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d.docs.live.net/74cc8f40be6e7f54/Documents/Leadership-Tools 2017/Leadership 360 and More/Master Files/"/>
    </mc:Choice>
  </mc:AlternateContent>
  <xr:revisionPtr revIDLastSave="0" documentId="8_{5D40DAD6-19C2-49A0-B15C-8A681A890CF7}" xr6:coauthVersionLast="47" xr6:coauthVersionMax="47" xr10:uidLastSave="{00000000-0000-0000-0000-000000000000}"/>
  <bookViews>
    <workbookView xWindow="43080" yWindow="-120" windowWidth="29040" windowHeight="15720" tabRatio="500" xr2:uid="{00000000-000D-0000-FFFF-FFFF00000000}"/>
  </bookViews>
  <sheets>
    <sheet name="How to Use" sheetId="1" r:id="rId1"/>
    <sheet name="Debt Stack Calculator" sheetId="2" r:id="rId2"/>
    <sheet name="Completed Example" sheetId="3" r:id="rId3"/>
  </sheets>
  <definedNames>
    <definedName name="_xlnm.Print_Area" localSheetId="2">'Completed Example'!$A$1:$I$169</definedName>
    <definedName name="_xlnm.Print_Area" localSheetId="1">'Debt Stack Calculator'!$A$1:$I$169</definedName>
    <definedName name="_xlnm.Print_Area" localSheetId="0">'How to Use'!$A$1:$A$30</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G165" i="3" l="1"/>
  <c r="F165" i="3"/>
  <c r="E165" i="3"/>
  <c r="C165" i="3"/>
  <c r="G164" i="3"/>
  <c r="F164" i="3"/>
  <c r="E164" i="3"/>
  <c r="C164" i="3"/>
  <c r="G163" i="3"/>
  <c r="F163" i="3"/>
  <c r="E163" i="3"/>
  <c r="C163" i="3"/>
  <c r="G162" i="3"/>
  <c r="F162" i="3"/>
  <c r="E162" i="3"/>
  <c r="C162" i="3"/>
  <c r="G161" i="3"/>
  <c r="F161" i="3"/>
  <c r="E161" i="3"/>
  <c r="C161" i="3"/>
  <c r="G160" i="3"/>
  <c r="F160" i="3"/>
  <c r="E160" i="3"/>
  <c r="C160" i="3"/>
  <c r="G159" i="3"/>
  <c r="F159" i="3"/>
  <c r="E159" i="3"/>
  <c r="C159" i="3"/>
  <c r="G158" i="3"/>
  <c r="F158" i="3"/>
  <c r="E158" i="3"/>
  <c r="C158" i="3"/>
  <c r="G157" i="3"/>
  <c r="F157" i="3"/>
  <c r="E157" i="3"/>
  <c r="C157" i="3"/>
  <c r="G156" i="3"/>
  <c r="F156" i="3"/>
  <c r="E156" i="3"/>
  <c r="C156" i="3"/>
  <c r="G155" i="3"/>
  <c r="F155" i="3"/>
  <c r="E155" i="3"/>
  <c r="C155" i="3"/>
  <c r="G154" i="3"/>
  <c r="F154" i="3"/>
  <c r="E154" i="3"/>
  <c r="C154" i="3"/>
  <c r="G153" i="3"/>
  <c r="F153" i="3"/>
  <c r="E153" i="3"/>
  <c r="C153" i="3"/>
  <c r="G152" i="3"/>
  <c r="F152" i="3"/>
  <c r="E152" i="3"/>
  <c r="C152" i="3"/>
  <c r="G151" i="3"/>
  <c r="F151" i="3"/>
  <c r="E151" i="3"/>
  <c r="C151" i="3"/>
  <c r="G150" i="3"/>
  <c r="F150" i="3"/>
  <c r="E150" i="3"/>
  <c r="C150" i="3"/>
  <c r="G149" i="3"/>
  <c r="F149" i="3"/>
  <c r="E149" i="3"/>
  <c r="C149" i="3"/>
  <c r="G148" i="3"/>
  <c r="F148" i="3"/>
  <c r="E148" i="3"/>
  <c r="C148" i="3"/>
  <c r="G147" i="3"/>
  <c r="F147" i="3"/>
  <c r="E147" i="3"/>
  <c r="C147" i="3"/>
  <c r="G146" i="3"/>
  <c r="F146" i="3"/>
  <c r="E146" i="3"/>
  <c r="C146" i="3"/>
  <c r="G145" i="3"/>
  <c r="F145" i="3"/>
  <c r="E145" i="3"/>
  <c r="C145" i="3"/>
  <c r="G144" i="3"/>
  <c r="F144" i="3"/>
  <c r="E144" i="3"/>
  <c r="C144" i="3"/>
  <c r="G143" i="3"/>
  <c r="F143" i="3"/>
  <c r="E143" i="3"/>
  <c r="C143" i="3"/>
  <c r="G142" i="3"/>
  <c r="F142" i="3"/>
  <c r="E142" i="3"/>
  <c r="C142" i="3"/>
  <c r="C138" i="3"/>
  <c r="I136" i="3"/>
  <c r="G136" i="3"/>
  <c r="D136" i="3"/>
  <c r="AQ13" i="3"/>
  <c r="NL2" i="3" s="1"/>
  <c r="AP13" i="3"/>
  <c r="AO13" i="3"/>
  <c r="AQ12" i="3"/>
  <c r="NK2" i="3" s="1"/>
  <c r="AP12" i="3"/>
  <c r="AO12" i="3"/>
  <c r="AQ11" i="3"/>
  <c r="TN2" i="3" s="1"/>
  <c r="AP11" i="3"/>
  <c r="AO11" i="3"/>
  <c r="AQ10" i="3"/>
  <c r="AP10" i="3"/>
  <c r="AO10" i="3"/>
  <c r="AQ9" i="3"/>
  <c r="QJ2" i="3" s="1"/>
  <c r="AP9" i="3"/>
  <c r="AO9" i="3"/>
  <c r="AQ8" i="3"/>
  <c r="HC2" i="3" s="1"/>
  <c r="AP8" i="3"/>
  <c r="AO8" i="3"/>
  <c r="AQ7" i="3"/>
  <c r="KD2" i="3" s="1"/>
  <c r="AP7" i="3"/>
  <c r="AO7" i="3"/>
  <c r="AX2" i="3" s="1"/>
  <c r="AP6" i="3"/>
  <c r="AO6" i="3"/>
  <c r="AQ6" i="3" s="1"/>
  <c r="NE2" i="3" s="1"/>
  <c r="XT5" i="3"/>
  <c r="WP6" i="3" s="1"/>
  <c r="WO5" i="3"/>
  <c r="WN5" i="3"/>
  <c r="HQ5" i="3"/>
  <c r="AP5" i="3"/>
  <c r="AO5" i="3"/>
  <c r="XZ4" i="3"/>
  <c r="XV4" i="3"/>
  <c r="WR5" i="3" s="1"/>
  <c r="XL4" i="3"/>
  <c r="XH4" i="3"/>
  <c r="XB4" i="3"/>
  <c r="WX4" i="3"/>
  <c r="WW4" i="3"/>
  <c r="XG4" i="3" s="1"/>
  <c r="WV4" i="3"/>
  <c r="WU4" i="3"/>
  <c r="WR4" i="3"/>
  <c r="WQ4" i="3"/>
  <c r="XA4" i="3" s="1"/>
  <c r="XK4" i="3" s="1"/>
  <c r="WP4" i="3"/>
  <c r="XT4" i="3" s="1"/>
  <c r="WP5" i="3" s="1"/>
  <c r="WO4" i="3"/>
  <c r="XS4" i="3" s="1"/>
  <c r="WN4" i="3"/>
  <c r="XR4" i="3" s="1"/>
  <c r="WM4" i="3"/>
  <c r="XQ4" i="3" s="1"/>
  <c r="WM5" i="3" s="1"/>
  <c r="WL4" i="3"/>
  <c r="WK4" i="3"/>
  <c r="WJ4" i="3"/>
  <c r="WI4" i="3"/>
  <c r="WS4" i="3" s="1"/>
  <c r="UN4" i="3"/>
  <c r="TJ5" i="3" s="1"/>
  <c r="UA4" i="3"/>
  <c r="TZ4" i="3"/>
  <c r="UJ4" i="3" s="1"/>
  <c r="TY4" i="3"/>
  <c r="UI4" i="3" s="1"/>
  <c r="TX4" i="3"/>
  <c r="TR4" i="3"/>
  <c r="UB4" i="3" s="1"/>
  <c r="TQ4" i="3"/>
  <c r="TP4" i="3"/>
  <c r="UT4" i="3" s="1"/>
  <c r="TP5" i="3" s="1"/>
  <c r="TO4" i="3"/>
  <c r="US4" i="3" s="1"/>
  <c r="TO5" i="3" s="1"/>
  <c r="TN4" i="3"/>
  <c r="UR4" i="3" s="1"/>
  <c r="TN5" i="3" s="1"/>
  <c r="TM4" i="3"/>
  <c r="UQ4" i="3" s="1"/>
  <c r="TM5" i="3" s="1"/>
  <c r="TL4" i="3"/>
  <c r="TK4" i="3"/>
  <c r="TJ4" i="3"/>
  <c r="TT4" i="3" s="1"/>
  <c r="TI4" i="3"/>
  <c r="TS4" i="3" s="1"/>
  <c r="TH4" i="3"/>
  <c r="TG4" i="3"/>
  <c r="RP4" i="3"/>
  <c r="QL5" i="3" s="1"/>
  <c r="RM4" i="3"/>
  <c r="QI5" i="3" s="1"/>
  <c r="RM5" i="3" s="1"/>
  <c r="QI6" i="3" s="1"/>
  <c r="RL4" i="3"/>
  <c r="QH5" i="3" s="1"/>
  <c r="RL5" i="3" s="1"/>
  <c r="QH6" i="3" s="1"/>
  <c r="RD4" i="3"/>
  <c r="RC4" i="3"/>
  <c r="QU4" i="3"/>
  <c r="QR4" i="3"/>
  <c r="RB4" i="3" s="1"/>
  <c r="QQ4" i="3"/>
  <c r="QN4" i="3"/>
  <c r="RR4" i="3" s="1"/>
  <c r="QN5" i="3" s="1"/>
  <c r="QX5" i="3" s="1"/>
  <c r="QM4" i="3"/>
  <c r="RQ4" i="3" s="1"/>
  <c r="QM5" i="3" s="1"/>
  <c r="QW5" i="3" s="1"/>
  <c r="QL4" i="3"/>
  <c r="QV4" i="3" s="1"/>
  <c r="QK4" i="3"/>
  <c r="RO4" i="3" s="1"/>
  <c r="QK5" i="3" s="1"/>
  <c r="RO5" i="3" s="1"/>
  <c r="QK6" i="3" s="1"/>
  <c r="QJ4" i="3"/>
  <c r="QT4" i="3" s="1"/>
  <c r="QI4" i="3"/>
  <c r="QS4" i="3" s="1"/>
  <c r="QH4" i="3"/>
  <c r="QG4" i="3"/>
  <c r="QF4" i="3"/>
  <c r="QE4" i="3"/>
  <c r="ON4" i="3"/>
  <c r="NJ5" i="3" s="1"/>
  <c r="OM4" i="3"/>
  <c r="NI5" i="3" s="1"/>
  <c r="OL4" i="3"/>
  <c r="NH5" i="3" s="1"/>
  <c r="OK4" i="3"/>
  <c r="NG5" i="3" s="1"/>
  <c r="OK5" i="3" s="1"/>
  <c r="NG6" i="3" s="1"/>
  <c r="OJ4" i="3"/>
  <c r="NF5" i="3" s="1"/>
  <c r="NP5" i="3" s="1"/>
  <c r="OD4" i="3"/>
  <c r="OA4" i="3"/>
  <c r="NZ4" i="3"/>
  <c r="NR4" i="3"/>
  <c r="OB4" i="3" s="1"/>
  <c r="NQ4" i="3"/>
  <c r="NP4" i="3"/>
  <c r="NM4" i="3"/>
  <c r="NL4" i="3"/>
  <c r="NK4" i="3"/>
  <c r="NJ4" i="3"/>
  <c r="NT4" i="3" s="1"/>
  <c r="NI4" i="3"/>
  <c r="NS4" i="3" s="1"/>
  <c r="NH4" i="3"/>
  <c r="NG4" i="3"/>
  <c r="NF4" i="3"/>
  <c r="NE4" i="3"/>
  <c r="NO4" i="3" s="1"/>
  <c r="NY4" i="3" s="1"/>
  <c r="ND4" i="3"/>
  <c r="NC4" i="3"/>
  <c r="LN4" i="3"/>
  <c r="KJ5" i="3" s="1"/>
  <c r="LK4" i="3"/>
  <c r="KG5" i="3" s="1"/>
  <c r="LK5" i="3" s="1"/>
  <c r="KG6" i="3" s="1"/>
  <c r="LI4" i="3"/>
  <c r="KE5" i="3" s="1"/>
  <c r="LH4" i="3"/>
  <c r="KD5" i="3" s="1"/>
  <c r="LC4" i="3"/>
  <c r="KU4" i="3"/>
  <c r="KT4" i="3"/>
  <c r="LD4" i="3" s="1"/>
  <c r="KQ4" i="3"/>
  <c r="LA4" i="3" s="1"/>
  <c r="KP4" i="3"/>
  <c r="KM4" i="3"/>
  <c r="KL4" i="3"/>
  <c r="KV4" i="3" s="1"/>
  <c r="KJ4" i="3"/>
  <c r="KI4" i="3"/>
  <c r="KS4" i="3" s="1"/>
  <c r="KH4" i="3"/>
  <c r="KG4" i="3"/>
  <c r="KF4" i="3"/>
  <c r="KZ4" i="3" s="1"/>
  <c r="KE4" i="3"/>
  <c r="KO4" i="3" s="1"/>
  <c r="KY4" i="3" s="1"/>
  <c r="KD4" i="3"/>
  <c r="KN4" i="3" s="1"/>
  <c r="KC4" i="3"/>
  <c r="KW4" i="3" s="1"/>
  <c r="KB4" i="3"/>
  <c r="KA4" i="3"/>
  <c r="KK4" i="3" s="1"/>
  <c r="IP4" i="3"/>
  <c r="IL4" i="3"/>
  <c r="HH5" i="3" s="1"/>
  <c r="HR5" i="3" s="1"/>
  <c r="IK4" i="3"/>
  <c r="HG5" i="3" s="1"/>
  <c r="IF4" i="3"/>
  <c r="HB5" i="3" s="1"/>
  <c r="HR4" i="3"/>
  <c r="IB4" i="3" s="1"/>
  <c r="HQ4" i="3"/>
  <c r="IA4" i="3" s="1"/>
  <c r="HP4" i="3"/>
  <c r="HZ4" i="3" s="1"/>
  <c r="HM4" i="3"/>
  <c r="HJ4" i="3"/>
  <c r="HI4" i="3"/>
  <c r="HH4" i="3"/>
  <c r="HG4" i="3"/>
  <c r="HF4" i="3"/>
  <c r="IJ4" i="3" s="1"/>
  <c r="HF5" i="3" s="1"/>
  <c r="HE4" i="3"/>
  <c r="HD4" i="3"/>
  <c r="HC4" i="3"/>
  <c r="HW4" i="3" s="1"/>
  <c r="HB4" i="3"/>
  <c r="HL4" i="3" s="1"/>
  <c r="HV4" i="3" s="1"/>
  <c r="HA4" i="3"/>
  <c r="GZ4" i="3"/>
  <c r="GY4" i="3"/>
  <c r="FJ4" i="3"/>
  <c r="EF5" i="3" s="1"/>
  <c r="EP5" i="3" s="1"/>
  <c r="FG4" i="3"/>
  <c r="EC5" i="3" s="1"/>
  <c r="FF4" i="3"/>
  <c r="EB5" i="3" s="1"/>
  <c r="EN4" i="3"/>
  <c r="EX4" i="3" s="1"/>
  <c r="EM4" i="3"/>
  <c r="EW4" i="3" s="1"/>
  <c r="EF4" i="3"/>
  <c r="EP4" i="3" s="1"/>
  <c r="EZ4" i="3" s="1"/>
  <c r="EE4" i="3"/>
  <c r="EO4" i="3" s="1"/>
  <c r="ED4" i="3"/>
  <c r="FH4" i="3" s="1"/>
  <c r="ED5" i="3" s="1"/>
  <c r="EC4" i="3"/>
  <c r="EB4" i="3"/>
  <c r="EL4" i="3" s="1"/>
  <c r="EA4" i="3"/>
  <c r="DZ4" i="3"/>
  <c r="DY4" i="3"/>
  <c r="EI4" i="3" s="1"/>
  <c r="DX4" i="3"/>
  <c r="EH4" i="3" s="1"/>
  <c r="DW4" i="3"/>
  <c r="EG4" i="3" s="1"/>
  <c r="CJ4" i="3"/>
  <c r="CH4" i="3"/>
  <c r="BD5" i="3" s="1"/>
  <c r="CG4" i="3"/>
  <c r="BC5" i="3" s="1"/>
  <c r="CF4" i="3"/>
  <c r="BB5" i="3" s="1"/>
  <c r="CD4" i="3"/>
  <c r="AZ5" i="3" s="1"/>
  <c r="BW4" i="3"/>
  <c r="BV4" i="3"/>
  <c r="BN4" i="3"/>
  <c r="BX4" i="3" s="1"/>
  <c r="BM4" i="3"/>
  <c r="BJ4" i="3"/>
  <c r="BT4" i="3" s="1"/>
  <c r="BI4" i="3"/>
  <c r="BE4" i="3"/>
  <c r="BO4" i="3" s="1"/>
  <c r="BD4" i="3"/>
  <c r="BC4" i="3"/>
  <c r="BB4" i="3"/>
  <c r="BL4" i="3" s="1"/>
  <c r="BA4" i="3"/>
  <c r="CE4" i="3" s="1"/>
  <c r="BA5" i="3" s="1"/>
  <c r="AZ4" i="3"/>
  <c r="AY4" i="3"/>
  <c r="AX4" i="3"/>
  <c r="CB4" i="3" s="1"/>
  <c r="AX5" i="3" s="1"/>
  <c r="AW4" i="3"/>
  <c r="AV4" i="3"/>
  <c r="AU4" i="3"/>
  <c r="AP4" i="3"/>
  <c r="DW2" i="3" s="1"/>
  <c r="AO4" i="3"/>
  <c r="AQ4" i="3" s="1"/>
  <c r="QE2" i="3" s="1"/>
  <c r="YZ2" i="3"/>
  <c r="YY2" i="3"/>
  <c r="YX2" i="3"/>
  <c r="YW2" i="3"/>
  <c r="YV2" i="3"/>
  <c r="YU2" i="3"/>
  <c r="YT2" i="3"/>
  <c r="YS2" i="3"/>
  <c r="YR2" i="3"/>
  <c r="YQ2" i="3"/>
  <c r="YP2" i="3"/>
  <c r="YO2" i="3"/>
  <c r="YN2" i="3"/>
  <c r="YM2" i="3"/>
  <c r="YL2" i="3"/>
  <c r="YK2" i="3"/>
  <c r="YJ2" i="3"/>
  <c r="YI2" i="3"/>
  <c r="YH2" i="3"/>
  <c r="YG2" i="3"/>
  <c r="YE2" i="3"/>
  <c r="VX2" i="3"/>
  <c r="VW2" i="3"/>
  <c r="VV2" i="3"/>
  <c r="VU2" i="3"/>
  <c r="VT2" i="3"/>
  <c r="VS2" i="3"/>
  <c r="VR2" i="3"/>
  <c r="VQ2" i="3"/>
  <c r="VP2" i="3"/>
  <c r="VO2" i="3"/>
  <c r="VN2" i="3"/>
  <c r="VM2" i="3"/>
  <c r="VL2" i="3"/>
  <c r="VK2" i="3"/>
  <c r="VJ2" i="3"/>
  <c r="VI2" i="3"/>
  <c r="VH2" i="3"/>
  <c r="VG2" i="3"/>
  <c r="VF2" i="3"/>
  <c r="VE2" i="3"/>
  <c r="VD2" i="3"/>
  <c r="VC2" i="3"/>
  <c r="UU2" i="3"/>
  <c r="TP2" i="3"/>
  <c r="TM2" i="3"/>
  <c r="SV2" i="3"/>
  <c r="SU2" i="3"/>
  <c r="ST2" i="3"/>
  <c r="SS2" i="3"/>
  <c r="SR2" i="3"/>
  <c r="SQ2" i="3"/>
  <c r="SP2" i="3"/>
  <c r="SO2" i="3"/>
  <c r="SN2" i="3"/>
  <c r="SM2" i="3"/>
  <c r="SL2" i="3"/>
  <c r="SK2" i="3"/>
  <c r="SJ2" i="3"/>
  <c r="SI2" i="3"/>
  <c r="SH2" i="3"/>
  <c r="SG2" i="3"/>
  <c r="SF2" i="3"/>
  <c r="SE2" i="3"/>
  <c r="SD2" i="3"/>
  <c r="SC2" i="3"/>
  <c r="SB2" i="3"/>
  <c r="SA2" i="3"/>
  <c r="RS2" i="3"/>
  <c r="QN2" i="3"/>
  <c r="QK2" i="3"/>
  <c r="PT2" i="3"/>
  <c r="PS2" i="3"/>
  <c r="PR2" i="3"/>
  <c r="PQ2" i="3"/>
  <c r="PP2" i="3"/>
  <c r="PO2" i="3"/>
  <c r="PN2" i="3"/>
  <c r="PM2" i="3"/>
  <c r="PL2" i="3"/>
  <c r="PK2" i="3"/>
  <c r="PJ2" i="3"/>
  <c r="PI2" i="3"/>
  <c r="PH2" i="3"/>
  <c r="PG2" i="3"/>
  <c r="PF2" i="3"/>
  <c r="PE2" i="3"/>
  <c r="PD2" i="3"/>
  <c r="PC2" i="3"/>
  <c r="PB2" i="3"/>
  <c r="PA2" i="3"/>
  <c r="OZ2" i="3"/>
  <c r="OY2" i="3"/>
  <c r="OQ2" i="3"/>
  <c r="NI2" i="3"/>
  <c r="NH2" i="3"/>
  <c r="MR2" i="3"/>
  <c r="MQ2" i="3"/>
  <c r="MP2" i="3"/>
  <c r="MO2" i="3"/>
  <c r="MN2" i="3"/>
  <c r="MM2" i="3"/>
  <c r="ML2" i="3"/>
  <c r="MK2" i="3"/>
  <c r="MJ2" i="3"/>
  <c r="MI2" i="3"/>
  <c r="MH2" i="3"/>
  <c r="MG2" i="3"/>
  <c r="MF2" i="3"/>
  <c r="ME2" i="3"/>
  <c r="MD2" i="3"/>
  <c r="MC2" i="3"/>
  <c r="MB2" i="3"/>
  <c r="MA2" i="3"/>
  <c r="LZ2" i="3"/>
  <c r="LY2" i="3"/>
  <c r="LW2" i="3"/>
  <c r="LO2" i="3"/>
  <c r="KJ2" i="3"/>
  <c r="KG2" i="3"/>
  <c r="JP2" i="3"/>
  <c r="JO2" i="3"/>
  <c r="JN2" i="3"/>
  <c r="JM2" i="3"/>
  <c r="JL2" i="3"/>
  <c r="JK2" i="3"/>
  <c r="JJ2" i="3"/>
  <c r="JI2" i="3"/>
  <c r="JH2" i="3"/>
  <c r="JG2" i="3"/>
  <c r="JF2" i="3"/>
  <c r="JE2" i="3"/>
  <c r="JD2" i="3"/>
  <c r="JC2" i="3"/>
  <c r="JB2" i="3"/>
  <c r="JA2" i="3"/>
  <c r="IZ2" i="3"/>
  <c r="IY2" i="3"/>
  <c r="IX2" i="3"/>
  <c r="IW2" i="3"/>
  <c r="IU2" i="3"/>
  <c r="IM2" i="3"/>
  <c r="HE2" i="3"/>
  <c r="HD2" i="3"/>
  <c r="GN2" i="3"/>
  <c r="GM2" i="3"/>
  <c r="GL2" i="3"/>
  <c r="GK2" i="3"/>
  <c r="GJ2" i="3"/>
  <c r="GI2" i="3"/>
  <c r="GH2" i="3"/>
  <c r="GG2" i="3"/>
  <c r="GF2" i="3"/>
  <c r="GE2" i="3"/>
  <c r="GD2" i="3"/>
  <c r="GC2" i="3"/>
  <c r="GB2" i="3"/>
  <c r="GA2" i="3"/>
  <c r="FZ2" i="3"/>
  <c r="FY2" i="3"/>
  <c r="FX2" i="3"/>
  <c r="FW2" i="3"/>
  <c r="FV2" i="3"/>
  <c r="FU2" i="3"/>
  <c r="FT2" i="3"/>
  <c r="FS2" i="3"/>
  <c r="FK2" i="3"/>
  <c r="EF2" i="3"/>
  <c r="EE2" i="3"/>
  <c r="ED2" i="3"/>
  <c r="EC2" i="3"/>
  <c r="EB2" i="3"/>
  <c r="EA2" i="3"/>
  <c r="DZ2" i="3"/>
  <c r="DY2" i="3"/>
  <c r="DX2" i="3"/>
  <c r="DL2" i="3"/>
  <c r="DK2" i="3"/>
  <c r="DJ2" i="3"/>
  <c r="DI2" i="3"/>
  <c r="DH2" i="3"/>
  <c r="DG2" i="3"/>
  <c r="DF2" i="3"/>
  <c r="DE2" i="3"/>
  <c r="DD2" i="3"/>
  <c r="DC2" i="3"/>
  <c r="DB2" i="3"/>
  <c r="DA2" i="3"/>
  <c r="CZ2" i="3"/>
  <c r="CY2" i="3"/>
  <c r="CX2" i="3"/>
  <c r="CW2" i="3"/>
  <c r="CV2" i="3"/>
  <c r="CU2" i="3"/>
  <c r="CT2" i="3"/>
  <c r="CS2" i="3"/>
  <c r="CL4" i="3" s="1"/>
  <c r="CR2" i="3"/>
  <c r="CQ2" i="3"/>
  <c r="CI2" i="3"/>
  <c r="BD2" i="3"/>
  <c r="BC2" i="3"/>
  <c r="BB2" i="3"/>
  <c r="BA2" i="3"/>
  <c r="AZ2" i="3"/>
  <c r="AY2" i="3"/>
  <c r="AW2" i="3"/>
  <c r="AU2" i="3"/>
  <c r="G165" i="2"/>
  <c r="F165" i="2"/>
  <c r="E165" i="2"/>
  <c r="C165" i="2"/>
  <c r="G164" i="2"/>
  <c r="F164" i="2"/>
  <c r="E164" i="2"/>
  <c r="C164" i="2"/>
  <c r="G163" i="2"/>
  <c r="F163" i="2"/>
  <c r="E163" i="2"/>
  <c r="C163" i="2"/>
  <c r="G162" i="2"/>
  <c r="F162" i="2"/>
  <c r="E162" i="2"/>
  <c r="C162" i="2"/>
  <c r="G161" i="2"/>
  <c r="F161" i="2"/>
  <c r="E161" i="2"/>
  <c r="C161" i="2"/>
  <c r="G160" i="2"/>
  <c r="F160" i="2"/>
  <c r="E160" i="2"/>
  <c r="C160" i="2"/>
  <c r="G159" i="2"/>
  <c r="F159" i="2"/>
  <c r="E159" i="2"/>
  <c r="C159" i="2"/>
  <c r="G158" i="2"/>
  <c r="F158" i="2"/>
  <c r="E158" i="2"/>
  <c r="C158" i="2"/>
  <c r="G157" i="2"/>
  <c r="F157" i="2"/>
  <c r="E157" i="2"/>
  <c r="C157" i="2"/>
  <c r="G156" i="2"/>
  <c r="F156" i="2"/>
  <c r="E156" i="2"/>
  <c r="C156" i="2"/>
  <c r="G155" i="2"/>
  <c r="F155" i="2"/>
  <c r="E155" i="2"/>
  <c r="C155" i="2"/>
  <c r="G154" i="2"/>
  <c r="F154" i="2"/>
  <c r="E154" i="2"/>
  <c r="C154" i="2"/>
  <c r="G153" i="2"/>
  <c r="F153" i="2"/>
  <c r="E153" i="2"/>
  <c r="C153" i="2"/>
  <c r="G152" i="2"/>
  <c r="F152" i="2"/>
  <c r="E152" i="2"/>
  <c r="C152" i="2"/>
  <c r="G151" i="2"/>
  <c r="F151" i="2"/>
  <c r="E151" i="2"/>
  <c r="C151" i="2"/>
  <c r="G150" i="2"/>
  <c r="F150" i="2"/>
  <c r="E150" i="2"/>
  <c r="C150" i="2"/>
  <c r="G149" i="2"/>
  <c r="F149" i="2"/>
  <c r="E149" i="2"/>
  <c r="C149" i="2"/>
  <c r="G148" i="2"/>
  <c r="F148" i="2"/>
  <c r="E148" i="2"/>
  <c r="C148" i="2"/>
  <c r="G147" i="2"/>
  <c r="F147" i="2"/>
  <c r="E147" i="2"/>
  <c r="C147" i="2"/>
  <c r="G146" i="2"/>
  <c r="F146" i="2"/>
  <c r="E146" i="2"/>
  <c r="C146" i="2"/>
  <c r="G145" i="2"/>
  <c r="F145" i="2"/>
  <c r="E145" i="2"/>
  <c r="C145" i="2"/>
  <c r="G144" i="2"/>
  <c r="F144" i="2"/>
  <c r="E144" i="2"/>
  <c r="C144" i="2"/>
  <c r="G143" i="2"/>
  <c r="F143" i="2"/>
  <c r="E143" i="2"/>
  <c r="C143" i="2"/>
  <c r="G142" i="2"/>
  <c r="F142" i="2"/>
  <c r="E142" i="2"/>
  <c r="C142" i="2"/>
  <c r="C138" i="2"/>
  <c r="I136" i="2"/>
  <c r="G136" i="2"/>
  <c r="D136" i="2"/>
  <c r="AQ13" i="2"/>
  <c r="AP13" i="2"/>
  <c r="AO13" i="2"/>
  <c r="AQ12" i="2"/>
  <c r="AP12" i="2"/>
  <c r="AO12" i="2"/>
  <c r="AQ11" i="2"/>
  <c r="AP11" i="2"/>
  <c r="AO11" i="2"/>
  <c r="AQ10" i="2"/>
  <c r="AP10" i="2"/>
  <c r="AO10" i="2"/>
  <c r="AQ9" i="2"/>
  <c r="AP9" i="2"/>
  <c r="AO9" i="2"/>
  <c r="AQ8" i="2"/>
  <c r="AP8" i="2"/>
  <c r="AO8" i="2"/>
  <c r="AQ7" i="2"/>
  <c r="AP7" i="2"/>
  <c r="AO7" i="2"/>
  <c r="AQ6" i="2"/>
  <c r="AP6" i="2"/>
  <c r="AO6" i="2"/>
  <c r="AW2" i="2" s="1"/>
  <c r="AQ5" i="2"/>
  <c r="AP5" i="2"/>
  <c r="DX2" i="2" s="1"/>
  <c r="AO5" i="2"/>
  <c r="XV4" i="2"/>
  <c r="WR5" i="2" s="1"/>
  <c r="XR4" i="2"/>
  <c r="WN5" i="2" s="1"/>
  <c r="XQ4" i="2"/>
  <c r="WM5" i="2" s="1"/>
  <c r="XO4" i="2"/>
  <c r="WK5" i="2" s="1"/>
  <c r="XH4" i="2"/>
  <c r="XF4" i="2"/>
  <c r="XE4" i="2"/>
  <c r="XB4" i="2"/>
  <c r="XA4" i="2"/>
  <c r="WX4" i="2"/>
  <c r="WV4" i="2"/>
  <c r="WU4" i="2"/>
  <c r="WT4" i="2"/>
  <c r="WS4" i="2"/>
  <c r="WR4" i="2"/>
  <c r="XL4" i="2" s="1"/>
  <c r="WQ4" i="2"/>
  <c r="XK4" i="2" s="1"/>
  <c r="WP4" i="2"/>
  <c r="WZ4" i="2" s="1"/>
  <c r="WO4" i="2"/>
  <c r="WY4" i="2" s="1"/>
  <c r="WN4" i="2"/>
  <c r="WM4" i="2"/>
  <c r="WW4" i="2" s="1"/>
  <c r="XG4" i="2" s="1"/>
  <c r="WL4" i="2"/>
  <c r="XP4" i="2" s="1"/>
  <c r="WL5" i="2" s="1"/>
  <c r="WK4" i="2"/>
  <c r="WJ4" i="2"/>
  <c r="XD4" i="2" s="1"/>
  <c r="WI4" i="2"/>
  <c r="XC4" i="2" s="1"/>
  <c r="UT4" i="2"/>
  <c r="TP5" i="2" s="1"/>
  <c r="UR4" i="2"/>
  <c r="TN5" i="2" s="1"/>
  <c r="UQ4" i="2"/>
  <c r="TM5" i="2" s="1"/>
  <c r="UO4" i="2"/>
  <c r="TK5" i="2" s="1"/>
  <c r="UH4" i="2"/>
  <c r="UF4" i="2"/>
  <c r="UE4" i="2"/>
  <c r="TX4" i="2"/>
  <c r="TV4" i="2"/>
  <c r="TU4" i="2"/>
  <c r="TT4" i="2"/>
  <c r="TS4" i="2"/>
  <c r="TP4" i="2"/>
  <c r="TZ4" i="2" s="1"/>
  <c r="TO4" i="2"/>
  <c r="TY4" i="2" s="1"/>
  <c r="TN4" i="2"/>
  <c r="TM4" i="2"/>
  <c r="TW4" i="2" s="1"/>
  <c r="UG4" i="2" s="1"/>
  <c r="TL4" i="2"/>
  <c r="UP4" i="2" s="1"/>
  <c r="TL5" i="2" s="1"/>
  <c r="TK4" i="2"/>
  <c r="TJ4" i="2"/>
  <c r="UD4" i="2" s="1"/>
  <c r="TI4" i="2"/>
  <c r="UC4" i="2" s="1"/>
  <c r="TH4" i="2"/>
  <c r="TR4" i="2" s="1"/>
  <c r="TG4" i="2"/>
  <c r="TQ4" i="2" s="1"/>
  <c r="RR4" i="2"/>
  <c r="QN5" i="2" s="1"/>
  <c r="RQ4" i="2"/>
  <c r="QM5" i="2" s="1"/>
  <c r="RO4" i="2"/>
  <c r="QK5" i="2" s="1"/>
  <c r="RJ4" i="2"/>
  <c r="QF5" i="2" s="1"/>
  <c r="RH4" i="2"/>
  <c r="RF4" i="2"/>
  <c r="RE4" i="2"/>
  <c r="QX4" i="2"/>
  <c r="QV4" i="2"/>
  <c r="QU4" i="2"/>
  <c r="QT4" i="2"/>
  <c r="QS4" i="2"/>
  <c r="QP4" i="2"/>
  <c r="QO4" i="2"/>
  <c r="QN4" i="2"/>
  <c r="QM4" i="2"/>
  <c r="QW4" i="2" s="1"/>
  <c r="RG4" i="2" s="1"/>
  <c r="QL4" i="2"/>
  <c r="RP4" i="2" s="1"/>
  <c r="QL5" i="2" s="1"/>
  <c r="QK4" i="2"/>
  <c r="QJ4" i="2"/>
  <c r="RD4" i="2" s="1"/>
  <c r="QI4" i="2"/>
  <c r="RC4" i="2" s="1"/>
  <c r="QH4" i="2"/>
  <c r="QR4" i="2" s="1"/>
  <c r="QG4" i="2"/>
  <c r="QQ4" i="2" s="1"/>
  <c r="QF4" i="2"/>
  <c r="QZ4" i="2" s="1"/>
  <c r="QE4" i="2"/>
  <c r="OO4" i="2"/>
  <c r="NK5" i="2" s="1"/>
  <c r="OJ4" i="2"/>
  <c r="NF5" i="2" s="1"/>
  <c r="OH4" i="2"/>
  <c r="ND5" i="2" s="1"/>
  <c r="OF4" i="2"/>
  <c r="OE4" i="2"/>
  <c r="NV4" i="2"/>
  <c r="NU4" i="2"/>
  <c r="NT4" i="2"/>
  <c r="NS4" i="2"/>
  <c r="NP4" i="2"/>
  <c r="NO4" i="2"/>
  <c r="NL4" i="2"/>
  <c r="OP4" i="2" s="1"/>
  <c r="NL5" i="2" s="1"/>
  <c r="NK4" i="2"/>
  <c r="NJ4" i="2"/>
  <c r="OD4" i="2" s="1"/>
  <c r="NI4" i="2"/>
  <c r="OC4" i="2" s="1"/>
  <c r="NH4" i="2"/>
  <c r="NR4" i="2" s="1"/>
  <c r="NG4" i="2"/>
  <c r="NQ4" i="2" s="1"/>
  <c r="NF4" i="2"/>
  <c r="NZ4" i="2" s="1"/>
  <c r="NE4" i="2"/>
  <c r="NY4" i="2" s="1"/>
  <c r="ND4" i="2"/>
  <c r="NN4" i="2" s="1"/>
  <c r="NC4" i="2"/>
  <c r="LJ4" i="2"/>
  <c r="KF5" i="2" s="1"/>
  <c r="LH4" i="2"/>
  <c r="KD5" i="2" s="1"/>
  <c r="LF4" i="2"/>
  <c r="KB5" i="2" s="1"/>
  <c r="LE4" i="2"/>
  <c r="KA5" i="2" s="1"/>
  <c r="KV4" i="2"/>
  <c r="KT4" i="2"/>
  <c r="KS4" i="2"/>
  <c r="KP4" i="2"/>
  <c r="KO4" i="2"/>
  <c r="KL4" i="2"/>
  <c r="KJ4" i="2"/>
  <c r="LD4" i="2" s="1"/>
  <c r="KI4" i="2"/>
  <c r="LC4" i="2" s="1"/>
  <c r="KH4" i="2"/>
  <c r="KR4" i="2" s="1"/>
  <c r="KG4" i="2"/>
  <c r="KQ4" i="2" s="1"/>
  <c r="KF4" i="2"/>
  <c r="KZ4" i="2" s="1"/>
  <c r="KE4" i="2"/>
  <c r="KY4" i="2" s="1"/>
  <c r="KD4" i="2"/>
  <c r="KN4" i="2" s="1"/>
  <c r="KC4" i="2"/>
  <c r="KM4" i="2" s="1"/>
  <c r="KB4" i="2"/>
  <c r="KA4" i="2"/>
  <c r="LP4" i="2" s="1"/>
  <c r="IJ4" i="2"/>
  <c r="HF5" i="2" s="1"/>
  <c r="IH4" i="2"/>
  <c r="HD5" i="2" s="1"/>
  <c r="IF4" i="2"/>
  <c r="HB5" i="2" s="1"/>
  <c r="IE4" i="2"/>
  <c r="HA5" i="2" s="1"/>
  <c r="IC4" i="2"/>
  <c r="HV4" i="2"/>
  <c r="HT4" i="2"/>
  <c r="HS4" i="2"/>
  <c r="HP4" i="2"/>
  <c r="HO4" i="2"/>
  <c r="HL4" i="2"/>
  <c r="HJ4" i="2"/>
  <c r="HI4" i="2"/>
  <c r="HH4" i="2"/>
  <c r="HR4" i="2" s="1"/>
  <c r="HG4" i="2"/>
  <c r="HQ4" i="2" s="1"/>
  <c r="HF4" i="2"/>
  <c r="HZ4" i="2" s="1"/>
  <c r="HE4" i="2"/>
  <c r="HY4" i="2" s="1"/>
  <c r="HD4" i="2"/>
  <c r="HN4" i="2" s="1"/>
  <c r="HC4" i="2"/>
  <c r="IN4" i="2" s="1"/>
  <c r="HB4" i="2"/>
  <c r="HA4" i="2"/>
  <c r="HK4" i="2" s="1"/>
  <c r="HU4" i="2" s="1"/>
  <c r="GZ4" i="2"/>
  <c r="ID4" i="2" s="1"/>
  <c r="GY4" i="2"/>
  <c r="IP4" i="2" s="1"/>
  <c r="FJ4" i="2"/>
  <c r="EF5" i="2" s="1"/>
  <c r="FH4" i="2"/>
  <c r="ED5" i="2" s="1"/>
  <c r="FF4" i="2"/>
  <c r="EB5" i="2" s="1"/>
  <c r="FE4" i="2"/>
  <c r="EA5" i="2" s="1"/>
  <c r="FC4" i="2"/>
  <c r="DY5" i="2" s="1"/>
  <c r="EV4" i="2"/>
  <c r="ET4" i="2"/>
  <c r="ES4" i="2"/>
  <c r="EP4" i="2"/>
  <c r="EO4" i="2"/>
  <c r="EL4" i="2"/>
  <c r="EJ4" i="2"/>
  <c r="EI4" i="2"/>
  <c r="EH4" i="2"/>
  <c r="EG4" i="2"/>
  <c r="FK4" i="2" s="1"/>
  <c r="EF4" i="2"/>
  <c r="EZ4" i="2" s="1"/>
  <c r="EE4" i="2"/>
  <c r="EY4" i="2" s="1"/>
  <c r="ED4" i="2"/>
  <c r="EN4" i="2" s="1"/>
  <c r="EC4" i="2"/>
  <c r="EM4" i="2" s="1"/>
  <c r="EB4" i="2"/>
  <c r="EA4" i="2"/>
  <c r="EK4" i="2" s="1"/>
  <c r="EU4" i="2" s="1"/>
  <c r="DZ4" i="2"/>
  <c r="FD4" i="2" s="1"/>
  <c r="DZ5" i="2" s="1"/>
  <c r="DY4" i="2"/>
  <c r="DX4" i="2"/>
  <c r="ER4" i="2" s="1"/>
  <c r="DW4" i="2"/>
  <c r="EQ4" i="2" s="1"/>
  <c r="CH4" i="2"/>
  <c r="BD5" i="2" s="1"/>
  <c r="CG4" i="2"/>
  <c r="BC5" i="2" s="1"/>
  <c r="CF4" i="2"/>
  <c r="BB5" i="2" s="1"/>
  <c r="CE4" i="2"/>
  <c r="BA5" i="2" s="1"/>
  <c r="CC4" i="2"/>
  <c r="AY5" i="2" s="1"/>
  <c r="BV4" i="2"/>
  <c r="BT4" i="2"/>
  <c r="BS4" i="2"/>
  <c r="BL4" i="2"/>
  <c r="BJ4" i="2"/>
  <c r="BI4" i="2"/>
  <c r="BH4" i="2"/>
  <c r="BG4" i="2"/>
  <c r="BD4" i="2"/>
  <c r="BN4" i="2" s="1"/>
  <c r="BC4" i="2"/>
  <c r="BM4" i="2" s="1"/>
  <c r="BB4" i="2"/>
  <c r="BA4" i="2"/>
  <c r="BK4" i="2" s="1"/>
  <c r="BU4" i="2" s="1"/>
  <c r="AZ4" i="2"/>
  <c r="CD4" i="2" s="1"/>
  <c r="AZ5" i="2" s="1"/>
  <c r="AY4" i="2"/>
  <c r="AX4" i="2"/>
  <c r="BR4" i="2" s="1"/>
  <c r="AW4" i="2"/>
  <c r="BQ4" i="2" s="1"/>
  <c r="AV4" i="2"/>
  <c r="BF4" i="2" s="1"/>
  <c r="AU4" i="2"/>
  <c r="BE4" i="2" s="1"/>
  <c r="AQ4" i="2"/>
  <c r="AP4" i="2"/>
  <c r="AO4" i="2"/>
  <c r="YZ2" i="2"/>
  <c r="YY2" i="2"/>
  <c r="YX2" i="2"/>
  <c r="YW2" i="2"/>
  <c r="YV2" i="2"/>
  <c r="YU2" i="2"/>
  <c r="YT2" i="2"/>
  <c r="YS2" i="2"/>
  <c r="YR2" i="2"/>
  <c r="YQ2" i="2"/>
  <c r="YP2" i="2"/>
  <c r="YO2" i="2"/>
  <c r="YN2" i="2"/>
  <c r="YM2" i="2"/>
  <c r="YL2" i="2"/>
  <c r="YK2" i="2"/>
  <c r="YJ2" i="2"/>
  <c r="YI2" i="2"/>
  <c r="YH2" i="2"/>
  <c r="YG2" i="2"/>
  <c r="YF2" i="2"/>
  <c r="YE2" i="2"/>
  <c r="YC2" i="2"/>
  <c r="YB2" i="2"/>
  <c r="H47" i="2" s="1"/>
  <c r="VX2" i="2"/>
  <c r="VW2" i="2"/>
  <c r="VV2" i="2"/>
  <c r="VU2" i="2"/>
  <c r="VT2" i="2"/>
  <c r="VS2" i="2"/>
  <c r="VR2" i="2"/>
  <c r="VQ2" i="2"/>
  <c r="VP2" i="2"/>
  <c r="VO2" i="2"/>
  <c r="VN2" i="2"/>
  <c r="VM2" i="2"/>
  <c r="VL2" i="2"/>
  <c r="VK2" i="2"/>
  <c r="VJ2" i="2"/>
  <c r="VI2" i="2"/>
  <c r="VH2" i="2"/>
  <c r="VG2" i="2"/>
  <c r="VF2" i="2"/>
  <c r="VE2" i="2"/>
  <c r="VC2" i="2"/>
  <c r="UU2" i="2"/>
  <c r="TP2" i="2"/>
  <c r="TO2" i="2"/>
  <c r="TN2" i="2"/>
  <c r="TM2" i="2"/>
  <c r="TL2" i="2"/>
  <c r="TK2" i="2"/>
  <c r="TJ2" i="2"/>
  <c r="TI2" i="2"/>
  <c r="TH2" i="2"/>
  <c r="TG2" i="2"/>
  <c r="SV2" i="2"/>
  <c r="SU2" i="2"/>
  <c r="ST2" i="2"/>
  <c r="SS2" i="2"/>
  <c r="SR2" i="2"/>
  <c r="SQ2" i="2"/>
  <c r="SP2" i="2"/>
  <c r="SO2" i="2"/>
  <c r="SN2" i="2"/>
  <c r="SM2" i="2"/>
  <c r="SL2" i="2"/>
  <c r="SK2" i="2"/>
  <c r="SJ2" i="2"/>
  <c r="SI2" i="2"/>
  <c r="SH2" i="2"/>
  <c r="SG2" i="2"/>
  <c r="SF2" i="2"/>
  <c r="SE2" i="2"/>
  <c r="SD2" i="2"/>
  <c r="SC2" i="2"/>
  <c r="RV4" i="2" s="1"/>
  <c r="SB2" i="2"/>
  <c r="SA2" i="2"/>
  <c r="RY2" i="2"/>
  <c r="RX2" i="2"/>
  <c r="H56" i="2" s="1"/>
  <c r="RW2" i="2"/>
  <c r="E56" i="2" s="1"/>
  <c r="RV2" i="2"/>
  <c r="D56" i="2" s="1"/>
  <c r="RS2" i="2"/>
  <c r="QN2" i="2"/>
  <c r="QM2" i="2"/>
  <c r="QL2" i="2"/>
  <c r="QK2" i="2"/>
  <c r="QJ2" i="2"/>
  <c r="QI2" i="2"/>
  <c r="QH2" i="2"/>
  <c r="QG2" i="2"/>
  <c r="QF2" i="2"/>
  <c r="QE2" i="2"/>
  <c r="PT2" i="2"/>
  <c r="PS2" i="2"/>
  <c r="PR2" i="2"/>
  <c r="PQ2" i="2"/>
  <c r="PP2" i="2"/>
  <c r="PO2" i="2"/>
  <c r="PN2" i="2"/>
  <c r="PM2" i="2"/>
  <c r="PL2" i="2"/>
  <c r="PK2" i="2"/>
  <c r="PJ2" i="2"/>
  <c r="PI2" i="2"/>
  <c r="PH2" i="2"/>
  <c r="PG2" i="2"/>
  <c r="PF2" i="2"/>
  <c r="PE2" i="2"/>
  <c r="PD2" i="2"/>
  <c r="PC2" i="2"/>
  <c r="PB2" i="2"/>
  <c r="PA2" i="2"/>
  <c r="OY2" i="2"/>
  <c r="OV2" i="2" s="1"/>
  <c r="H55" i="2" s="1"/>
  <c r="OQ2" i="2"/>
  <c r="NL2" i="2"/>
  <c r="NK2" i="2"/>
  <c r="NJ2" i="2"/>
  <c r="NI2" i="2"/>
  <c r="NH2" i="2"/>
  <c r="NG2" i="2"/>
  <c r="NF2" i="2"/>
  <c r="NE2" i="2"/>
  <c r="ND2" i="2"/>
  <c r="NC2" i="2"/>
  <c r="MR2" i="2"/>
  <c r="MQ2" i="2"/>
  <c r="MP2" i="2"/>
  <c r="MO2" i="2"/>
  <c r="MN2" i="2"/>
  <c r="MM2" i="2"/>
  <c r="ML2" i="2"/>
  <c r="MK2" i="2"/>
  <c r="MJ2" i="2"/>
  <c r="MI2" i="2"/>
  <c r="MH2" i="2"/>
  <c r="MG2" i="2"/>
  <c r="MF2" i="2"/>
  <c r="ME2" i="2"/>
  <c r="MD2" i="2"/>
  <c r="MC2" i="2"/>
  <c r="MB2" i="2"/>
  <c r="MA2" i="2"/>
  <c r="LR4" i="2" s="1"/>
  <c r="LZ2" i="2"/>
  <c r="LY2" i="2"/>
  <c r="LW2" i="2"/>
  <c r="LO2" i="2"/>
  <c r="KJ2" i="2"/>
  <c r="KI2" i="2"/>
  <c r="KH2" i="2"/>
  <c r="KG2" i="2"/>
  <c r="KF2" i="2"/>
  <c r="KE2" i="2"/>
  <c r="KD2" i="2"/>
  <c r="KC2" i="2"/>
  <c r="KB2" i="2"/>
  <c r="KA2" i="2"/>
  <c r="JP2" i="2"/>
  <c r="JO2" i="2"/>
  <c r="JN2" i="2"/>
  <c r="JM2" i="2"/>
  <c r="JL2" i="2"/>
  <c r="JK2" i="2"/>
  <c r="JJ2" i="2"/>
  <c r="JI2" i="2"/>
  <c r="JH2" i="2"/>
  <c r="JG2" i="2"/>
  <c r="JF2" i="2"/>
  <c r="JE2" i="2"/>
  <c r="JD2" i="2"/>
  <c r="JC2" i="2"/>
  <c r="JB2" i="2"/>
  <c r="JA2" i="2"/>
  <c r="IZ2" i="2"/>
  <c r="IY2" i="2"/>
  <c r="IX2" i="2"/>
  <c r="IW2" i="2"/>
  <c r="IV2" i="2"/>
  <c r="IU2" i="2"/>
  <c r="IS2" i="2"/>
  <c r="IR2" i="2"/>
  <c r="H53" i="2" s="1"/>
  <c r="IQ2" i="2"/>
  <c r="E53" i="2" s="1"/>
  <c r="IP2" i="2"/>
  <c r="D53" i="2" s="1"/>
  <c r="IM2" i="2"/>
  <c r="HH2" i="2"/>
  <c r="HG2" i="2"/>
  <c r="HF2" i="2"/>
  <c r="HE2" i="2"/>
  <c r="HD2" i="2"/>
  <c r="HC2" i="2"/>
  <c r="HB2" i="2"/>
  <c r="HA2" i="2"/>
  <c r="GZ2" i="2"/>
  <c r="GY2" i="2"/>
  <c r="GN2" i="2"/>
  <c r="GM2" i="2"/>
  <c r="GL2" i="2"/>
  <c r="GK2" i="2"/>
  <c r="GJ2" i="2"/>
  <c r="GI2" i="2"/>
  <c r="GH2" i="2"/>
  <c r="GG2" i="2"/>
  <c r="GF2" i="2"/>
  <c r="GE2" i="2"/>
  <c r="GD2" i="2"/>
  <c r="GC2" i="2"/>
  <c r="GB2" i="2"/>
  <c r="GA2" i="2"/>
  <c r="FZ2" i="2"/>
  <c r="FY2" i="2"/>
  <c r="FX2" i="2"/>
  <c r="FW2" i="2"/>
  <c r="FV2" i="2"/>
  <c r="FU2" i="2"/>
  <c r="FS2" i="2"/>
  <c r="E46" i="2" s="1"/>
  <c r="FK2" i="2"/>
  <c r="EF2" i="2"/>
  <c r="EE2" i="2"/>
  <c r="ED2" i="2"/>
  <c r="EC2" i="2"/>
  <c r="EB2" i="2"/>
  <c r="EA2" i="2"/>
  <c r="DZ2" i="2"/>
  <c r="DY2" i="2"/>
  <c r="DW2" i="2"/>
  <c r="DL2" i="2"/>
  <c r="DK2" i="2"/>
  <c r="DJ2" i="2"/>
  <c r="DI2" i="2"/>
  <c r="DH2" i="2"/>
  <c r="DG2" i="2"/>
  <c r="DF2" i="2"/>
  <c r="DE2" i="2"/>
  <c r="DD2" i="2"/>
  <c r="DC2" i="2"/>
  <c r="DB2" i="2"/>
  <c r="DA2" i="2"/>
  <c r="CZ2" i="2"/>
  <c r="CY2" i="2"/>
  <c r="CX2" i="2"/>
  <c r="CW2" i="2"/>
  <c r="CV2" i="2"/>
  <c r="CU2" i="2"/>
  <c r="CT2" i="2"/>
  <c r="CS2" i="2"/>
  <c r="CQ2" i="2"/>
  <c r="CI2" i="2"/>
  <c r="BD2" i="2"/>
  <c r="BC2" i="2"/>
  <c r="BB2" i="2"/>
  <c r="BA2" i="2"/>
  <c r="AZ2" i="2"/>
  <c r="AY2" i="2"/>
  <c r="AX2" i="2"/>
  <c r="AV2" i="2"/>
  <c r="AU2" i="2"/>
  <c r="KI2" i="3" l="1"/>
  <c r="NF2" i="3"/>
  <c r="QL2" i="3"/>
  <c r="TI2" i="3"/>
  <c r="KC2" i="3"/>
  <c r="HH2" i="3"/>
  <c r="KF2" i="3"/>
  <c r="TL2" i="3"/>
  <c r="QH2" i="3"/>
  <c r="HB2" i="3"/>
  <c r="KE2" i="3"/>
  <c r="OJ5" i="3"/>
  <c r="NF6" i="3" s="1"/>
  <c r="NP6" i="3" s="1"/>
  <c r="TO2" i="3"/>
  <c r="QI2" i="3"/>
  <c r="NQ5" i="3"/>
  <c r="KH2" i="3"/>
  <c r="IA5" i="3"/>
  <c r="NG2" i="3"/>
  <c r="TJ2" i="3"/>
  <c r="QM2" i="3"/>
  <c r="TK2" i="3"/>
  <c r="HF2" i="3"/>
  <c r="NJ2" i="3"/>
  <c r="HG2" i="3"/>
  <c r="HK5" i="2"/>
  <c r="HU5" i="2"/>
  <c r="IE5" i="2"/>
  <c r="HA6" i="2" s="1"/>
  <c r="BL5" i="2"/>
  <c r="BV5" i="2"/>
  <c r="CF5" i="2"/>
  <c r="BB6" i="2" s="1"/>
  <c r="EK5" i="2"/>
  <c r="EU5" i="2" s="1"/>
  <c r="FE5" i="2"/>
  <c r="EA6" i="2" s="1"/>
  <c r="HL5" i="2"/>
  <c r="HV5" i="2" s="1"/>
  <c r="IF5" i="2"/>
  <c r="HB6" i="2" s="1"/>
  <c r="BK5" i="2"/>
  <c r="BU5" i="2" s="1"/>
  <c r="CE5" i="2"/>
  <c r="BA6" i="2" s="1"/>
  <c r="EL5" i="2"/>
  <c r="EV5" i="2"/>
  <c r="FF5" i="2"/>
  <c r="EB6" i="2" s="1"/>
  <c r="XO5" i="2"/>
  <c r="WK6" i="2" s="1"/>
  <c r="WU5" i="2"/>
  <c r="XE5" i="2"/>
  <c r="FC5" i="2"/>
  <c r="DY6" i="2" s="1"/>
  <c r="EI5" i="2"/>
  <c r="ES5" i="2"/>
  <c r="HP5" i="2"/>
  <c r="HZ5" i="2"/>
  <c r="IJ5" i="2"/>
  <c r="HF6" i="2" s="1"/>
  <c r="TW5" i="2"/>
  <c r="UG5" i="2"/>
  <c r="UQ5" i="2"/>
  <c r="TM6" i="2" s="1"/>
  <c r="RP5" i="2"/>
  <c r="QL6" i="2" s="1"/>
  <c r="QV5" i="2"/>
  <c r="RF5" i="2" s="1"/>
  <c r="WW5" i="2"/>
  <c r="XG5" i="2"/>
  <c r="XQ5" i="2"/>
  <c r="WM6" i="2" s="1"/>
  <c r="QP5" i="2"/>
  <c r="QZ5" i="2"/>
  <c r="RJ5" i="2"/>
  <c r="QF6" i="2" s="1"/>
  <c r="TX5" i="2"/>
  <c r="UH5" i="2" s="1"/>
  <c r="UR5" i="2"/>
  <c r="TN6" i="2" s="1"/>
  <c r="WX5" i="2"/>
  <c r="XH5" i="2"/>
  <c r="XR5" i="2"/>
  <c r="WN6" i="2" s="1"/>
  <c r="UP5" i="2"/>
  <c r="TL6" i="2" s="1"/>
  <c r="TV5" i="2"/>
  <c r="UF5" i="2"/>
  <c r="BM5" i="2"/>
  <c r="BW5" i="2"/>
  <c r="CG5" i="2"/>
  <c r="BC6" i="2" s="1"/>
  <c r="GZ5" i="2"/>
  <c r="NN5" i="2"/>
  <c r="NX5" i="2"/>
  <c r="OH5" i="2"/>
  <c r="ND6" i="2" s="1"/>
  <c r="RO5" i="2"/>
  <c r="QK6" i="2" s="1"/>
  <c r="QU5" i="2"/>
  <c r="RE5" i="2"/>
  <c r="TZ5" i="2"/>
  <c r="UJ5" i="2" s="1"/>
  <c r="UT5" i="2"/>
  <c r="TP6" i="2" s="1"/>
  <c r="XB5" i="2"/>
  <c r="XL5" i="2"/>
  <c r="XV5" i="2"/>
  <c r="WR6" i="2" s="1"/>
  <c r="FD5" i="2"/>
  <c r="DZ6" i="2" s="1"/>
  <c r="EJ5" i="2"/>
  <c r="ET5" i="2"/>
  <c r="NP5" i="2"/>
  <c r="NZ5" i="2"/>
  <c r="OJ5" i="2"/>
  <c r="NF6" i="2" s="1"/>
  <c r="QW5" i="2"/>
  <c r="RG5" i="2" s="1"/>
  <c r="RQ5" i="2"/>
  <c r="QM6" i="2" s="1"/>
  <c r="EN5" i="2"/>
  <c r="EX5" i="2"/>
  <c r="FH5" i="2"/>
  <c r="ED6" i="2" s="1"/>
  <c r="UO5" i="2"/>
  <c r="TK6" i="2" s="1"/>
  <c r="TU5" i="2"/>
  <c r="UE5" i="2"/>
  <c r="KK5" i="2"/>
  <c r="KU5" i="2"/>
  <c r="LE5" i="2"/>
  <c r="OO5" i="2"/>
  <c r="NK6" i="2" s="1"/>
  <c r="NU5" i="2"/>
  <c r="OE5" i="2"/>
  <c r="QX5" i="2"/>
  <c r="RH5" i="2"/>
  <c r="RR5" i="2"/>
  <c r="QN6" i="2" s="1"/>
  <c r="KL5" i="2"/>
  <c r="LF5" i="2"/>
  <c r="KB6" i="2" s="1"/>
  <c r="OP5" i="2"/>
  <c r="NL6" i="2" s="1"/>
  <c r="NV5" i="2"/>
  <c r="OF5" i="2"/>
  <c r="HN5" i="2"/>
  <c r="HX5" i="2"/>
  <c r="IH5" i="2"/>
  <c r="HD6" i="2" s="1"/>
  <c r="BN5" i="2"/>
  <c r="BX5" i="2"/>
  <c r="CH5" i="2"/>
  <c r="BD6" i="2" s="1"/>
  <c r="CD5" i="2"/>
  <c r="AZ6" i="2" s="1"/>
  <c r="BJ5" i="2"/>
  <c r="BT5" i="2" s="1"/>
  <c r="KN5" i="2"/>
  <c r="KX5" i="2"/>
  <c r="LH5" i="2"/>
  <c r="KD6" i="2" s="1"/>
  <c r="XP5" i="2"/>
  <c r="WL6" i="2" s="1"/>
  <c r="WV5" i="2"/>
  <c r="XF5" i="2"/>
  <c r="EP5" i="2"/>
  <c r="EZ5" i="2"/>
  <c r="FJ5" i="2"/>
  <c r="EF6" i="2" s="1"/>
  <c r="CC5" i="2"/>
  <c r="AY6" i="2" s="1"/>
  <c r="BI5" i="2"/>
  <c r="BS5" i="2"/>
  <c r="KP5" i="2"/>
  <c r="KZ5" i="2"/>
  <c r="LJ5" i="2"/>
  <c r="KF6" i="2" s="1"/>
  <c r="VY4" i="2"/>
  <c r="UZ4" i="2" s="1"/>
  <c r="FT2" i="2"/>
  <c r="FG4" i="2"/>
  <c r="EC5" i="2" s="1"/>
  <c r="GO4" i="2"/>
  <c r="FP4" i="2" s="1"/>
  <c r="IG4" i="2"/>
  <c r="HC5" i="2" s="1"/>
  <c r="LG4" i="2"/>
  <c r="KC5" i="2" s="1"/>
  <c r="OG4" i="2"/>
  <c r="PV4" i="2" s="1"/>
  <c r="OW4" i="2" s="1"/>
  <c r="RS4" i="2"/>
  <c r="US4" i="2"/>
  <c r="TO5" i="2" s="1"/>
  <c r="XS4" i="2"/>
  <c r="WO5" i="2" s="1"/>
  <c r="OR4" i="2"/>
  <c r="LR2" i="2"/>
  <c r="D54" i="2" s="1"/>
  <c r="UX2" i="2"/>
  <c r="D57" i="2" s="1"/>
  <c r="OT4" i="2"/>
  <c r="RT4" i="2"/>
  <c r="XT4" i="2"/>
  <c r="WP5" i="2" s="1"/>
  <c r="CM2" i="2"/>
  <c r="I53" i="2"/>
  <c r="F53" i="2"/>
  <c r="LS2" i="2"/>
  <c r="E54" i="2" s="1"/>
  <c r="I56" i="2"/>
  <c r="F56" i="2"/>
  <c r="UY2" i="2"/>
  <c r="E57" i="2" s="1"/>
  <c r="BW4" i="2"/>
  <c r="CI4" i="2"/>
  <c r="EW4" i="2"/>
  <c r="FI4" i="2"/>
  <c r="EE5" i="2" s="1"/>
  <c r="II4" i="2"/>
  <c r="HE5" i="2" s="1"/>
  <c r="JQ4" i="2"/>
  <c r="IR4" i="2" s="1"/>
  <c r="KK4" i="2"/>
  <c r="KU4" i="2" s="1"/>
  <c r="KW4" i="2"/>
  <c r="LI4" i="2"/>
  <c r="KE5" i="2" s="1"/>
  <c r="OI4" i="2"/>
  <c r="NE5" i="2" s="1"/>
  <c r="RI4" i="2"/>
  <c r="SX4" i="2" s="1"/>
  <c r="RY4" i="2" s="1"/>
  <c r="UI4" i="2"/>
  <c r="UU4" i="2"/>
  <c r="XI4" i="2"/>
  <c r="XU4" i="2"/>
  <c r="WQ5" i="2" s="1"/>
  <c r="GY5" i="2"/>
  <c r="DM4" i="2"/>
  <c r="CN4" i="2" s="1"/>
  <c r="CL2" i="2"/>
  <c r="CN2" i="2"/>
  <c r="LT2" i="2"/>
  <c r="H54" i="2" s="1"/>
  <c r="UZ2" i="2"/>
  <c r="H57" i="2" s="1"/>
  <c r="BX4" i="2"/>
  <c r="CJ4" i="2"/>
  <c r="EX4" i="2"/>
  <c r="HX4" i="2"/>
  <c r="JR4" i="2"/>
  <c r="IS4" i="2" s="1"/>
  <c r="KX4" i="2"/>
  <c r="NX4" i="2"/>
  <c r="UJ4" i="2"/>
  <c r="UV4" i="2"/>
  <c r="XJ4" i="2"/>
  <c r="IK4" i="2"/>
  <c r="HG5" i="2" s="1"/>
  <c r="NM4" i="2"/>
  <c r="OQ4" i="2" s="1"/>
  <c r="OZ2" i="2"/>
  <c r="CO2" i="2"/>
  <c r="H41" i="2" s="1"/>
  <c r="LU2" i="2"/>
  <c r="VA2" i="2"/>
  <c r="BY4" i="2"/>
  <c r="HM4" i="2"/>
  <c r="IM4" i="2" s="1"/>
  <c r="LK4" i="2"/>
  <c r="KG5" i="2" s="1"/>
  <c r="MS4" i="2"/>
  <c r="LT4" i="2" s="1"/>
  <c r="OK4" i="2"/>
  <c r="NG5" i="2" s="1"/>
  <c r="QY4" i="2"/>
  <c r="RK4" i="2"/>
  <c r="QG5" i="2" s="1"/>
  <c r="UK4" i="2"/>
  <c r="VZ4" i="2" s="1"/>
  <c r="VA4" i="2" s="1"/>
  <c r="XX4" i="2"/>
  <c r="FN2" i="2"/>
  <c r="OT2" i="2"/>
  <c r="D55" i="2" s="1"/>
  <c r="BZ4" i="2"/>
  <c r="AV5" i="2" s="1"/>
  <c r="CL4" i="2"/>
  <c r="FL4" i="2"/>
  <c r="IL4" i="2"/>
  <c r="HH5" i="2" s="1"/>
  <c r="LL4" i="2"/>
  <c r="KH5" i="2" s="1"/>
  <c r="OL4" i="2"/>
  <c r="NH5" i="2" s="1"/>
  <c r="RL4" i="2"/>
  <c r="QH5" i="2" s="1"/>
  <c r="UL4" i="2"/>
  <c r="TH5" i="2" s="1"/>
  <c r="UX4" i="2"/>
  <c r="F54" i="2"/>
  <c r="I54" i="2"/>
  <c r="OU2" i="2"/>
  <c r="E55" i="2" s="1"/>
  <c r="BO4" i="2"/>
  <c r="CA4" i="2"/>
  <c r="AW5" i="2" s="1"/>
  <c r="FA4" i="2"/>
  <c r="IA4" i="2"/>
  <c r="LA4" i="2"/>
  <c r="LM4" i="2"/>
  <c r="KI5" i="2" s="1"/>
  <c r="OA4" i="2"/>
  <c r="OM4" i="2"/>
  <c r="NI5" i="2" s="1"/>
  <c r="PU4" i="2"/>
  <c r="OV4" i="2" s="1"/>
  <c r="RA4" i="2"/>
  <c r="RM4" i="2"/>
  <c r="QI5" i="2" s="1"/>
  <c r="UA4" i="2"/>
  <c r="UM4" i="2"/>
  <c r="TI5" i="2" s="1"/>
  <c r="XM4" i="2"/>
  <c r="XZ4" i="2"/>
  <c r="UB4" i="2"/>
  <c r="UN4" i="2"/>
  <c r="TJ5" i="2" s="1"/>
  <c r="XN4" i="2"/>
  <c r="WJ5" i="2" s="1"/>
  <c r="I55" i="2"/>
  <c r="F55" i="2"/>
  <c r="B51" i="2"/>
  <c r="C41" i="2"/>
  <c r="E45" i="2"/>
  <c r="B39" i="2"/>
  <c r="B22" i="2"/>
  <c r="B25" i="2"/>
  <c r="FO2" i="2"/>
  <c r="F57" i="2"/>
  <c r="CR2" i="2"/>
  <c r="FP2" i="2"/>
  <c r="H46" i="2" s="1"/>
  <c r="LX2" i="2"/>
  <c r="FN4" i="2"/>
  <c r="LN4" i="2"/>
  <c r="KJ5" i="2" s="1"/>
  <c r="ON4" i="2"/>
  <c r="NJ5" i="2" s="1"/>
  <c r="OW2" i="2"/>
  <c r="VD2" i="2"/>
  <c r="BP4" i="2"/>
  <c r="CB4" i="2"/>
  <c r="AX5" i="2" s="1"/>
  <c r="FB4" i="2"/>
  <c r="DX5" i="2" s="1"/>
  <c r="IB4" i="2"/>
  <c r="LB4" i="2"/>
  <c r="OB4" i="2"/>
  <c r="RB4" i="2"/>
  <c r="RN4" i="2"/>
  <c r="QJ5" i="2" s="1"/>
  <c r="FQ2" i="2"/>
  <c r="SW4" i="2"/>
  <c r="RX4" i="2" s="1"/>
  <c r="B48" i="2"/>
  <c r="E47" i="2"/>
  <c r="E36" i="2"/>
  <c r="C36" i="2"/>
  <c r="C35" i="2"/>
  <c r="B32" i="2"/>
  <c r="D31" i="2"/>
  <c r="F30" i="2"/>
  <c r="B36" i="2"/>
  <c r="B35" i="2"/>
  <c r="C31" i="2"/>
  <c r="E30" i="2"/>
  <c r="B31" i="2"/>
  <c r="F34" i="2"/>
  <c r="B30" i="2"/>
  <c r="D29" i="2"/>
  <c r="F28" i="2"/>
  <c r="E34" i="2"/>
  <c r="D34" i="2"/>
  <c r="F33" i="2"/>
  <c r="B29" i="2"/>
  <c r="D28" i="2"/>
  <c r="F27" i="2"/>
  <c r="B34" i="2"/>
  <c r="D33" i="2"/>
  <c r="F32" i="2"/>
  <c r="F35" i="2"/>
  <c r="C33" i="2"/>
  <c r="E32" i="2"/>
  <c r="F36" i="2"/>
  <c r="E35" i="2"/>
  <c r="B33" i="2"/>
  <c r="D32" i="2"/>
  <c r="F31" i="2"/>
  <c r="D36" i="2"/>
  <c r="D35" i="2"/>
  <c r="C32" i="2"/>
  <c r="E31" i="2"/>
  <c r="D30" i="2"/>
  <c r="C34" i="2"/>
  <c r="C30" i="2"/>
  <c r="E27" i="2"/>
  <c r="D27" i="2"/>
  <c r="E33" i="2"/>
  <c r="E28" i="2"/>
  <c r="C27" i="2"/>
  <c r="F29" i="2"/>
  <c r="C28" i="2"/>
  <c r="B27" i="2"/>
  <c r="E29" i="2"/>
  <c r="B28" i="2"/>
  <c r="C29" i="2"/>
  <c r="FH5" i="3"/>
  <c r="ED6" i="3" s="1"/>
  <c r="EN5" i="3"/>
  <c r="EX5" i="3"/>
  <c r="CE5" i="3"/>
  <c r="BA6" i="3" s="1"/>
  <c r="BK5" i="3"/>
  <c r="BU5" i="3" s="1"/>
  <c r="CF5" i="3"/>
  <c r="BB6" i="3" s="1"/>
  <c r="BL5" i="3"/>
  <c r="BV5" i="3"/>
  <c r="QS6" i="3"/>
  <c r="RC6" i="3" s="1"/>
  <c r="RM6" i="3"/>
  <c r="QI7" i="3" s="1"/>
  <c r="QU6" i="3"/>
  <c r="RE6" i="3" s="1"/>
  <c r="RO6" i="3"/>
  <c r="QK7" i="3" s="1"/>
  <c r="XT6" i="3"/>
  <c r="WP7" i="3" s="1"/>
  <c r="WZ6" i="3"/>
  <c r="XJ6" i="3" s="1"/>
  <c r="UO4" i="3"/>
  <c r="TK5" i="3" s="1"/>
  <c r="TU4" i="3"/>
  <c r="UE4" i="3" s="1"/>
  <c r="BG4" i="3"/>
  <c r="ET4" i="3"/>
  <c r="FD4" i="3"/>
  <c r="DZ5" i="3" s="1"/>
  <c r="EJ4" i="3"/>
  <c r="FG5" i="3"/>
  <c r="EC6" i="3" s="1"/>
  <c r="EM5" i="3"/>
  <c r="EW5" i="3" s="1"/>
  <c r="KT5" i="3"/>
  <c r="LD5" i="3"/>
  <c r="LN5" i="3"/>
  <c r="KJ6" i="3" s="1"/>
  <c r="OF4" i="3"/>
  <c r="OP4" i="3"/>
  <c r="NL5" i="3" s="1"/>
  <c r="NV4" i="3"/>
  <c r="NS5" i="3"/>
  <c r="OC5" i="3" s="1"/>
  <c r="OM5" i="3"/>
  <c r="NI6" i="3" s="1"/>
  <c r="RA4" i="3"/>
  <c r="XQ5" i="3"/>
  <c r="WM6" i="3" s="1"/>
  <c r="WW5" i="3"/>
  <c r="XG5" i="3" s="1"/>
  <c r="BH5" i="3"/>
  <c r="BR5" i="3" s="1"/>
  <c r="CB5" i="3"/>
  <c r="AX6" i="3" s="1"/>
  <c r="FE4" i="3"/>
  <c r="EA5" i="3" s="1"/>
  <c r="EU4" i="3"/>
  <c r="EK4" i="3"/>
  <c r="NT5" i="3"/>
  <c r="OD5" i="3" s="1"/>
  <c r="ON5" i="3"/>
  <c r="NJ6" i="3" s="1"/>
  <c r="XI5" i="3"/>
  <c r="XS5" i="3"/>
  <c r="WO6" i="3" s="1"/>
  <c r="WY5" i="3"/>
  <c r="QY4" i="3"/>
  <c r="RT4" i="3"/>
  <c r="QO4" i="3"/>
  <c r="UX4" i="3"/>
  <c r="CD5" i="3"/>
  <c r="AZ6" i="3" s="1"/>
  <c r="FN4" i="3"/>
  <c r="QP4" i="3"/>
  <c r="QZ4" i="3" s="1"/>
  <c r="XJ5" i="3"/>
  <c r="WZ5" i="3"/>
  <c r="CG5" i="3"/>
  <c r="BC6" i="3" s="1"/>
  <c r="BM5" i="3"/>
  <c r="BW5" i="3"/>
  <c r="UP4" i="3"/>
  <c r="TL5" i="3" s="1"/>
  <c r="TV4" i="3"/>
  <c r="UF4" i="3" s="1"/>
  <c r="TT5" i="3"/>
  <c r="UD5" i="3" s="1"/>
  <c r="UN5" i="3"/>
  <c r="TJ6" i="3" s="1"/>
  <c r="AQ5" i="3"/>
  <c r="D36" i="3" s="1"/>
  <c r="AV2" i="3"/>
  <c r="CH5" i="3"/>
  <c r="BD6" i="3" s="1"/>
  <c r="BN5" i="3"/>
  <c r="UQ5" i="3"/>
  <c r="TM6" i="3" s="1"/>
  <c r="TW5" i="3"/>
  <c r="UG5" i="3" s="1"/>
  <c r="QR6" i="3"/>
  <c r="RB6" i="3" s="1"/>
  <c r="RL6" i="3"/>
  <c r="QH7" i="3" s="1"/>
  <c r="UR5" i="3"/>
  <c r="TN6" i="3" s="1"/>
  <c r="TX5" i="3"/>
  <c r="UH5" i="3" s="1"/>
  <c r="E27" i="3"/>
  <c r="KA2" i="3"/>
  <c r="TG2" i="3"/>
  <c r="GY2" i="3"/>
  <c r="NC2" i="3"/>
  <c r="C61" i="3"/>
  <c r="E61" i="3"/>
  <c r="B61" i="3"/>
  <c r="QU5" i="3"/>
  <c r="RE5" i="3" s="1"/>
  <c r="QS5" i="3"/>
  <c r="RC5" i="3" s="1"/>
  <c r="US5" i="3"/>
  <c r="TO6" i="3" s="1"/>
  <c r="TY5" i="3"/>
  <c r="UI5" i="3" s="1"/>
  <c r="BJ5" i="3"/>
  <c r="BT5" i="3" s="1"/>
  <c r="OT4" i="3"/>
  <c r="HX4" i="3"/>
  <c r="IH4" i="3"/>
  <c r="HD5" i="3" s="1"/>
  <c r="HN4" i="3"/>
  <c r="LH5" i="3"/>
  <c r="KD6" i="3" s="1"/>
  <c r="KN5" i="3"/>
  <c r="KX5" i="3" s="1"/>
  <c r="RP5" i="3"/>
  <c r="QL6" i="3" s="1"/>
  <c r="QV5" i="3"/>
  <c r="RF5" i="3" s="1"/>
  <c r="UT5" i="3"/>
  <c r="TP6" i="3" s="1"/>
  <c r="TZ5" i="3"/>
  <c r="UJ5" i="3" s="1"/>
  <c r="BX5" i="3"/>
  <c r="ER4" i="3"/>
  <c r="II4" i="3"/>
  <c r="HE5" i="3" s="1"/>
  <c r="HO4" i="3"/>
  <c r="HY4" i="3" s="1"/>
  <c r="IF5" i="3"/>
  <c r="HB6" i="3" s="1"/>
  <c r="HL5" i="3"/>
  <c r="HV5" i="3" s="1"/>
  <c r="LL4" i="3"/>
  <c r="KH5" i="3" s="1"/>
  <c r="KR4" i="3"/>
  <c r="LO4" i="3" s="1"/>
  <c r="LB4" i="3"/>
  <c r="LI5" i="3"/>
  <c r="KE6" i="3" s="1"/>
  <c r="KO5" i="3"/>
  <c r="KY5" i="3" s="1"/>
  <c r="OK6" i="3"/>
  <c r="NG7" i="3" s="1"/>
  <c r="NQ6" i="3"/>
  <c r="OA6" i="3" s="1"/>
  <c r="RQ5" i="3"/>
  <c r="QM6" i="3" s="1"/>
  <c r="RG5" i="3"/>
  <c r="UU4" i="3"/>
  <c r="B51" i="3"/>
  <c r="B39" i="3"/>
  <c r="B25" i="3"/>
  <c r="B22" i="3"/>
  <c r="BP4" i="3"/>
  <c r="BF4" i="3"/>
  <c r="FF5" i="3"/>
  <c r="EB6" i="3" s="1"/>
  <c r="EL5" i="3"/>
  <c r="EV5" i="3" s="1"/>
  <c r="HP5" i="3"/>
  <c r="HZ5" i="3" s="1"/>
  <c r="IJ5" i="3"/>
  <c r="HF6" i="3" s="1"/>
  <c r="LK6" i="3"/>
  <c r="KG7" i="3" s="1"/>
  <c r="KQ6" i="3"/>
  <c r="LA6" i="3" s="1"/>
  <c r="OE4" i="3"/>
  <c r="OO4" i="3"/>
  <c r="NK5" i="3" s="1"/>
  <c r="NU4" i="3"/>
  <c r="RR5" i="3"/>
  <c r="QN6" i="3" s="1"/>
  <c r="RH5" i="3"/>
  <c r="RV4" i="3"/>
  <c r="EV4" i="3"/>
  <c r="FI4" i="3"/>
  <c r="EE5" i="3" s="1"/>
  <c r="XC4" i="3"/>
  <c r="XU4" i="3"/>
  <c r="WQ5" i="3" s="1"/>
  <c r="OA5" i="3"/>
  <c r="LP4" i="3"/>
  <c r="XB5" i="3"/>
  <c r="XL5" i="3" s="1"/>
  <c r="XV5" i="3"/>
  <c r="WR6" i="3" s="1"/>
  <c r="FJ5" i="3"/>
  <c r="EF6" i="3" s="1"/>
  <c r="FK4" i="3"/>
  <c r="FC4" i="3" s="1"/>
  <c r="DY5" i="3" s="1"/>
  <c r="IN4" i="3"/>
  <c r="NW4" i="3"/>
  <c r="TW4" i="3"/>
  <c r="XX4" i="3"/>
  <c r="IK5" i="3"/>
  <c r="HG6" i="3" s="1"/>
  <c r="LX2" i="3"/>
  <c r="YF2" i="3"/>
  <c r="DM4" i="3"/>
  <c r="CN4" i="3" s="1"/>
  <c r="H61" i="3" s="1"/>
  <c r="BH4" i="3"/>
  <c r="BR4" i="3" s="1"/>
  <c r="BU4" i="3"/>
  <c r="ES4" i="3"/>
  <c r="EY4" i="3"/>
  <c r="FL4" i="3"/>
  <c r="NR5" i="3"/>
  <c r="OB5" i="3" s="1"/>
  <c r="IL5" i="3"/>
  <c r="HH6" i="3" s="1"/>
  <c r="XR5" i="3"/>
  <c r="WN6" i="3" s="1"/>
  <c r="WX5" i="3"/>
  <c r="XH5" i="3" s="1"/>
  <c r="BK4" i="3"/>
  <c r="EZ5" i="3"/>
  <c r="BS4" i="3"/>
  <c r="HT4" i="3"/>
  <c r="IG4" i="3"/>
  <c r="HC5" i="3" s="1"/>
  <c r="LJ4" i="3"/>
  <c r="KF5" i="3" s="1"/>
  <c r="NN4" i="3"/>
  <c r="WT4" i="3"/>
  <c r="XN4" i="3" s="1"/>
  <c r="WJ5" i="3" s="1"/>
  <c r="XD4" i="3"/>
  <c r="XM4" i="3"/>
  <c r="OL5" i="3"/>
  <c r="NH6" i="3" s="1"/>
  <c r="EQ4" i="3"/>
  <c r="KX4" i="3"/>
  <c r="OR4" i="3"/>
  <c r="OC4" i="3"/>
  <c r="QW4" i="3"/>
  <c r="RG4" i="3" s="1"/>
  <c r="UC4" i="3"/>
  <c r="XE4" i="3"/>
  <c r="WY4" i="3"/>
  <c r="XI4" i="3" s="1"/>
  <c r="IB5" i="3"/>
  <c r="GO4" i="3"/>
  <c r="FP4" i="3" s="1"/>
  <c r="QX4" i="3"/>
  <c r="RH4" i="3" s="1"/>
  <c r="QR5" i="3"/>
  <c r="RB5" i="3" s="1"/>
  <c r="UD4" i="3"/>
  <c r="XF4" i="3"/>
  <c r="XP4" i="3"/>
  <c r="WL5" i="3" s="1"/>
  <c r="WZ4" i="3"/>
  <c r="XJ4" i="3" s="1"/>
  <c r="XO4" i="3"/>
  <c r="WK5" i="3" s="1"/>
  <c r="KQ5" i="3"/>
  <c r="LA5" i="3" s="1"/>
  <c r="QG2" i="3"/>
  <c r="HA2" i="3"/>
  <c r="OQ4" i="3"/>
  <c r="LR4" i="3"/>
  <c r="LM4" i="3"/>
  <c r="KI5" i="3" s="1"/>
  <c r="RE4" i="3"/>
  <c r="UG4" i="3"/>
  <c r="IV2" i="3"/>
  <c r="CC4" i="3"/>
  <c r="AY5" i="3" s="1"/>
  <c r="HS4" i="3"/>
  <c r="HK4" i="3"/>
  <c r="IM4" i="3" s="1"/>
  <c r="RF4" i="3"/>
  <c r="RN4" i="3"/>
  <c r="QJ5" i="3" s="1"/>
  <c r="UH4" i="3"/>
  <c r="UV4" i="3"/>
  <c r="NZ5" i="3"/>
  <c r="I57" i="2" l="1"/>
  <c r="B28" i="3"/>
  <c r="C33" i="3"/>
  <c r="NZ6" i="3"/>
  <c r="OJ6" i="3"/>
  <c r="NF7" i="3" s="1"/>
  <c r="NP7" i="3" s="1"/>
  <c r="NZ7" i="3" s="1"/>
  <c r="F27" i="3"/>
  <c r="B34" i="3"/>
  <c r="E30" i="3"/>
  <c r="E34" i="3"/>
  <c r="C34" i="3"/>
  <c r="C35" i="3"/>
  <c r="B32" i="3"/>
  <c r="B27" i="3"/>
  <c r="D32" i="3"/>
  <c r="D27" i="3"/>
  <c r="C36" i="3"/>
  <c r="D34" i="3"/>
  <c r="F29" i="3"/>
  <c r="F33" i="3"/>
  <c r="C27" i="3"/>
  <c r="E32" i="3"/>
  <c r="EI5" i="3"/>
  <c r="ES5" i="3" s="1"/>
  <c r="EL6" i="2"/>
  <c r="EV6" i="2"/>
  <c r="FF6" i="2"/>
  <c r="EB7" i="2" s="1"/>
  <c r="HU4" i="3"/>
  <c r="WT5" i="3"/>
  <c r="XD5" i="3" s="1"/>
  <c r="XN5" i="3"/>
  <c r="WJ6" i="3" s="1"/>
  <c r="NX4" i="3"/>
  <c r="XU5" i="3"/>
  <c r="WQ6" i="3" s="1"/>
  <c r="XA5" i="3"/>
  <c r="XK5" i="3" s="1"/>
  <c r="CI4" i="3"/>
  <c r="CA4" i="3" s="1"/>
  <c r="AW5" i="3" s="1"/>
  <c r="IH5" i="3"/>
  <c r="HD6" i="3" s="1"/>
  <c r="HN5" i="3"/>
  <c r="HX5" i="3" s="1"/>
  <c r="F28" i="3"/>
  <c r="E28" i="3"/>
  <c r="F31" i="3"/>
  <c r="B30" i="3"/>
  <c r="E36" i="3"/>
  <c r="CH6" i="3"/>
  <c r="BD7" i="3" s="1"/>
  <c r="BN6" i="3"/>
  <c r="BX6" i="3" s="1"/>
  <c r="CG6" i="3"/>
  <c r="BC7" i="3" s="1"/>
  <c r="BM6" i="3"/>
  <c r="BW6" i="3" s="1"/>
  <c r="XQ6" i="3"/>
  <c r="WM7" i="3" s="1"/>
  <c r="WW6" i="3"/>
  <c r="XG6" i="3"/>
  <c r="UD5" i="2"/>
  <c r="UN5" i="2"/>
  <c r="TJ6" i="2" s="1"/>
  <c r="TT5" i="2"/>
  <c r="UM5" i="2"/>
  <c r="TI6" i="2" s="1"/>
  <c r="TS5" i="2"/>
  <c r="UC5" i="2" s="1"/>
  <c r="CA5" i="2"/>
  <c r="AW6" i="2" s="1"/>
  <c r="BG5" i="2"/>
  <c r="BQ5" i="2" s="1"/>
  <c r="MT4" i="2"/>
  <c r="LU4" i="2" s="1"/>
  <c r="QQ5" i="2"/>
  <c r="RA5" i="2"/>
  <c r="RK5" i="2"/>
  <c r="QG6" i="2" s="1"/>
  <c r="H45" i="2"/>
  <c r="F41" i="2"/>
  <c r="NO5" i="2"/>
  <c r="NY5" i="2" s="1"/>
  <c r="OI5" i="2"/>
  <c r="NE6" i="2" s="1"/>
  <c r="HM5" i="2"/>
  <c r="HW5" i="2" s="1"/>
  <c r="IG5" i="2"/>
  <c r="HC6" i="2" s="1"/>
  <c r="KL6" i="2"/>
  <c r="KV6" i="2"/>
  <c r="LF6" i="2"/>
  <c r="KB7" i="2" s="1"/>
  <c r="QW6" i="2"/>
  <c r="RG6" i="2" s="1"/>
  <c r="RQ6" i="2"/>
  <c r="QM7" i="2" s="1"/>
  <c r="IT4" i="2"/>
  <c r="TX6" i="2"/>
  <c r="UH6" i="2" s="1"/>
  <c r="UR6" i="2"/>
  <c r="TN7" i="2" s="1"/>
  <c r="FC6" i="2"/>
  <c r="DY7" i="2" s="1"/>
  <c r="EI6" i="2"/>
  <c r="ES6" i="2" s="1"/>
  <c r="QR7" i="3"/>
  <c r="RB7" i="3" s="1"/>
  <c r="RL7" i="3"/>
  <c r="QH8" i="3" s="1"/>
  <c r="IP5" i="2"/>
  <c r="IC5" i="2"/>
  <c r="JR5" i="2" s="1"/>
  <c r="IS5" i="2" s="1"/>
  <c r="IN5" i="2"/>
  <c r="JQ5" i="2"/>
  <c r="IR5" i="2" s="1"/>
  <c r="HI5" i="2"/>
  <c r="HS5" i="2" s="1"/>
  <c r="RS4" i="3"/>
  <c r="OO5" i="3"/>
  <c r="NK6" i="3" s="1"/>
  <c r="NU5" i="3"/>
  <c r="OE5" i="3" s="1"/>
  <c r="KO6" i="3"/>
  <c r="KY6" i="3" s="1"/>
  <c r="LI6" i="3"/>
  <c r="KE7" i="3" s="1"/>
  <c r="E29" i="3"/>
  <c r="B29" i="3"/>
  <c r="C32" i="3"/>
  <c r="D33" i="3"/>
  <c r="WZ7" i="3"/>
  <c r="XJ7" i="3" s="1"/>
  <c r="XT7" i="3"/>
  <c r="WP8" i="3" s="1"/>
  <c r="LO4" i="2"/>
  <c r="KR5" i="2"/>
  <c r="LB5" i="2"/>
  <c r="LL5" i="2"/>
  <c r="KH6" i="2" s="1"/>
  <c r="GP4" i="2"/>
  <c r="FQ4" i="2" s="1"/>
  <c r="NW4" i="2"/>
  <c r="BN6" i="2"/>
  <c r="BX6" i="2"/>
  <c r="CH6" i="2"/>
  <c r="BD7" i="2" s="1"/>
  <c r="KV5" i="2"/>
  <c r="RP6" i="2"/>
  <c r="QL7" i="2" s="1"/>
  <c r="QV6" i="2"/>
  <c r="RF6" i="2" s="1"/>
  <c r="KB2" i="3"/>
  <c r="MS4" i="3" s="1"/>
  <c r="LT4" i="3" s="1"/>
  <c r="TH2" i="3"/>
  <c r="VY4" i="3" s="1"/>
  <c r="UZ4" i="3" s="1"/>
  <c r="GZ2" i="3"/>
  <c r="JQ4" i="3" s="1"/>
  <c r="IR4" i="3" s="1"/>
  <c r="ND2" i="3"/>
  <c r="PU4" i="3" s="1"/>
  <c r="OV4" i="3" s="1"/>
  <c r="QF2" i="3"/>
  <c r="SW4" i="3" s="1"/>
  <c r="RX4" i="3" s="1"/>
  <c r="FG6" i="3"/>
  <c r="EC7" i="3" s="1"/>
  <c r="EM6" i="3"/>
  <c r="EW6" i="3" s="1"/>
  <c r="CF6" i="3"/>
  <c r="BB7" i="3" s="1"/>
  <c r="BL6" i="3"/>
  <c r="BV6" i="3" s="1"/>
  <c r="RM5" i="2"/>
  <c r="QI6" i="2" s="1"/>
  <c r="QS5" i="2"/>
  <c r="RC5" i="2" s="1"/>
  <c r="HR5" i="2"/>
  <c r="IB5" i="2"/>
  <c r="IL5" i="2"/>
  <c r="HH6" i="2" s="1"/>
  <c r="NQ5" i="2"/>
  <c r="OA5" i="2" s="1"/>
  <c r="OK5" i="2"/>
  <c r="NG6" i="2" s="1"/>
  <c r="HQ5" i="2"/>
  <c r="IA5" i="2" s="1"/>
  <c r="IK5" i="2"/>
  <c r="HG6" i="2" s="1"/>
  <c r="KO5" i="2"/>
  <c r="KY5" i="2" s="1"/>
  <c r="LI5" i="2"/>
  <c r="KE6" i="2" s="1"/>
  <c r="EM5" i="2"/>
  <c r="EW5" i="2"/>
  <c r="FG5" i="2"/>
  <c r="EC6" i="2" s="1"/>
  <c r="LQ4" i="2"/>
  <c r="LS4" i="2" s="1"/>
  <c r="MS5" i="2"/>
  <c r="LT5" i="2" s="1"/>
  <c r="TZ6" i="2"/>
  <c r="UJ6" i="2"/>
  <c r="UT6" i="2"/>
  <c r="TP7" i="2" s="1"/>
  <c r="EK6" i="2"/>
  <c r="EU6" i="2"/>
  <c r="FE6" i="2"/>
  <c r="EA7" i="2" s="1"/>
  <c r="CC5" i="3"/>
  <c r="AY6" i="3" s="1"/>
  <c r="BI5" i="3"/>
  <c r="BS5" i="3" s="1"/>
  <c r="KP5" i="3"/>
  <c r="KZ5" i="3" s="1"/>
  <c r="LJ5" i="3"/>
  <c r="KF6" i="3" s="1"/>
  <c r="TZ6" i="3"/>
  <c r="UJ6" i="3" s="1"/>
  <c r="UT6" i="3"/>
  <c r="TP7" i="3" s="1"/>
  <c r="B31" i="3"/>
  <c r="F36" i="3"/>
  <c r="UN6" i="3"/>
  <c r="TJ7" i="3" s="1"/>
  <c r="TT6" i="3"/>
  <c r="UD6" i="3" s="1"/>
  <c r="RD5" i="2"/>
  <c r="RN5" i="2"/>
  <c r="QJ6" i="2" s="1"/>
  <c r="QT5" i="2"/>
  <c r="ON5" i="2"/>
  <c r="NJ6" i="2" s="1"/>
  <c r="NT5" i="2"/>
  <c r="OD5" i="2" s="1"/>
  <c r="LV4" i="2"/>
  <c r="KP6" i="2"/>
  <c r="KZ6" i="2" s="1"/>
  <c r="LJ6" i="2"/>
  <c r="KF7" i="2" s="1"/>
  <c r="NP6" i="2"/>
  <c r="NZ6" i="2" s="1"/>
  <c r="OJ6" i="2"/>
  <c r="NF7" i="2" s="1"/>
  <c r="BM6" i="2"/>
  <c r="BW6" i="2"/>
  <c r="CG6" i="2"/>
  <c r="BC7" i="2" s="1"/>
  <c r="QP6" i="2"/>
  <c r="QZ6" i="2" s="1"/>
  <c r="RJ6" i="2"/>
  <c r="QF7" i="2" s="1"/>
  <c r="TW6" i="2"/>
  <c r="UG6" i="2"/>
  <c r="UQ6" i="2"/>
  <c r="TM7" i="2" s="1"/>
  <c r="XO6" i="2"/>
  <c r="WK7" i="2" s="1"/>
  <c r="WU6" i="2"/>
  <c r="XE6" i="2" s="1"/>
  <c r="CE6" i="3"/>
  <c r="BA7" i="3" s="1"/>
  <c r="BK6" i="3"/>
  <c r="BU6" i="3" s="1"/>
  <c r="WU5" i="3"/>
  <c r="XE5" i="3" s="1"/>
  <c r="IJ6" i="3"/>
  <c r="HF7" i="3" s="1"/>
  <c r="HP6" i="3"/>
  <c r="HZ6" i="3" s="1"/>
  <c r="QV6" i="3"/>
  <c r="RF6" i="3" s="1"/>
  <c r="RP6" i="3"/>
  <c r="QL7" i="3" s="1"/>
  <c r="C30" i="3"/>
  <c r="C31" i="3"/>
  <c r="B35" i="3"/>
  <c r="F34" i="3"/>
  <c r="BH6" i="3"/>
  <c r="BR6" i="3"/>
  <c r="CB6" i="3"/>
  <c r="AX7" i="3" s="1"/>
  <c r="BQ4" i="3"/>
  <c r="CP4" i="2"/>
  <c r="CK4" i="2"/>
  <c r="AU5" i="2"/>
  <c r="HO5" i="2"/>
  <c r="HY5" i="2"/>
  <c r="II5" i="2"/>
  <c r="HE6" i="2" s="1"/>
  <c r="WZ5" i="2"/>
  <c r="XJ5" i="2"/>
  <c r="XT5" i="2"/>
  <c r="WP6" i="2" s="1"/>
  <c r="IO4" i="2"/>
  <c r="IQ4" i="2" s="1"/>
  <c r="HP6" i="2"/>
  <c r="HZ6" i="2"/>
  <c r="IJ6" i="2"/>
  <c r="HF7" i="2" s="1"/>
  <c r="IG5" i="3"/>
  <c r="HC6" i="3" s="1"/>
  <c r="HM5" i="3"/>
  <c r="HW5" i="3"/>
  <c r="TX6" i="3"/>
  <c r="UH6" i="3" s="1"/>
  <c r="UR6" i="3"/>
  <c r="TN7" i="3" s="1"/>
  <c r="NS6" i="3"/>
  <c r="OC6" i="3" s="1"/>
  <c r="OM6" i="3"/>
  <c r="NI7" i="3" s="1"/>
  <c r="FD5" i="3"/>
  <c r="DZ6" i="3" s="1"/>
  <c r="EJ5" i="3"/>
  <c r="ET5" i="3" s="1"/>
  <c r="KQ5" i="2"/>
  <c r="LA5" i="2" s="1"/>
  <c r="LK5" i="2"/>
  <c r="KG6" i="2" s="1"/>
  <c r="XP6" i="2"/>
  <c r="WL7" i="2" s="1"/>
  <c r="WV6" i="2"/>
  <c r="XF6" i="2" s="1"/>
  <c r="LP5" i="2"/>
  <c r="FA4" i="3"/>
  <c r="FE5" i="3"/>
  <c r="EA6" i="3" s="1"/>
  <c r="EK5" i="3"/>
  <c r="EU5" i="3" s="1"/>
  <c r="RO7" i="3"/>
  <c r="QK8" i="3" s="1"/>
  <c r="QU7" i="3"/>
  <c r="RE7" i="3" s="1"/>
  <c r="OM5" i="2"/>
  <c r="NI6" i="2" s="1"/>
  <c r="NS5" i="2"/>
  <c r="OC5" i="2" s="1"/>
  <c r="KN6" i="2"/>
  <c r="KX6" i="2"/>
  <c r="LH6" i="2"/>
  <c r="KD7" i="2" s="1"/>
  <c r="HN6" i="2"/>
  <c r="HX6" i="2"/>
  <c r="IH6" i="2"/>
  <c r="HD7" i="2" s="1"/>
  <c r="BL6" i="2"/>
  <c r="BV6" i="2"/>
  <c r="CF6" i="2"/>
  <c r="BB7" i="2" s="1"/>
  <c r="XR6" i="3"/>
  <c r="WN7" i="3" s="1"/>
  <c r="WX6" i="3"/>
  <c r="XH6" i="3" s="1"/>
  <c r="QW6" i="3"/>
  <c r="RG6" i="3" s="1"/>
  <c r="RQ6" i="3"/>
  <c r="QM7" i="3" s="1"/>
  <c r="IF6" i="3"/>
  <c r="HB7" i="3" s="1"/>
  <c r="HL6" i="3"/>
  <c r="HV6" i="3" s="1"/>
  <c r="E33" i="3"/>
  <c r="F30" i="3"/>
  <c r="F32" i="3"/>
  <c r="D35" i="3"/>
  <c r="UP5" i="3"/>
  <c r="TL6" i="3" s="1"/>
  <c r="TV5" i="3"/>
  <c r="UF5" i="3" s="1"/>
  <c r="OP5" i="3"/>
  <c r="NL6" i="3" s="1"/>
  <c r="NV5" i="3"/>
  <c r="OF5" i="3" s="1"/>
  <c r="LC5" i="2"/>
  <c r="LM5" i="2"/>
  <c r="KI6" i="2" s="1"/>
  <c r="KS5" i="2"/>
  <c r="XA5" i="2"/>
  <c r="XK5" i="2" s="1"/>
  <c r="XU5" i="2"/>
  <c r="WQ6" i="2" s="1"/>
  <c r="HW4" i="2"/>
  <c r="WY5" i="2"/>
  <c r="XI5" i="2" s="1"/>
  <c r="XS5" i="2"/>
  <c r="WO6" i="2" s="1"/>
  <c r="RO6" i="2"/>
  <c r="QK7" i="2" s="1"/>
  <c r="QU6" i="2"/>
  <c r="RE6" i="2"/>
  <c r="BK6" i="2"/>
  <c r="BU6" i="2"/>
  <c r="CE6" i="2"/>
  <c r="BA7" i="2" s="1"/>
  <c r="KR5" i="3"/>
  <c r="LB5" i="3"/>
  <c r="LL5" i="3"/>
  <c r="KH6" i="3" s="1"/>
  <c r="LK7" i="3"/>
  <c r="KG8" i="3" s="1"/>
  <c r="LA7" i="3"/>
  <c r="KQ7" i="3"/>
  <c r="BF5" i="2"/>
  <c r="BP5" i="2"/>
  <c r="BZ5" i="2"/>
  <c r="AV6" i="2" s="1"/>
  <c r="XP5" i="3"/>
  <c r="WL6" i="3" s="1"/>
  <c r="WV5" i="3"/>
  <c r="XF5" i="3" s="1"/>
  <c r="IL6" i="3"/>
  <c r="HH7" i="3" s="1"/>
  <c r="HR6" i="3"/>
  <c r="IB6" i="3" s="1"/>
  <c r="EP6" i="3"/>
  <c r="EZ6" i="3" s="1"/>
  <c r="FJ6" i="3"/>
  <c r="EF7" i="3" s="1"/>
  <c r="D30" i="3"/>
  <c r="D31" i="3"/>
  <c r="B33" i="3"/>
  <c r="B36" i="3"/>
  <c r="WY6" i="3"/>
  <c r="XS6" i="3"/>
  <c r="WO7" i="3" s="1"/>
  <c r="XI6" i="3"/>
  <c r="EN6" i="3"/>
  <c r="EX6" i="3" s="1"/>
  <c r="FH6" i="3"/>
  <c r="ED7" i="3" s="1"/>
  <c r="ER5" i="2"/>
  <c r="FB5" i="2"/>
  <c r="DX6" i="2" s="1"/>
  <c r="EH5" i="2"/>
  <c r="B61" i="2"/>
  <c r="H61" i="2"/>
  <c r="G61" i="2"/>
  <c r="F61" i="2"/>
  <c r="E61" i="2"/>
  <c r="D61" i="2"/>
  <c r="C61" i="2"/>
  <c r="EO5" i="2"/>
  <c r="EY5" i="2"/>
  <c r="FI5" i="2"/>
  <c r="EE6" i="2" s="1"/>
  <c r="TY5" i="2"/>
  <c r="UI5" i="2"/>
  <c r="US5" i="2"/>
  <c r="TO6" i="2" s="1"/>
  <c r="UO6" i="2"/>
  <c r="TK7" i="2" s="1"/>
  <c r="TU6" i="2"/>
  <c r="UE6" i="2" s="1"/>
  <c r="FD6" i="2"/>
  <c r="DZ7" i="2" s="1"/>
  <c r="EJ6" i="2"/>
  <c r="ET6" i="2" s="1"/>
  <c r="NN6" i="2"/>
  <c r="NX6" i="2"/>
  <c r="OH6" i="2"/>
  <c r="ND7" i="2" s="1"/>
  <c r="UP6" i="2"/>
  <c r="TL7" i="2" s="1"/>
  <c r="TV6" i="2"/>
  <c r="UF6" i="2" s="1"/>
  <c r="WW6" i="2"/>
  <c r="XG6" i="2"/>
  <c r="XQ6" i="2"/>
  <c r="WM7" i="2" s="1"/>
  <c r="KS5" i="3"/>
  <c r="LC5" i="3" s="1"/>
  <c r="LM5" i="3"/>
  <c r="KI6" i="3" s="1"/>
  <c r="NR6" i="3"/>
  <c r="OB6" i="3"/>
  <c r="OL6" i="3"/>
  <c r="NH7" i="3" s="1"/>
  <c r="IK6" i="3"/>
  <c r="HG7" i="3" s="1"/>
  <c r="HQ6" i="3"/>
  <c r="IA6" i="3" s="1"/>
  <c r="XB6" i="3"/>
  <c r="XV6" i="3"/>
  <c r="WR7" i="3" s="1"/>
  <c r="XL6" i="3"/>
  <c r="C28" i="3"/>
  <c r="E31" i="3"/>
  <c r="C29" i="3"/>
  <c r="E35" i="3"/>
  <c r="LN6" i="3"/>
  <c r="KJ7" i="3" s="1"/>
  <c r="KT6" i="3"/>
  <c r="LD6" i="3" s="1"/>
  <c r="QS7" i="3"/>
  <c r="RC7" i="3" s="1"/>
  <c r="RM7" i="3"/>
  <c r="QI8" i="3" s="1"/>
  <c r="BR5" i="2"/>
  <c r="CB5" i="2"/>
  <c r="AX6" i="2" s="1"/>
  <c r="BH5" i="2"/>
  <c r="TR5" i="2"/>
  <c r="UB5" i="2"/>
  <c r="UL5" i="2"/>
  <c r="TH6" i="2" s="1"/>
  <c r="CC6" i="2"/>
  <c r="AY7" i="2" s="1"/>
  <c r="BI6" i="2"/>
  <c r="BS6" i="2" s="1"/>
  <c r="OO6" i="2"/>
  <c r="NK7" i="2" s="1"/>
  <c r="NU6" i="2"/>
  <c r="OE6" i="2" s="1"/>
  <c r="EN6" i="2"/>
  <c r="EX6" i="2"/>
  <c r="FH6" i="2"/>
  <c r="ED7" i="2" s="1"/>
  <c r="WX6" i="2"/>
  <c r="XH6" i="2"/>
  <c r="XR6" i="2"/>
  <c r="WN7" i="2" s="1"/>
  <c r="HK6" i="2"/>
  <c r="HU6" i="2" s="1"/>
  <c r="IE6" i="2"/>
  <c r="HA7" i="2" s="1"/>
  <c r="QX6" i="2"/>
  <c r="RH6" i="2"/>
  <c r="RR6" i="2"/>
  <c r="QN7" i="2" s="1"/>
  <c r="WI5" i="3"/>
  <c r="XY4" i="3"/>
  <c r="OK7" i="3"/>
  <c r="NG8" i="3" s="1"/>
  <c r="NQ7" i="3"/>
  <c r="OA7" i="3" s="1"/>
  <c r="HO5" i="3"/>
  <c r="HY5" i="3" s="1"/>
  <c r="II5" i="3"/>
  <c r="HE6" i="3" s="1"/>
  <c r="KN6" i="3"/>
  <c r="KX6" i="3"/>
  <c r="LH6" i="3"/>
  <c r="KD7" i="3" s="1"/>
  <c r="TW6" i="3"/>
  <c r="UG6" i="3" s="1"/>
  <c r="UQ6" i="3"/>
  <c r="TM7" i="3" s="1"/>
  <c r="CD6" i="3"/>
  <c r="AZ7" i="3" s="1"/>
  <c r="BJ6" i="3"/>
  <c r="BT6" i="3" s="1"/>
  <c r="ON6" i="3"/>
  <c r="NJ7" i="3" s="1"/>
  <c r="NT6" i="3"/>
  <c r="OD6" i="3" s="1"/>
  <c r="TU5" i="3"/>
  <c r="UE5" i="3" s="1"/>
  <c r="UO5" i="3"/>
  <c r="TK6" i="3" s="1"/>
  <c r="QR5" i="2"/>
  <c r="RB5" i="2"/>
  <c r="RL5" i="2"/>
  <c r="QH6" i="2" s="1"/>
  <c r="DN4" i="2"/>
  <c r="CO4" i="2" s="1"/>
  <c r="I61" i="2" s="1"/>
  <c r="NC5" i="2"/>
  <c r="OX4" i="2"/>
  <c r="OS4" i="2"/>
  <c r="OU4" i="2" s="1"/>
  <c r="CD6" i="2"/>
  <c r="AZ7" i="2" s="1"/>
  <c r="BJ6" i="2"/>
  <c r="BT6" i="2"/>
  <c r="KA6" i="2"/>
  <c r="EO5" i="3"/>
  <c r="EY5" i="3" s="1"/>
  <c r="FI5" i="3"/>
  <c r="EE6" i="3" s="1"/>
  <c r="LD5" i="2"/>
  <c r="LN5" i="2"/>
  <c r="KJ6" i="2" s="1"/>
  <c r="KT5" i="2"/>
  <c r="CM4" i="2"/>
  <c r="TY6" i="3"/>
  <c r="UI6" i="3" s="1"/>
  <c r="US6" i="3"/>
  <c r="TO7" i="3" s="1"/>
  <c r="QT5" i="3"/>
  <c r="RD5" i="3" s="1"/>
  <c r="RN5" i="3"/>
  <c r="QJ6" i="3" s="1"/>
  <c r="RR6" i="3"/>
  <c r="QN7" i="3" s="1"/>
  <c r="QX6" i="3"/>
  <c r="RH6" i="3" s="1"/>
  <c r="FF6" i="3"/>
  <c r="EB7" i="3" s="1"/>
  <c r="EL6" i="3"/>
  <c r="EV6" i="3" s="1"/>
  <c r="FB4" i="3"/>
  <c r="DX5" i="3" s="1"/>
  <c r="D28" i="3"/>
  <c r="D29" i="3"/>
  <c r="F35" i="3"/>
  <c r="XN5" i="2"/>
  <c r="WJ6" i="2" s="1"/>
  <c r="WT5" i="2"/>
  <c r="XD5" i="2" s="1"/>
  <c r="XY4" i="2"/>
  <c r="WI5" i="2"/>
  <c r="FM4" i="2"/>
  <c r="FO4" i="2" s="1"/>
  <c r="FR4" i="2"/>
  <c r="DW5" i="2"/>
  <c r="NR5" i="2"/>
  <c r="OB5" i="2"/>
  <c r="OL5" i="2"/>
  <c r="NH6" i="2" s="1"/>
  <c r="VB4" i="2"/>
  <c r="UW4" i="2"/>
  <c r="UY4" i="2" s="1"/>
  <c r="TG5" i="2"/>
  <c r="QE5" i="2"/>
  <c r="RZ4" i="2"/>
  <c r="RU4" i="2"/>
  <c r="KM5" i="2"/>
  <c r="LO5" i="2" s="1"/>
  <c r="KW5" i="2"/>
  <c r="LG5" i="2"/>
  <c r="KC6" i="2" s="1"/>
  <c r="EP6" i="2"/>
  <c r="EZ6" i="2"/>
  <c r="FJ6" i="2"/>
  <c r="EF7" i="2" s="1"/>
  <c r="RW4" i="2"/>
  <c r="OP6" i="2"/>
  <c r="NL7" i="2" s="1"/>
  <c r="NV6" i="2"/>
  <c r="OF6" i="2"/>
  <c r="LR5" i="2"/>
  <c r="XB6" i="2"/>
  <c r="XL6" i="2"/>
  <c r="XV6" i="2"/>
  <c r="WR7" i="2" s="1"/>
  <c r="ID5" i="2"/>
  <c r="GZ6" i="2" s="1"/>
  <c r="HJ5" i="2"/>
  <c r="HT5" i="2"/>
  <c r="HL6" i="2"/>
  <c r="HV6" i="2"/>
  <c r="IF6" i="2"/>
  <c r="HB7" i="2" s="1"/>
  <c r="OJ7" i="3" l="1"/>
  <c r="NF8" i="3" s="1"/>
  <c r="UM4" i="3"/>
  <c r="TI5" i="3" s="1"/>
  <c r="RJ4" i="3"/>
  <c r="QF5" i="3" s="1"/>
  <c r="QP5" i="3" s="1"/>
  <c r="QZ5" i="3" s="1"/>
  <c r="UK4" i="3"/>
  <c r="UW4" i="3" s="1"/>
  <c r="UL4" i="3"/>
  <c r="TH5" i="3" s="1"/>
  <c r="TR5" i="3" s="1"/>
  <c r="UB5" i="3" s="1"/>
  <c r="BG5" i="3"/>
  <c r="BQ5" i="3"/>
  <c r="RR7" i="3"/>
  <c r="QN8" i="3" s="1"/>
  <c r="QX7" i="3"/>
  <c r="RH7" i="3" s="1"/>
  <c r="LD6" i="2"/>
  <c r="LN6" i="2"/>
  <c r="KJ7" i="2" s="1"/>
  <c r="KT6" i="2"/>
  <c r="ON7" i="3"/>
  <c r="NJ8" i="3" s="1"/>
  <c r="NT7" i="3"/>
  <c r="OD7" i="3" s="1"/>
  <c r="II6" i="3"/>
  <c r="HE7" i="3" s="1"/>
  <c r="HO6" i="3"/>
  <c r="HY6" i="3" s="1"/>
  <c r="EP7" i="3"/>
  <c r="EZ7" i="3" s="1"/>
  <c r="FJ7" i="3"/>
  <c r="EF8" i="3" s="1"/>
  <c r="HM6" i="3"/>
  <c r="HW6" i="3" s="1"/>
  <c r="IG6" i="3"/>
  <c r="HC7" i="3" s="1"/>
  <c r="NP7" i="2"/>
  <c r="NZ7" i="2" s="1"/>
  <c r="OJ7" i="2"/>
  <c r="NF8" i="2" s="1"/>
  <c r="LJ6" i="3"/>
  <c r="KF7" i="3" s="1"/>
  <c r="KP6" i="3"/>
  <c r="KZ6" i="3" s="1"/>
  <c r="WZ8" i="3"/>
  <c r="XJ8" i="3" s="1"/>
  <c r="XT8" i="3"/>
  <c r="WP9" i="3" s="1"/>
  <c r="OO6" i="3"/>
  <c r="NK7" i="3" s="1"/>
  <c r="NU6" i="3"/>
  <c r="OE6" i="3" s="1"/>
  <c r="RL8" i="3"/>
  <c r="QH9" i="3" s="1"/>
  <c r="QR8" i="3"/>
  <c r="RB8" i="3" s="1"/>
  <c r="UN6" i="2"/>
  <c r="TJ7" i="2" s="1"/>
  <c r="TT6" i="2"/>
  <c r="UD6" i="2" s="1"/>
  <c r="CH7" i="3"/>
  <c r="BD8" i="3" s="1"/>
  <c r="BN7" i="3"/>
  <c r="BX7" i="3" s="1"/>
  <c r="FD7" i="2"/>
  <c r="DZ8" i="2" s="1"/>
  <c r="EJ7" i="2"/>
  <c r="ET7" i="2"/>
  <c r="EN7" i="3"/>
  <c r="EX7" i="3" s="1"/>
  <c r="FH7" i="3"/>
  <c r="ED8" i="3" s="1"/>
  <c r="LK8" i="3"/>
  <c r="KG9" i="3" s="1"/>
  <c r="KQ8" i="3"/>
  <c r="LA8" i="3" s="1"/>
  <c r="FE6" i="3"/>
  <c r="EA7" i="3" s="1"/>
  <c r="EK6" i="3"/>
  <c r="EU6" i="3"/>
  <c r="HP7" i="2"/>
  <c r="HZ7" i="2"/>
  <c r="IJ7" i="2"/>
  <c r="HF8" i="2" s="1"/>
  <c r="RD6" i="2"/>
  <c r="RN6" i="2"/>
  <c r="QJ7" i="2" s="1"/>
  <c r="QT6" i="2"/>
  <c r="EM6" i="2"/>
  <c r="EW6" i="2" s="1"/>
  <c r="FG6" i="2"/>
  <c r="EC7" i="2" s="1"/>
  <c r="HR6" i="2"/>
  <c r="IB6" i="2"/>
  <c r="IL6" i="2"/>
  <c r="HH7" i="2" s="1"/>
  <c r="RP7" i="2"/>
  <c r="QL8" i="2" s="1"/>
  <c r="QV7" i="2"/>
  <c r="RF7" i="2" s="1"/>
  <c r="KL7" i="2"/>
  <c r="KV7" i="2" s="1"/>
  <c r="LF7" i="2"/>
  <c r="KB8" i="2" s="1"/>
  <c r="QQ6" i="2"/>
  <c r="RA6" i="2" s="1"/>
  <c r="RK6" i="2"/>
  <c r="QG7" i="2" s="1"/>
  <c r="XA6" i="3"/>
  <c r="XK6" i="3" s="1"/>
  <c r="XU6" i="3"/>
  <c r="WQ7" i="3" s="1"/>
  <c r="XO7" i="2"/>
  <c r="WK8" i="2" s="1"/>
  <c r="WU7" i="2"/>
  <c r="XE7" i="2" s="1"/>
  <c r="RI4" i="3"/>
  <c r="RK4" i="3"/>
  <c r="QG5" i="3" s="1"/>
  <c r="IE4" i="3"/>
  <c r="HA5" i="3" s="1"/>
  <c r="HR7" i="3"/>
  <c r="IB7" i="3" s="1"/>
  <c r="IL7" i="3"/>
  <c r="HH8" i="3" s="1"/>
  <c r="TG5" i="3"/>
  <c r="BH7" i="3"/>
  <c r="BR7" i="3" s="1"/>
  <c r="CB7" i="3"/>
  <c r="AX8" i="3" s="1"/>
  <c r="TW7" i="2"/>
  <c r="UG7" i="2" s="1"/>
  <c r="UQ7" i="2"/>
  <c r="TM8" i="2" s="1"/>
  <c r="MT5" i="2"/>
  <c r="LU5" i="2" s="1"/>
  <c r="CC6" i="3"/>
  <c r="AY7" i="3" s="1"/>
  <c r="BI6" i="3"/>
  <c r="BS6" i="3" s="1"/>
  <c r="BN7" i="2"/>
  <c r="BX7" i="2"/>
  <c r="CH7" i="2"/>
  <c r="BD8" i="2" s="1"/>
  <c r="OG4" i="3"/>
  <c r="IC4" i="3"/>
  <c r="OH4" i="3"/>
  <c r="ND5" i="3" s="1"/>
  <c r="PU5" i="2"/>
  <c r="OV5" i="2" s="1"/>
  <c r="NM5" i="2"/>
  <c r="OQ5" i="2" s="1"/>
  <c r="OT5" i="2"/>
  <c r="OG5" i="2"/>
  <c r="OR5" i="2"/>
  <c r="LL6" i="3"/>
  <c r="KH7" i="3" s="1"/>
  <c r="KR6" i="3"/>
  <c r="LB6" i="3" s="1"/>
  <c r="TV6" i="3"/>
  <c r="UF6" i="3" s="1"/>
  <c r="UP6" i="3"/>
  <c r="TL7" i="3" s="1"/>
  <c r="FI6" i="3"/>
  <c r="EE7" i="3" s="1"/>
  <c r="EO6" i="3"/>
  <c r="EY6" i="3" s="1"/>
  <c r="QT6" i="3"/>
  <c r="RD6" i="3" s="1"/>
  <c r="RN6" i="3"/>
  <c r="QJ7" i="3" s="1"/>
  <c r="OM7" i="3"/>
  <c r="NI8" i="3" s="1"/>
  <c r="NS7" i="3"/>
  <c r="OC7" i="3" s="1"/>
  <c r="KP7" i="2"/>
  <c r="KZ7" i="2" s="1"/>
  <c r="LJ7" i="2"/>
  <c r="KF8" i="2" s="1"/>
  <c r="WW7" i="3"/>
  <c r="XG7" i="3" s="1"/>
  <c r="XQ7" i="3"/>
  <c r="WM8" i="3" s="1"/>
  <c r="KT7" i="3"/>
  <c r="LD7" i="3" s="1"/>
  <c r="LN7" i="3"/>
  <c r="KJ8" i="3" s="1"/>
  <c r="XB7" i="3"/>
  <c r="XL7" i="3" s="1"/>
  <c r="XV7" i="3"/>
  <c r="WR8" i="3" s="1"/>
  <c r="KN7" i="2"/>
  <c r="KX7" i="2" s="1"/>
  <c r="LH7" i="2"/>
  <c r="KD8" i="2" s="1"/>
  <c r="HL7" i="2"/>
  <c r="HV7" i="2" s="1"/>
  <c r="IF7" i="2"/>
  <c r="HB8" i="2" s="1"/>
  <c r="OK8" i="3"/>
  <c r="NG9" i="3" s="1"/>
  <c r="NQ8" i="3"/>
  <c r="OA8" i="3"/>
  <c r="UO7" i="2"/>
  <c r="TK8" i="2" s="1"/>
  <c r="TU7" i="2"/>
  <c r="UE7" i="2" s="1"/>
  <c r="XA6" i="2"/>
  <c r="XK6" i="2" s="1"/>
  <c r="XU6" i="2"/>
  <c r="WQ7" i="2" s="1"/>
  <c r="HP7" i="3"/>
  <c r="HZ7" i="3" s="1"/>
  <c r="IJ7" i="3"/>
  <c r="HF8" i="3" s="1"/>
  <c r="KO6" i="2"/>
  <c r="KY6" i="2" s="1"/>
  <c r="LI6" i="2"/>
  <c r="KE7" i="2" s="1"/>
  <c r="ID4" i="3"/>
  <c r="GZ5" i="3" s="1"/>
  <c r="HM6" i="2"/>
  <c r="HW6" i="2" s="1"/>
  <c r="IG6" i="2"/>
  <c r="HC7" i="2" s="1"/>
  <c r="XD6" i="3"/>
  <c r="XN6" i="3"/>
  <c r="WJ7" i="3" s="1"/>
  <c r="WT6" i="3"/>
  <c r="EP7" i="2"/>
  <c r="EZ7" i="2" s="1"/>
  <c r="FJ7" i="2"/>
  <c r="EF8" i="2" s="1"/>
  <c r="NR6" i="2"/>
  <c r="OB6" i="2" s="1"/>
  <c r="OL6" i="2"/>
  <c r="NH7" i="2" s="1"/>
  <c r="QR6" i="2"/>
  <c r="RB6" i="2" s="1"/>
  <c r="RL6" i="2"/>
  <c r="QH7" i="2" s="1"/>
  <c r="EN7" i="2"/>
  <c r="EX7" i="2" s="1"/>
  <c r="FH7" i="2"/>
  <c r="ED8" i="2" s="1"/>
  <c r="TY6" i="2"/>
  <c r="UI6" i="2" s="1"/>
  <c r="US6" i="2"/>
  <c r="TO7" i="2" s="1"/>
  <c r="WY7" i="3"/>
  <c r="XI7" i="3" s="1"/>
  <c r="XS7" i="3"/>
  <c r="WO8" i="3" s="1"/>
  <c r="BK7" i="2"/>
  <c r="BU7" i="2" s="1"/>
  <c r="CE7" i="2"/>
  <c r="BA8" i="2" s="1"/>
  <c r="FR4" i="3"/>
  <c r="DW5" i="3"/>
  <c r="FM4" i="3"/>
  <c r="GP4" i="3"/>
  <c r="FQ4" i="3" s="1"/>
  <c r="WZ6" i="2"/>
  <c r="XJ6" i="2"/>
  <c r="XT6" i="2"/>
  <c r="WP7" i="2" s="1"/>
  <c r="XO5" i="3"/>
  <c r="WK6" i="3" s="1"/>
  <c r="TT7" i="3"/>
  <c r="UD7" i="3" s="1"/>
  <c r="UN7" i="3"/>
  <c r="TJ8" i="3" s="1"/>
  <c r="EK7" i="2"/>
  <c r="EU7" i="2"/>
  <c r="FE7" i="2"/>
  <c r="EA8" i="2" s="1"/>
  <c r="RC6" i="2"/>
  <c r="RM6" i="2"/>
  <c r="QI7" i="2" s="1"/>
  <c r="QS6" i="2"/>
  <c r="FC7" i="2"/>
  <c r="DY8" i="2" s="1"/>
  <c r="EI7" i="2"/>
  <c r="ES7" i="2" s="1"/>
  <c r="OI4" i="3"/>
  <c r="NE5" i="3" s="1"/>
  <c r="IM5" i="2"/>
  <c r="TX7" i="2"/>
  <c r="UH7" i="2"/>
  <c r="UR7" i="2"/>
  <c r="TN8" i="2" s="1"/>
  <c r="CA6" i="2"/>
  <c r="AW7" i="2" s="1"/>
  <c r="BG6" i="2"/>
  <c r="BQ6" i="2" s="1"/>
  <c r="BJ7" i="3"/>
  <c r="BT7" i="3" s="1"/>
  <c r="CD7" i="3"/>
  <c r="AZ8" i="3" s="1"/>
  <c r="TR6" i="2"/>
  <c r="UB6" i="2"/>
  <c r="UL6" i="2"/>
  <c r="TH7" i="2" s="1"/>
  <c r="LQ5" i="2"/>
  <c r="LS5" i="2" s="1"/>
  <c r="TW7" i="3"/>
  <c r="UG7" i="3" s="1"/>
  <c r="UQ7" i="3"/>
  <c r="TM8" i="3" s="1"/>
  <c r="WS5" i="3"/>
  <c r="XC5" i="3"/>
  <c r="XZ5" i="3"/>
  <c r="XX5" i="3"/>
  <c r="XM5" i="3"/>
  <c r="IK7" i="3"/>
  <c r="HG8" i="3" s="1"/>
  <c r="HQ7" i="3"/>
  <c r="IA7" i="3" s="1"/>
  <c r="XP6" i="3"/>
  <c r="WL7" i="3" s="1"/>
  <c r="WV6" i="3"/>
  <c r="XF6" i="3" s="1"/>
  <c r="OM6" i="2"/>
  <c r="NI7" i="2" s="1"/>
  <c r="NS6" i="2"/>
  <c r="OC6" i="2" s="1"/>
  <c r="QP7" i="2"/>
  <c r="QZ7" i="2" s="1"/>
  <c r="RJ7" i="2"/>
  <c r="QF8" i="2" s="1"/>
  <c r="EH5" i="3"/>
  <c r="ER5" i="3"/>
  <c r="TY7" i="3"/>
  <c r="UI7" i="3" s="1"/>
  <c r="US7" i="3"/>
  <c r="TO8" i="3" s="1"/>
  <c r="LV5" i="2"/>
  <c r="CB6" i="2"/>
  <c r="AX7" i="2" s="1"/>
  <c r="BH6" i="2"/>
  <c r="BR6" i="2" s="1"/>
  <c r="OL7" i="3"/>
  <c r="NH8" i="3" s="1"/>
  <c r="NR7" i="3"/>
  <c r="OB7" i="3" s="1"/>
  <c r="UP7" i="2"/>
  <c r="TL8" i="2" s="1"/>
  <c r="TV7" i="2"/>
  <c r="UF7" i="2"/>
  <c r="WX7" i="3"/>
  <c r="XR7" i="3"/>
  <c r="WN8" i="3" s="1"/>
  <c r="XH7" i="3"/>
  <c r="HQ6" i="2"/>
  <c r="IA6" i="2" s="1"/>
  <c r="IK6" i="2"/>
  <c r="HG7" i="2" s="1"/>
  <c r="NO6" i="2"/>
  <c r="NY6" i="2" s="1"/>
  <c r="OI6" i="2"/>
  <c r="NE7" i="2" s="1"/>
  <c r="SX5" i="2"/>
  <c r="RY5" i="2" s="1"/>
  <c r="SW5" i="2"/>
  <c r="RX5" i="2" s="1"/>
  <c r="QO5" i="2"/>
  <c r="RS5" i="2" s="1"/>
  <c r="RV5" i="2"/>
  <c r="RI5" i="2"/>
  <c r="RT5" i="2"/>
  <c r="CC7" i="2"/>
  <c r="AY8" i="2" s="1"/>
  <c r="BI7" i="2"/>
  <c r="BS7" i="2" s="1"/>
  <c r="OJ8" i="3"/>
  <c r="NF9" i="3" s="1"/>
  <c r="NP8" i="3"/>
  <c r="NZ8" i="3" s="1"/>
  <c r="ID6" i="2"/>
  <c r="GZ7" i="2" s="1"/>
  <c r="HJ6" i="2"/>
  <c r="HT6" i="2" s="1"/>
  <c r="LP6" i="2"/>
  <c r="MS6" i="2"/>
  <c r="LT6" i="2" s="1"/>
  <c r="KK6" i="2"/>
  <c r="KU6" i="2"/>
  <c r="LR6" i="2"/>
  <c r="LE6" i="2"/>
  <c r="LH7" i="3"/>
  <c r="KD8" i="3" s="1"/>
  <c r="KN7" i="3"/>
  <c r="KX7" i="3" s="1"/>
  <c r="QX7" i="2"/>
  <c r="RH7" i="2" s="1"/>
  <c r="RR7" i="2"/>
  <c r="QN8" i="2" s="1"/>
  <c r="BF6" i="2"/>
  <c r="BP6" i="2" s="1"/>
  <c r="BZ6" i="2"/>
  <c r="AV7" i="2" s="1"/>
  <c r="LC6" i="2"/>
  <c r="LM6" i="2"/>
  <c r="KI7" i="2" s="1"/>
  <c r="KS6" i="2"/>
  <c r="BL7" i="2"/>
  <c r="BV7" i="2"/>
  <c r="CF7" i="2"/>
  <c r="BB8" i="2" s="1"/>
  <c r="TX7" i="3"/>
  <c r="UH7" i="3" s="1"/>
  <c r="UR7" i="3"/>
  <c r="TN8" i="3" s="1"/>
  <c r="HO6" i="2"/>
  <c r="HY6" i="2" s="1"/>
  <c r="II6" i="2"/>
  <c r="HE7" i="2" s="1"/>
  <c r="UT7" i="3"/>
  <c r="TP8" i="3" s="1"/>
  <c r="TZ7" i="3"/>
  <c r="UJ7" i="3" s="1"/>
  <c r="TZ7" i="2"/>
  <c r="UJ7" i="2"/>
  <c r="UT7" i="2"/>
  <c r="TP8" i="2" s="1"/>
  <c r="KR6" i="2"/>
  <c r="LB6" i="2" s="1"/>
  <c r="LL6" i="2"/>
  <c r="KH7" i="2" s="1"/>
  <c r="LI7" i="3"/>
  <c r="KE8" i="3" s="1"/>
  <c r="KO7" i="3"/>
  <c r="KY7" i="3" s="1"/>
  <c r="LE4" i="3"/>
  <c r="TQ5" i="2"/>
  <c r="UU5" i="2" s="1"/>
  <c r="UX5" i="2"/>
  <c r="UK5" i="2"/>
  <c r="UV5" i="2"/>
  <c r="VZ5" i="2"/>
  <c r="VA5" i="2" s="1"/>
  <c r="VY5" i="2"/>
  <c r="UZ5" i="2" s="1"/>
  <c r="TS5" i="3"/>
  <c r="OP7" i="2"/>
  <c r="NL8" i="2" s="1"/>
  <c r="NV7" i="2"/>
  <c r="OF7" i="2"/>
  <c r="FN5" i="2"/>
  <c r="FA5" i="2"/>
  <c r="FL5" i="2"/>
  <c r="GP5" i="2"/>
  <c r="FQ5" i="2" s="1"/>
  <c r="GO5" i="2"/>
  <c r="FP5" i="2" s="1"/>
  <c r="EG5" i="2"/>
  <c r="FK5" i="2" s="1"/>
  <c r="UO6" i="3"/>
  <c r="TK7" i="3" s="1"/>
  <c r="TU6" i="3"/>
  <c r="UE6" i="3" s="1"/>
  <c r="NN7" i="2"/>
  <c r="NX7" i="2"/>
  <c r="OH7" i="2"/>
  <c r="ND8" i="2" s="1"/>
  <c r="XB7" i="2"/>
  <c r="XL7" i="2"/>
  <c r="XV7" i="2"/>
  <c r="WR8" i="2" s="1"/>
  <c r="EO6" i="2"/>
  <c r="EY6" i="2" s="1"/>
  <c r="FI6" i="2"/>
  <c r="EE7" i="2" s="1"/>
  <c r="XP7" i="2"/>
  <c r="WL8" i="2" s="1"/>
  <c r="WV7" i="2"/>
  <c r="XF7" i="2" s="1"/>
  <c r="BM7" i="2"/>
  <c r="BW7" i="2"/>
  <c r="CG7" i="2"/>
  <c r="BC8" i="2" s="1"/>
  <c r="CF7" i="3"/>
  <c r="BB8" i="3" s="1"/>
  <c r="BL7" i="3"/>
  <c r="BV7" i="3" s="1"/>
  <c r="UM6" i="2"/>
  <c r="TI7" i="2" s="1"/>
  <c r="TS6" i="2"/>
  <c r="UC6" i="2" s="1"/>
  <c r="BM7" i="3"/>
  <c r="BW7" i="3" s="1"/>
  <c r="CG7" i="3"/>
  <c r="BC8" i="3" s="1"/>
  <c r="IH6" i="3"/>
  <c r="HD7" i="3" s="1"/>
  <c r="HN6" i="3"/>
  <c r="HX6" i="3" s="1"/>
  <c r="EL7" i="2"/>
  <c r="EV7" i="2" s="1"/>
  <c r="FF7" i="2"/>
  <c r="EB8" i="2" s="1"/>
  <c r="LF4" i="3"/>
  <c r="KB5" i="3" s="1"/>
  <c r="RM8" i="3"/>
  <c r="QI9" i="3" s="1"/>
  <c r="QS8" i="3"/>
  <c r="RC8" i="3" s="1"/>
  <c r="IF7" i="3"/>
  <c r="HB8" i="3" s="1"/>
  <c r="HL7" i="3"/>
  <c r="HV7" i="3" s="1"/>
  <c r="RO8" i="3"/>
  <c r="QK9" i="3" s="1"/>
  <c r="QU8" i="3"/>
  <c r="RE8" i="3" s="1"/>
  <c r="RO7" i="2"/>
  <c r="QK8" i="2" s="1"/>
  <c r="QU7" i="2"/>
  <c r="RE7" i="2" s="1"/>
  <c r="IO5" i="2"/>
  <c r="GY6" i="2"/>
  <c r="IT5" i="2"/>
  <c r="QW7" i="2"/>
  <c r="RG7" i="2"/>
  <c r="RQ7" i="2"/>
  <c r="QM8" i="2" s="1"/>
  <c r="BY4" i="3"/>
  <c r="BZ4" i="3"/>
  <c r="AV5" i="3" s="1"/>
  <c r="LG4" i="3"/>
  <c r="KC5" i="3" s="1"/>
  <c r="XD6" i="2"/>
  <c r="XN6" i="2"/>
  <c r="WJ7" i="2" s="1"/>
  <c r="WT6" i="2"/>
  <c r="WX7" i="2"/>
  <c r="XH7" i="2" s="1"/>
  <c r="XR7" i="2"/>
  <c r="WN8" i="2" s="1"/>
  <c r="WW7" i="2"/>
  <c r="XG7" i="2"/>
  <c r="XQ7" i="2"/>
  <c r="WM8" i="2" s="1"/>
  <c r="FD6" i="3"/>
  <c r="DZ7" i="3" s="1"/>
  <c r="EJ6" i="3"/>
  <c r="ET6" i="3" s="1"/>
  <c r="KM6" i="2"/>
  <c r="KW6" i="2"/>
  <c r="LG6" i="2"/>
  <c r="KC7" i="2" s="1"/>
  <c r="EL7" i="3"/>
  <c r="EV7" i="3" s="1"/>
  <c r="FF7" i="3"/>
  <c r="EB8" i="3" s="1"/>
  <c r="OO7" i="2"/>
  <c r="NK8" i="2" s="1"/>
  <c r="NU7" i="2"/>
  <c r="OE7" i="2"/>
  <c r="KQ6" i="2"/>
  <c r="LA6" i="2"/>
  <c r="LK6" i="2"/>
  <c r="KG7" i="2" s="1"/>
  <c r="OD6" i="2"/>
  <c r="ON6" i="2"/>
  <c r="NJ7" i="2" s="1"/>
  <c r="NT6" i="2"/>
  <c r="NQ6" i="2"/>
  <c r="OA6" i="2" s="1"/>
  <c r="OK6" i="2"/>
  <c r="NG7" i="2" s="1"/>
  <c r="XZ5" i="2"/>
  <c r="XM5" i="2"/>
  <c r="XX5" i="2"/>
  <c r="WS5" i="2"/>
  <c r="XC5" i="2" s="1"/>
  <c r="CD7" i="2"/>
  <c r="AZ8" i="2" s="1"/>
  <c r="BJ7" i="2"/>
  <c r="BT7" i="2"/>
  <c r="HK7" i="2"/>
  <c r="HU7" i="2"/>
  <c r="IE7" i="2"/>
  <c r="HA8" i="2" s="1"/>
  <c r="LM6" i="3"/>
  <c r="KI7" i="3" s="1"/>
  <c r="KS6" i="3"/>
  <c r="LC6" i="3" s="1"/>
  <c r="FB6" i="2"/>
  <c r="DX7" i="2" s="1"/>
  <c r="EH6" i="2"/>
  <c r="ER6" i="2" s="1"/>
  <c r="WY6" i="2"/>
  <c r="XI6" i="2" s="1"/>
  <c r="XS6" i="2"/>
  <c r="WO7" i="2" s="1"/>
  <c r="OP6" i="3"/>
  <c r="NL7" i="3" s="1"/>
  <c r="NV6" i="3"/>
  <c r="OF6" i="3" s="1"/>
  <c r="RQ7" i="3"/>
  <c r="QM8" i="3" s="1"/>
  <c r="QW7" i="3"/>
  <c r="RG7" i="3" s="1"/>
  <c r="HN7" i="2"/>
  <c r="HX7" i="2"/>
  <c r="IH7" i="2"/>
  <c r="HD8" i="2" s="1"/>
  <c r="BE5" i="2"/>
  <c r="CI5" i="2" s="1"/>
  <c r="CL5" i="2"/>
  <c r="BY5" i="2"/>
  <c r="CJ5" i="2"/>
  <c r="DN5" i="2"/>
  <c r="CO5" i="2" s="1"/>
  <c r="DM5" i="2"/>
  <c r="CN5" i="2" s="1"/>
  <c r="RP7" i="3"/>
  <c r="QL8" i="3" s="1"/>
  <c r="QV7" i="3"/>
  <c r="RF7" i="3" s="1"/>
  <c r="BK7" i="3"/>
  <c r="BU7" i="3"/>
  <c r="CE7" i="3"/>
  <c r="BA8" i="3" s="1"/>
  <c r="EM7" i="3"/>
  <c r="EW7" i="3" s="1"/>
  <c r="FG7" i="3"/>
  <c r="EC8" i="3" s="1"/>
  <c r="IQ5" i="2"/>
  <c r="VZ4" i="3" l="1"/>
  <c r="VA4" i="3" s="1"/>
  <c r="VB4" i="3"/>
  <c r="UT8" i="3"/>
  <c r="TP9" i="3" s="1"/>
  <c r="TZ8" i="3"/>
  <c r="UJ8" i="3" s="1"/>
  <c r="LC7" i="2"/>
  <c r="LM7" i="2"/>
  <c r="KI8" i="2" s="1"/>
  <c r="KS7" i="2"/>
  <c r="TR7" i="2"/>
  <c r="UB7" i="2" s="1"/>
  <c r="UL7" i="2"/>
  <c r="TH8" i="2" s="1"/>
  <c r="TT8" i="3"/>
  <c r="UD8" i="3" s="1"/>
  <c r="UN8" i="3"/>
  <c r="TJ9" i="3" s="1"/>
  <c r="NN5" i="3"/>
  <c r="NX5" i="3" s="1"/>
  <c r="QQ5" i="3"/>
  <c r="RA5" i="3" s="1"/>
  <c r="RD7" i="2"/>
  <c r="RN7" i="2"/>
  <c r="QJ8" i="2" s="1"/>
  <c r="QT7" i="2"/>
  <c r="RL9" i="3"/>
  <c r="QH10" i="3" s="1"/>
  <c r="QR9" i="3"/>
  <c r="RB9" i="3" s="1"/>
  <c r="WY7" i="2"/>
  <c r="XI7" i="2"/>
  <c r="XS7" i="2"/>
  <c r="WO8" i="2" s="1"/>
  <c r="XD7" i="2"/>
  <c r="XN7" i="2"/>
  <c r="WJ8" i="2" s="1"/>
  <c r="WT7" i="2"/>
  <c r="KQ7" i="2"/>
  <c r="LA7" i="2" s="1"/>
  <c r="LK7" i="2"/>
  <c r="KG8" i="2" s="1"/>
  <c r="BF5" i="3"/>
  <c r="BP5" i="3" s="1"/>
  <c r="XY5" i="2"/>
  <c r="WI6" i="2"/>
  <c r="RP8" i="3"/>
  <c r="QL9" i="3" s="1"/>
  <c r="QV8" i="3"/>
  <c r="RF8" i="3" s="1"/>
  <c r="LQ4" i="3"/>
  <c r="KA5" i="3"/>
  <c r="LV4" i="3"/>
  <c r="MT4" i="3"/>
  <c r="LU4" i="3" s="1"/>
  <c r="WY8" i="3"/>
  <c r="XI8" i="3" s="1"/>
  <c r="XS8" i="3"/>
  <c r="WO9" i="3" s="1"/>
  <c r="NR7" i="2"/>
  <c r="OB7" i="2"/>
  <c r="OL7" i="2"/>
  <c r="NH8" i="2" s="1"/>
  <c r="RZ4" i="3"/>
  <c r="RU4" i="3"/>
  <c r="QE5" i="3"/>
  <c r="SX4" i="3"/>
  <c r="RY4" i="3" s="1"/>
  <c r="NT8" i="3"/>
  <c r="OD8" i="3" s="1"/>
  <c r="ON8" i="3"/>
  <c r="NJ9" i="3" s="1"/>
  <c r="EL8" i="2"/>
  <c r="EV8" i="2"/>
  <c r="FF8" i="2"/>
  <c r="EB9" i="2" s="1"/>
  <c r="FM5" i="2"/>
  <c r="DW6" i="2"/>
  <c r="FR5" i="2"/>
  <c r="VB5" i="2"/>
  <c r="UW5" i="2"/>
  <c r="TG6" i="2"/>
  <c r="HN8" i="2"/>
  <c r="HX8" i="2" s="1"/>
  <c r="IH8" i="2"/>
  <c r="HD9" i="2" s="1"/>
  <c r="EJ7" i="3"/>
  <c r="ET7" i="3"/>
  <c r="FD7" i="3"/>
  <c r="DZ8" i="3" s="1"/>
  <c r="BM8" i="3"/>
  <c r="CG8" i="3"/>
  <c r="BC9" i="3" s="1"/>
  <c r="BW8" i="3"/>
  <c r="HQ7" i="2"/>
  <c r="IA7" i="2" s="1"/>
  <c r="IK7" i="2"/>
  <c r="HG8" i="2" s="1"/>
  <c r="NO5" i="3"/>
  <c r="NY5" i="3" s="1"/>
  <c r="HJ5" i="3"/>
  <c r="HT5" i="3" s="1"/>
  <c r="GY5" i="3"/>
  <c r="JR4" i="3"/>
  <c r="IS4" i="3" s="1"/>
  <c r="IT4" i="3"/>
  <c r="IO4" i="3"/>
  <c r="RQ8" i="3"/>
  <c r="QM9" i="3" s="1"/>
  <c r="QW8" i="3"/>
  <c r="RG8" i="3" s="1"/>
  <c r="OO8" i="2"/>
  <c r="NK9" i="2" s="1"/>
  <c r="NU8" i="2"/>
  <c r="OE8" i="2"/>
  <c r="HL8" i="3"/>
  <c r="IF8" i="3"/>
  <c r="HB9" i="3" s="1"/>
  <c r="HV8" i="3"/>
  <c r="OP8" i="2"/>
  <c r="NL9" i="2" s="1"/>
  <c r="NV8" i="2"/>
  <c r="OF8" i="2"/>
  <c r="HO7" i="2"/>
  <c r="HY7" i="2"/>
  <c r="II7" i="2"/>
  <c r="HE8" i="2" s="1"/>
  <c r="BF7" i="2"/>
  <c r="BP7" i="2"/>
  <c r="BZ7" i="2"/>
  <c r="AV8" i="2" s="1"/>
  <c r="LO6" i="2"/>
  <c r="CC8" i="2"/>
  <c r="AY9" i="2" s="1"/>
  <c r="BI8" i="2"/>
  <c r="BS8" i="2"/>
  <c r="BR7" i="2"/>
  <c r="CB7" i="2"/>
  <c r="AX8" i="2" s="1"/>
  <c r="BH7" i="2"/>
  <c r="IK8" i="3"/>
  <c r="HG9" i="3" s="1"/>
  <c r="HQ8" i="3"/>
  <c r="IA8" i="3"/>
  <c r="XE6" i="3"/>
  <c r="XO6" i="3"/>
  <c r="WK7" i="3" s="1"/>
  <c r="WU6" i="3"/>
  <c r="KO7" i="2"/>
  <c r="KY7" i="2"/>
  <c r="LI7" i="2"/>
  <c r="KE8" i="2" s="1"/>
  <c r="XL8" i="3"/>
  <c r="XV8" i="3"/>
  <c r="WR9" i="3" s="1"/>
  <c r="XB8" i="3"/>
  <c r="NC5" i="3"/>
  <c r="OS4" i="3"/>
  <c r="PV4" i="3"/>
  <c r="OW4" i="3" s="1"/>
  <c r="OX4" i="3"/>
  <c r="BH8" i="3"/>
  <c r="BR8" i="3" s="1"/>
  <c r="CB8" i="3"/>
  <c r="AX9" i="3" s="1"/>
  <c r="HP8" i="2"/>
  <c r="HZ8" i="2" s="1"/>
  <c r="IJ8" i="2"/>
  <c r="HF9" i="2" s="1"/>
  <c r="HM7" i="3"/>
  <c r="HW7" i="3" s="1"/>
  <c r="IG7" i="3"/>
  <c r="HC8" i="3" s="1"/>
  <c r="ON7" i="2"/>
  <c r="NJ8" i="2" s="1"/>
  <c r="NT7" i="2"/>
  <c r="OD7" i="2" s="1"/>
  <c r="CF8" i="3"/>
  <c r="BB9" i="3" s="1"/>
  <c r="BL8" i="3"/>
  <c r="BV8" i="3" s="1"/>
  <c r="FO5" i="2"/>
  <c r="QW8" i="2"/>
  <c r="RG8" i="2"/>
  <c r="RQ8" i="2"/>
  <c r="QM9" i="2" s="1"/>
  <c r="HN7" i="3"/>
  <c r="HX7" i="3" s="1"/>
  <c r="IH7" i="3"/>
  <c r="HD8" i="3" s="1"/>
  <c r="KS7" i="3"/>
  <c r="LC7" i="3" s="1"/>
  <c r="LM7" i="3"/>
  <c r="KI8" i="3" s="1"/>
  <c r="NQ7" i="2"/>
  <c r="OA7" i="2"/>
  <c r="OK7" i="2"/>
  <c r="NG8" i="2" s="1"/>
  <c r="WX8" i="2"/>
  <c r="XH8" i="2"/>
  <c r="XR8" i="2"/>
  <c r="WN9" i="2" s="1"/>
  <c r="UC5" i="3"/>
  <c r="KO8" i="3"/>
  <c r="KY8" i="3" s="1"/>
  <c r="LI8" i="3"/>
  <c r="KE9" i="3" s="1"/>
  <c r="WI6" i="3"/>
  <c r="XY5" i="3"/>
  <c r="CD8" i="3"/>
  <c r="AZ9" i="3" s="1"/>
  <c r="BJ8" i="3"/>
  <c r="BT8" i="3" s="1"/>
  <c r="WZ7" i="2"/>
  <c r="XJ7" i="2" s="1"/>
  <c r="XT7" i="2"/>
  <c r="WP8" i="2" s="1"/>
  <c r="OM8" i="3"/>
  <c r="NI9" i="3" s="1"/>
  <c r="NS8" i="3"/>
  <c r="OC8" i="3"/>
  <c r="LL7" i="3"/>
  <c r="KH8" i="3" s="1"/>
  <c r="KR7" i="3"/>
  <c r="LB7" i="3" s="1"/>
  <c r="BN8" i="2"/>
  <c r="BX8" i="2"/>
  <c r="CH8" i="2"/>
  <c r="BD9" i="2" s="1"/>
  <c r="OO7" i="3"/>
  <c r="NK8" i="3" s="1"/>
  <c r="NU7" i="3"/>
  <c r="OE7" i="3" s="1"/>
  <c r="LD7" i="2"/>
  <c r="LN7" i="2"/>
  <c r="KJ8" i="2" s="1"/>
  <c r="KT7" i="2"/>
  <c r="CE8" i="3"/>
  <c r="BA9" i="3" s="1"/>
  <c r="BK8" i="3"/>
  <c r="BU8" i="3" s="1"/>
  <c r="FB7" i="2"/>
  <c r="DX8" i="2" s="1"/>
  <c r="EH7" i="2"/>
  <c r="ER7" i="2" s="1"/>
  <c r="WW8" i="2"/>
  <c r="XG8" i="2" s="1"/>
  <c r="XQ8" i="2"/>
  <c r="WM9" i="2" s="1"/>
  <c r="HK8" i="2"/>
  <c r="HU8" i="2" s="1"/>
  <c r="IE8" i="2"/>
  <c r="HA9" i="2" s="1"/>
  <c r="EL8" i="3"/>
  <c r="EV8" i="3" s="1"/>
  <c r="FF8" i="3"/>
  <c r="EB9" i="3" s="1"/>
  <c r="IP6" i="2"/>
  <c r="IC6" i="2"/>
  <c r="IN6" i="2"/>
  <c r="JR6" i="2"/>
  <c r="IS6" i="2" s="1"/>
  <c r="JQ6" i="2"/>
  <c r="IR6" i="2" s="1"/>
  <c r="HI6" i="2"/>
  <c r="IM6" i="2" s="1"/>
  <c r="HS6" i="2"/>
  <c r="QS9" i="3"/>
  <c r="RC9" i="3" s="1"/>
  <c r="RM9" i="3"/>
  <c r="QI10" i="3" s="1"/>
  <c r="XP8" i="2"/>
  <c r="WL9" i="2" s="1"/>
  <c r="WV8" i="2"/>
  <c r="XF8" i="2"/>
  <c r="TU7" i="3"/>
  <c r="UE7" i="3" s="1"/>
  <c r="UO7" i="3"/>
  <c r="TK8" i="3" s="1"/>
  <c r="MT6" i="2"/>
  <c r="LU6" i="2" s="1"/>
  <c r="QE6" i="2"/>
  <c r="RZ5" i="2"/>
  <c r="RU5" i="2"/>
  <c r="FC8" i="2"/>
  <c r="DY9" i="2" s="1"/>
  <c r="EI8" i="2"/>
  <c r="ES8" i="2" s="1"/>
  <c r="TY7" i="2"/>
  <c r="UI7" i="2"/>
  <c r="US7" i="2"/>
  <c r="TO8" i="2" s="1"/>
  <c r="EP8" i="2"/>
  <c r="EZ8" i="2" s="1"/>
  <c r="FJ8" i="2"/>
  <c r="EF9" i="2" s="1"/>
  <c r="UO8" i="2"/>
  <c r="TK9" i="2" s="1"/>
  <c r="TU8" i="2"/>
  <c r="UE8" i="2"/>
  <c r="XO8" i="2"/>
  <c r="WK9" i="2" s="1"/>
  <c r="WU8" i="2"/>
  <c r="XE8" i="2"/>
  <c r="RP8" i="2"/>
  <c r="QL9" i="2" s="1"/>
  <c r="QV8" i="2"/>
  <c r="RF8" i="2"/>
  <c r="FD8" i="2"/>
  <c r="DZ9" i="2" s="1"/>
  <c r="EJ8" i="2"/>
  <c r="ET8" i="2"/>
  <c r="UY4" i="3"/>
  <c r="XA7" i="3"/>
  <c r="XK7" i="3" s="1"/>
  <c r="XU7" i="3"/>
  <c r="WQ8" i="3" s="1"/>
  <c r="HR7" i="2"/>
  <c r="IB7" i="2" s="1"/>
  <c r="IL7" i="2"/>
  <c r="HH8" i="2" s="1"/>
  <c r="XJ9" i="3"/>
  <c r="XT9" i="3"/>
  <c r="WP10" i="3" s="1"/>
  <c r="WZ9" i="3"/>
  <c r="FJ8" i="3"/>
  <c r="EF9" i="3" s="1"/>
  <c r="EP8" i="3"/>
  <c r="EZ8" i="3" s="1"/>
  <c r="CD8" i="2"/>
  <c r="AZ9" i="2" s="1"/>
  <c r="BJ8" i="2"/>
  <c r="BT8" i="2" s="1"/>
  <c r="LH8" i="3"/>
  <c r="KD9" i="3" s="1"/>
  <c r="KN8" i="3"/>
  <c r="KX8" i="3" s="1"/>
  <c r="I62" i="2"/>
  <c r="G62" i="2"/>
  <c r="E62" i="2"/>
  <c r="C62" i="2"/>
  <c r="H62" i="2"/>
  <c r="F62" i="2"/>
  <c r="D62" i="2"/>
  <c r="B62" i="2"/>
  <c r="OP7" i="3"/>
  <c r="NL8" i="3" s="1"/>
  <c r="NV7" i="3"/>
  <c r="OF7" i="3"/>
  <c r="UC7" i="2"/>
  <c r="UM7" i="2"/>
  <c r="TI8" i="2" s="1"/>
  <c r="TS7" i="2"/>
  <c r="EO7" i="2"/>
  <c r="EY7" i="2" s="1"/>
  <c r="FI7" i="2"/>
  <c r="EE8" i="2" s="1"/>
  <c r="KR7" i="2"/>
  <c r="LB7" i="2"/>
  <c r="LL7" i="2"/>
  <c r="KH8" i="2" s="1"/>
  <c r="UR8" i="3"/>
  <c r="TN9" i="3" s="1"/>
  <c r="TX8" i="3"/>
  <c r="UH8" i="3" s="1"/>
  <c r="QX8" i="2"/>
  <c r="RH8" i="2" s="1"/>
  <c r="RR8" i="2"/>
  <c r="QN9" i="2" s="1"/>
  <c r="RW5" i="2"/>
  <c r="WX8" i="3"/>
  <c r="XH8" i="3" s="1"/>
  <c r="XR8" i="3"/>
  <c r="WN9" i="3" s="1"/>
  <c r="TY8" i="3"/>
  <c r="UI8" i="3" s="1"/>
  <c r="US8" i="3"/>
  <c r="TO9" i="3" s="1"/>
  <c r="EM8" i="3"/>
  <c r="EW8" i="3"/>
  <c r="FG8" i="3"/>
  <c r="EC9" i="3" s="1"/>
  <c r="CP5" i="2"/>
  <c r="CK5" i="2"/>
  <c r="CM5" i="2" s="1"/>
  <c r="AU6" i="2"/>
  <c r="KM7" i="2"/>
  <c r="KW7" i="2" s="1"/>
  <c r="LG7" i="2"/>
  <c r="KC8" i="2" s="1"/>
  <c r="KL5" i="3"/>
  <c r="QY5" i="2"/>
  <c r="RC7" i="2"/>
  <c r="RM7" i="2"/>
  <c r="QI8" i="2" s="1"/>
  <c r="QS7" i="2"/>
  <c r="HP8" i="3"/>
  <c r="HZ8" i="3" s="1"/>
  <c r="IJ8" i="3"/>
  <c r="HF9" i="3" s="1"/>
  <c r="KT8" i="3"/>
  <c r="LD8" i="3" s="1"/>
  <c r="LN8" i="3"/>
  <c r="KJ9" i="3" s="1"/>
  <c r="QT7" i="3"/>
  <c r="RD7" i="3"/>
  <c r="RN7" i="3"/>
  <c r="QJ8" i="3" s="1"/>
  <c r="NC6" i="2"/>
  <c r="OX5" i="2"/>
  <c r="OS5" i="2"/>
  <c r="VY5" i="3"/>
  <c r="UZ5" i="3" s="1"/>
  <c r="TQ5" i="3"/>
  <c r="UU5" i="3" s="1"/>
  <c r="UX5" i="3"/>
  <c r="UV5" i="3"/>
  <c r="CH8" i="3"/>
  <c r="BD9" i="3" s="1"/>
  <c r="BN8" i="3"/>
  <c r="BX8" i="3" s="1"/>
  <c r="OC7" i="2"/>
  <c r="OM7" i="2"/>
  <c r="NI8" i="2" s="1"/>
  <c r="NS7" i="2"/>
  <c r="BQ7" i="2"/>
  <c r="CA7" i="2"/>
  <c r="AW8" i="2" s="1"/>
  <c r="BG7" i="2"/>
  <c r="FO4" i="3"/>
  <c r="EN8" i="2"/>
  <c r="EX8" i="2"/>
  <c r="FH8" i="2"/>
  <c r="ED9" i="2" s="1"/>
  <c r="NQ9" i="3"/>
  <c r="OA9" i="3" s="1"/>
  <c r="OK9" i="3"/>
  <c r="NG10" i="3" s="1"/>
  <c r="NW5" i="2"/>
  <c r="BI7" i="3"/>
  <c r="BS7" i="3" s="1"/>
  <c r="CC7" i="3"/>
  <c r="AY8" i="3" s="1"/>
  <c r="EK7" i="3"/>
  <c r="EU7" i="3" s="1"/>
  <c r="FE7" i="3"/>
  <c r="EA8" i="3" s="1"/>
  <c r="QX8" i="3"/>
  <c r="RH8" i="3" s="1"/>
  <c r="RR8" i="3"/>
  <c r="QN9" i="3" s="1"/>
  <c r="BO5" i="2"/>
  <c r="RO8" i="2"/>
  <c r="QK9" i="2" s="1"/>
  <c r="QU8" i="2"/>
  <c r="RE8" i="2"/>
  <c r="XB8" i="2"/>
  <c r="XL8" i="2" s="1"/>
  <c r="XV8" i="2"/>
  <c r="WR9" i="2" s="1"/>
  <c r="TZ8" i="2"/>
  <c r="UJ8" i="2" s="1"/>
  <c r="UT8" i="2"/>
  <c r="TP9" i="2" s="1"/>
  <c r="BL8" i="2"/>
  <c r="BV8" i="2" s="1"/>
  <c r="CF8" i="2"/>
  <c r="BB9" i="2" s="1"/>
  <c r="ID7" i="2"/>
  <c r="GZ8" i="2" s="1"/>
  <c r="HJ7" i="2"/>
  <c r="HT7" i="2" s="1"/>
  <c r="UQ8" i="3"/>
  <c r="TM9" i="3" s="1"/>
  <c r="TW8" i="3"/>
  <c r="UG8" i="3" s="1"/>
  <c r="EK8" i="2"/>
  <c r="EU8" i="2" s="1"/>
  <c r="FE8" i="2"/>
  <c r="EA9" i="2" s="1"/>
  <c r="EG5" i="3"/>
  <c r="FK5" i="3" s="1"/>
  <c r="GO5" i="3"/>
  <c r="FP5" i="3" s="1"/>
  <c r="FL5" i="3"/>
  <c r="FN5" i="3"/>
  <c r="WT7" i="3"/>
  <c r="XN7" i="3" s="1"/>
  <c r="WJ8" i="3" s="1"/>
  <c r="XD7" i="3"/>
  <c r="HL8" i="2"/>
  <c r="HV8" i="2"/>
  <c r="IF8" i="2"/>
  <c r="HB9" i="2" s="1"/>
  <c r="WW8" i="3"/>
  <c r="XQ8" i="3"/>
  <c r="WM9" i="3" s="1"/>
  <c r="XG8" i="3"/>
  <c r="OU5" i="2"/>
  <c r="IL8" i="3"/>
  <c r="HH9" i="3" s="1"/>
  <c r="HR8" i="3"/>
  <c r="IB8" i="3" s="1"/>
  <c r="QQ7" i="2"/>
  <c r="RA7" i="2" s="1"/>
  <c r="RK7" i="2"/>
  <c r="QG8" i="2" s="1"/>
  <c r="EM7" i="2"/>
  <c r="EW7" i="2" s="1"/>
  <c r="FG7" i="2"/>
  <c r="EC8" i="2" s="1"/>
  <c r="UP8" i="2"/>
  <c r="TL9" i="2" s="1"/>
  <c r="TV8" i="2"/>
  <c r="UF8" i="2" s="1"/>
  <c r="TX8" i="2"/>
  <c r="UH8" i="2"/>
  <c r="UR8" i="2"/>
  <c r="TN9" i="2" s="1"/>
  <c r="UN7" i="2"/>
  <c r="TJ8" i="2" s="1"/>
  <c r="TT7" i="2"/>
  <c r="UD7" i="2" s="1"/>
  <c r="LJ7" i="3"/>
  <c r="KF8" i="3" s="1"/>
  <c r="KP7" i="3"/>
  <c r="KZ7" i="3"/>
  <c r="HO7" i="3"/>
  <c r="HY7" i="3" s="1"/>
  <c r="II7" i="3"/>
  <c r="HE8" i="3" s="1"/>
  <c r="KM5" i="3"/>
  <c r="KW5" i="3" s="1"/>
  <c r="UY5" i="2"/>
  <c r="NP9" i="3"/>
  <c r="NZ9" i="3" s="1"/>
  <c r="OJ9" i="3"/>
  <c r="NF10" i="3" s="1"/>
  <c r="NO7" i="2"/>
  <c r="NY7" i="2"/>
  <c r="OI7" i="2"/>
  <c r="NE8" i="2" s="1"/>
  <c r="XP7" i="3"/>
  <c r="WL8" i="3" s="1"/>
  <c r="WV7" i="3"/>
  <c r="XF7" i="3"/>
  <c r="BK8" i="2"/>
  <c r="BU8" i="2"/>
  <c r="CE8" i="2"/>
  <c r="BA9" i="2" s="1"/>
  <c r="QR7" i="2"/>
  <c r="RB7" i="2"/>
  <c r="RL7" i="2"/>
  <c r="QH8" i="2" s="1"/>
  <c r="HM7" i="2"/>
  <c r="HW7" i="2"/>
  <c r="IG7" i="2"/>
  <c r="HC8" i="2" s="1"/>
  <c r="EO7" i="3"/>
  <c r="EY7" i="3" s="1"/>
  <c r="FI7" i="3"/>
  <c r="EE8" i="3" s="1"/>
  <c r="TW8" i="2"/>
  <c r="UG8" i="2"/>
  <c r="UQ8" i="2"/>
  <c r="TM9" i="2" s="1"/>
  <c r="KQ9" i="3"/>
  <c r="LA9" i="3" s="1"/>
  <c r="LK9" i="3"/>
  <c r="KG10" i="3" s="1"/>
  <c r="AU5" i="3"/>
  <c r="CP4" i="3"/>
  <c r="CK4" i="3"/>
  <c r="DN4" i="3"/>
  <c r="CO4" i="3" s="1"/>
  <c r="I61" i="3" s="1"/>
  <c r="RO9" i="3"/>
  <c r="QK10" i="3" s="1"/>
  <c r="QU9" i="3"/>
  <c r="RE9" i="3" s="1"/>
  <c r="BM8" i="2"/>
  <c r="BW8" i="2"/>
  <c r="CG8" i="2"/>
  <c r="BC9" i="2" s="1"/>
  <c r="NN8" i="2"/>
  <c r="NX8" i="2"/>
  <c r="OH8" i="2"/>
  <c r="ND9" i="2" s="1"/>
  <c r="EQ5" i="2"/>
  <c r="UA5" i="2"/>
  <c r="KA7" i="2"/>
  <c r="LV6" i="2"/>
  <c r="LQ6" i="2"/>
  <c r="LS6" i="2" s="1"/>
  <c r="OL8" i="3"/>
  <c r="NH9" i="3" s="1"/>
  <c r="NR8" i="3"/>
  <c r="OB8" i="3" s="1"/>
  <c r="QP8" i="2"/>
  <c r="QZ8" i="2" s="1"/>
  <c r="RJ8" i="2"/>
  <c r="QF9" i="2" s="1"/>
  <c r="XA7" i="2"/>
  <c r="XK7" i="2"/>
  <c r="XU7" i="2"/>
  <c r="WQ8" i="2" s="1"/>
  <c r="KN8" i="2"/>
  <c r="KX8" i="2"/>
  <c r="LH8" i="2"/>
  <c r="KD9" i="2" s="1"/>
  <c r="KP8" i="2"/>
  <c r="KZ8" i="2" s="1"/>
  <c r="LJ8" i="2"/>
  <c r="KF9" i="2" s="1"/>
  <c r="TV7" i="3"/>
  <c r="UF7" i="3" s="1"/>
  <c r="UP7" i="3"/>
  <c r="TL8" i="3" s="1"/>
  <c r="PV5" i="2"/>
  <c r="OW5" i="2" s="1"/>
  <c r="HK5" i="3"/>
  <c r="HU5" i="3" s="1"/>
  <c r="KL8" i="2"/>
  <c r="KV8" i="2"/>
  <c r="LF8" i="2"/>
  <c r="KB9" i="2" s="1"/>
  <c r="FH8" i="3"/>
  <c r="ED9" i="3" s="1"/>
  <c r="EN8" i="3"/>
  <c r="EX8" i="3" s="1"/>
  <c r="NP8" i="2"/>
  <c r="NZ8" i="2"/>
  <c r="OJ8" i="2"/>
  <c r="NF9" i="2" s="1"/>
  <c r="UA5" i="3" l="1"/>
  <c r="UK5" i="3" s="1"/>
  <c r="TG6" i="3" s="1"/>
  <c r="XN8" i="3"/>
  <c r="WJ9" i="3" s="1"/>
  <c r="WT8" i="3"/>
  <c r="XD8" i="3" s="1"/>
  <c r="BM9" i="2"/>
  <c r="BW9" i="2"/>
  <c r="CG9" i="2"/>
  <c r="BC10" i="2" s="1"/>
  <c r="NQ10" i="3"/>
  <c r="OA10" i="3" s="1"/>
  <c r="OK10" i="3"/>
  <c r="NG11" i="3" s="1"/>
  <c r="RC8" i="2"/>
  <c r="RM8" i="2"/>
  <c r="QI9" i="2" s="1"/>
  <c r="QS8" i="2"/>
  <c r="EM9" i="3"/>
  <c r="EW9" i="3" s="1"/>
  <c r="FG9" i="3"/>
  <c r="EC10" i="3" s="1"/>
  <c r="UO9" i="2"/>
  <c r="TK10" i="2" s="1"/>
  <c r="TU9" i="2"/>
  <c r="UE9" i="2" s="1"/>
  <c r="NS9" i="3"/>
  <c r="OC9" i="3" s="1"/>
  <c r="OM9" i="3"/>
  <c r="NI10" i="3" s="1"/>
  <c r="OR5" i="3"/>
  <c r="OT5" i="3"/>
  <c r="NM5" i="3"/>
  <c r="OQ5" i="3" s="1"/>
  <c r="PU5" i="3"/>
  <c r="OV5" i="3" s="1"/>
  <c r="HQ9" i="3"/>
  <c r="IA9" i="3" s="1"/>
  <c r="IK9" i="3"/>
  <c r="HG10" i="3" s="1"/>
  <c r="HO8" i="2"/>
  <c r="HY8" i="2"/>
  <c r="II8" i="2"/>
  <c r="HE9" i="2" s="1"/>
  <c r="RD8" i="2"/>
  <c r="RN8" i="2"/>
  <c r="QJ9" i="2" s="1"/>
  <c r="QT8" i="2"/>
  <c r="NR9" i="3"/>
  <c r="OB9" i="3" s="1"/>
  <c r="OL9" i="3"/>
  <c r="NH10" i="3" s="1"/>
  <c r="KQ10" i="3"/>
  <c r="LA10" i="3" s="1"/>
  <c r="LK10" i="3"/>
  <c r="KG11" i="3" s="1"/>
  <c r="NP10" i="3"/>
  <c r="NZ10" i="3" s="1"/>
  <c r="OJ10" i="3"/>
  <c r="NF11" i="3" s="1"/>
  <c r="FH9" i="3"/>
  <c r="ED10" i="3" s="1"/>
  <c r="EN9" i="3"/>
  <c r="EX9" i="3" s="1"/>
  <c r="KP9" i="2"/>
  <c r="KZ9" i="2"/>
  <c r="LJ9" i="2"/>
  <c r="KF10" i="2" s="1"/>
  <c r="UN8" i="2"/>
  <c r="TJ9" i="2" s="1"/>
  <c r="TT8" i="2"/>
  <c r="UD8" i="2" s="1"/>
  <c r="QQ8" i="2"/>
  <c r="RA8" i="2" s="1"/>
  <c r="RK8" i="2"/>
  <c r="QG9" i="2" s="1"/>
  <c r="EK9" i="2"/>
  <c r="EU9" i="2"/>
  <c r="FE9" i="2"/>
  <c r="EA10" i="2" s="1"/>
  <c r="TZ9" i="2"/>
  <c r="UJ9" i="2"/>
  <c r="UT9" i="2"/>
  <c r="TP10" i="2" s="1"/>
  <c r="RR9" i="3"/>
  <c r="QN10" i="3" s="1"/>
  <c r="QX9" i="3"/>
  <c r="RH9" i="3" s="1"/>
  <c r="PV6" i="2"/>
  <c r="OW6" i="2" s="1"/>
  <c r="PU6" i="2"/>
  <c r="OV6" i="2" s="1"/>
  <c r="NM6" i="2"/>
  <c r="OQ6" i="2" s="1"/>
  <c r="OT6" i="2"/>
  <c r="OG6" i="2"/>
  <c r="OR6" i="2"/>
  <c r="HR8" i="2"/>
  <c r="IB8" i="2"/>
  <c r="IL8" i="2"/>
  <c r="HH9" i="2" s="1"/>
  <c r="EP9" i="2"/>
  <c r="EZ9" i="2" s="1"/>
  <c r="FJ9" i="2"/>
  <c r="EF10" i="2" s="1"/>
  <c r="SX6" i="2"/>
  <c r="RY6" i="2" s="1"/>
  <c r="SW6" i="2"/>
  <c r="RX6" i="2" s="1"/>
  <c r="QO6" i="2"/>
  <c r="RS6" i="2" s="1"/>
  <c r="QY6" i="2"/>
  <c r="RV6" i="2"/>
  <c r="RI6" i="2"/>
  <c r="RT6" i="2"/>
  <c r="WW9" i="2"/>
  <c r="XG9" i="2" s="1"/>
  <c r="XQ9" i="2"/>
  <c r="WM10" i="2" s="1"/>
  <c r="WZ8" i="2"/>
  <c r="XJ8" i="2"/>
  <c r="XT8" i="2"/>
  <c r="WP9" i="2" s="1"/>
  <c r="HM8" i="3"/>
  <c r="HW8" i="3" s="1"/>
  <c r="IG8" i="3"/>
  <c r="HC9" i="3" s="1"/>
  <c r="HQ8" i="2"/>
  <c r="IA8" i="2"/>
  <c r="IK8" i="2"/>
  <c r="HG9" i="2" s="1"/>
  <c r="TQ6" i="2"/>
  <c r="UU6" i="2" s="1"/>
  <c r="UX6" i="2"/>
  <c r="UK6" i="2"/>
  <c r="UV6" i="2"/>
  <c r="VZ6" i="2"/>
  <c r="VA6" i="2" s="1"/>
  <c r="VY6" i="2"/>
  <c r="UZ6" i="2" s="1"/>
  <c r="LR5" i="3"/>
  <c r="LP5" i="3"/>
  <c r="MS5" i="3"/>
  <c r="LT5" i="3" s="1"/>
  <c r="KK5" i="3"/>
  <c r="LO5" i="3" s="1"/>
  <c r="UP9" i="2"/>
  <c r="TL10" i="2" s="1"/>
  <c r="TV9" i="2"/>
  <c r="UF9" i="2"/>
  <c r="XQ9" i="3"/>
  <c r="WM10" i="3" s="1"/>
  <c r="XG9" i="3"/>
  <c r="WW9" i="3"/>
  <c r="TW9" i="2"/>
  <c r="UG9" i="2" s="1"/>
  <c r="UQ9" i="2"/>
  <c r="TM10" i="2" s="1"/>
  <c r="BK9" i="2"/>
  <c r="BU9" i="2" s="1"/>
  <c r="CE9" i="2"/>
  <c r="BA10" i="2" s="1"/>
  <c r="EN9" i="2"/>
  <c r="EX9" i="2" s="1"/>
  <c r="FH9" i="2"/>
  <c r="ED10" i="2" s="1"/>
  <c r="RN8" i="3"/>
  <c r="QJ9" i="3" s="1"/>
  <c r="QT8" i="3"/>
  <c r="RD8" i="3" s="1"/>
  <c r="UR9" i="3"/>
  <c r="TN10" i="3" s="1"/>
  <c r="TX9" i="3"/>
  <c r="UH9" i="3" s="1"/>
  <c r="FD9" i="2"/>
  <c r="DZ10" i="2" s="1"/>
  <c r="EJ9" i="2"/>
  <c r="ET9" i="2" s="1"/>
  <c r="WX9" i="2"/>
  <c r="XH9" i="2" s="1"/>
  <c r="XR9" i="2"/>
  <c r="WN10" i="2" s="1"/>
  <c r="QW9" i="2"/>
  <c r="RG9" i="2"/>
  <c r="RQ9" i="2"/>
  <c r="QM10" i="2" s="1"/>
  <c r="XB9" i="3"/>
  <c r="XV9" i="3"/>
  <c r="WR10" i="3" s="1"/>
  <c r="XL9" i="3"/>
  <c r="RQ9" i="3"/>
  <c r="QM10" i="3" s="1"/>
  <c r="QW9" i="3"/>
  <c r="RG9" i="3" s="1"/>
  <c r="RV5" i="3"/>
  <c r="RT5" i="3"/>
  <c r="SW5" i="3"/>
  <c r="RX5" i="3" s="1"/>
  <c r="QO5" i="3"/>
  <c r="RS5" i="3" s="1"/>
  <c r="LS4" i="3"/>
  <c r="NU8" i="3"/>
  <c r="OO8" i="3"/>
  <c r="NK9" i="3" s="1"/>
  <c r="OE8" i="3"/>
  <c r="HP9" i="2"/>
  <c r="HZ9" i="2"/>
  <c r="IJ9" i="2"/>
  <c r="HF10" i="2" s="1"/>
  <c r="CB8" i="2"/>
  <c r="AX9" i="2" s="1"/>
  <c r="BH8" i="2"/>
  <c r="BR8" i="2" s="1"/>
  <c r="IQ4" i="3"/>
  <c r="RW4" i="3"/>
  <c r="XN8" i="2"/>
  <c r="WJ9" i="2" s="1"/>
  <c r="WT8" i="2"/>
  <c r="XD8" i="2" s="1"/>
  <c r="NV8" i="3"/>
  <c r="OF8" i="3" s="1"/>
  <c r="OP8" i="3"/>
  <c r="NL9" i="3" s="1"/>
  <c r="KN9" i="2"/>
  <c r="KX9" i="2" s="1"/>
  <c r="LH9" i="2"/>
  <c r="KD10" i="2" s="1"/>
  <c r="KV5" i="3"/>
  <c r="TY9" i="3"/>
  <c r="UI9" i="3" s="1"/>
  <c r="US9" i="3"/>
  <c r="TO10" i="3" s="1"/>
  <c r="KR8" i="2"/>
  <c r="LB8" i="2"/>
  <c r="LL8" i="2"/>
  <c r="KH9" i="2" s="1"/>
  <c r="XK8" i="3"/>
  <c r="XA8" i="3"/>
  <c r="XU8" i="3"/>
  <c r="WQ9" i="3" s="1"/>
  <c r="TY8" i="2"/>
  <c r="UI8" i="2" s="1"/>
  <c r="US8" i="2"/>
  <c r="TO9" i="2" s="1"/>
  <c r="BN9" i="2"/>
  <c r="BX9" i="2"/>
  <c r="CH9" i="2"/>
  <c r="BD10" i="2" s="1"/>
  <c r="KO8" i="2"/>
  <c r="KY8" i="2"/>
  <c r="LI8" i="2"/>
  <c r="KE9" i="2" s="1"/>
  <c r="LC8" i="2"/>
  <c r="LM8" i="2"/>
  <c r="KI9" i="2" s="1"/>
  <c r="KS8" i="2"/>
  <c r="CH9" i="3"/>
  <c r="BD10" i="3" s="1"/>
  <c r="BN9" i="3"/>
  <c r="BX9" i="3" s="1"/>
  <c r="LH9" i="3"/>
  <c r="KD10" i="3" s="1"/>
  <c r="KN9" i="3"/>
  <c r="KX9" i="3" s="1"/>
  <c r="TU8" i="3"/>
  <c r="UE8" i="3" s="1"/>
  <c r="UO8" i="3"/>
  <c r="TK9" i="3" s="1"/>
  <c r="TX9" i="2"/>
  <c r="UH9" i="2" s="1"/>
  <c r="UR9" i="2"/>
  <c r="TN10" i="2" s="1"/>
  <c r="RO10" i="3"/>
  <c r="QK11" i="3" s="1"/>
  <c r="QU10" i="3"/>
  <c r="RE10" i="3" s="1"/>
  <c r="FI8" i="3"/>
  <c r="EE9" i="3" s="1"/>
  <c r="EO8" i="3"/>
  <c r="EY8" i="3" s="1"/>
  <c r="HR9" i="3"/>
  <c r="IB9" i="3"/>
  <c r="IL9" i="3"/>
  <c r="HH10" i="3" s="1"/>
  <c r="UQ9" i="3"/>
  <c r="TM10" i="3" s="1"/>
  <c r="TW9" i="3"/>
  <c r="UG9" i="3" s="1"/>
  <c r="KT9" i="3"/>
  <c r="LD9" i="3" s="1"/>
  <c r="LN9" i="3"/>
  <c r="KJ10" i="3" s="1"/>
  <c r="WY8" i="2"/>
  <c r="XI8" i="2"/>
  <c r="XS8" i="2"/>
  <c r="WO9" i="2" s="1"/>
  <c r="EK8" i="3"/>
  <c r="EU8" i="3" s="1"/>
  <c r="FE8" i="3"/>
  <c r="EA9" i="3" s="1"/>
  <c r="RP9" i="2"/>
  <c r="QL10" i="2" s="1"/>
  <c r="QV9" i="2"/>
  <c r="RF9" i="2"/>
  <c r="IO6" i="2"/>
  <c r="GY7" i="2"/>
  <c r="IT6" i="2"/>
  <c r="BJ9" i="3"/>
  <c r="BT9" i="3" s="1"/>
  <c r="CD9" i="3"/>
  <c r="AZ10" i="3" s="1"/>
  <c r="NQ8" i="2"/>
  <c r="OA8" i="2"/>
  <c r="OK8" i="2"/>
  <c r="NG9" i="2" s="1"/>
  <c r="OP9" i="2"/>
  <c r="NL10" i="2" s="1"/>
  <c r="NV9" i="2"/>
  <c r="OF9" i="2"/>
  <c r="FN6" i="2"/>
  <c r="FA6" i="2"/>
  <c r="FL6" i="2"/>
  <c r="GP6" i="2"/>
  <c r="FQ6" i="2" s="1"/>
  <c r="GO6" i="2"/>
  <c r="FP6" i="2" s="1"/>
  <c r="EG6" i="2"/>
  <c r="FK6" i="2" s="1"/>
  <c r="XB9" i="2"/>
  <c r="XL9" i="2"/>
  <c r="XV9" i="2"/>
  <c r="WR10" i="2" s="1"/>
  <c r="XH9" i="3"/>
  <c r="XR9" i="3"/>
  <c r="WN10" i="3" s="1"/>
  <c r="WX9" i="3"/>
  <c r="IQ6" i="2"/>
  <c r="BH9" i="3"/>
  <c r="BR9" i="3" s="1"/>
  <c r="CB9" i="3"/>
  <c r="AX10" i="3" s="1"/>
  <c r="IP5" i="3"/>
  <c r="IN5" i="3"/>
  <c r="JQ5" i="3"/>
  <c r="IR5" i="3" s="1"/>
  <c r="HI5" i="3"/>
  <c r="IM5" i="3" s="1"/>
  <c r="XC6" i="2"/>
  <c r="XZ6" i="2"/>
  <c r="XM6" i="2"/>
  <c r="XX6" i="2"/>
  <c r="WS6" i="2"/>
  <c r="ER8" i="2"/>
  <c r="FB8" i="2"/>
  <c r="DX9" i="2" s="1"/>
  <c r="EH8" i="2"/>
  <c r="BM9" i="3"/>
  <c r="BW9" i="3" s="1"/>
  <c r="CG9" i="3"/>
  <c r="BC10" i="3" s="1"/>
  <c r="NR8" i="2"/>
  <c r="OB8" i="2"/>
  <c r="OL8" i="2"/>
  <c r="NH9" i="2" s="1"/>
  <c r="RP9" i="3"/>
  <c r="QL10" i="3" s="1"/>
  <c r="QV9" i="3"/>
  <c r="RF9" i="3" s="1"/>
  <c r="LP7" i="2"/>
  <c r="MS7" i="2"/>
  <c r="LT7" i="2" s="1"/>
  <c r="KK7" i="2"/>
  <c r="LO7" i="2" s="1"/>
  <c r="KU7" i="2"/>
  <c r="LR7" i="2"/>
  <c r="LE7" i="2"/>
  <c r="HO8" i="3"/>
  <c r="HY8" i="3" s="1"/>
  <c r="II8" i="3"/>
  <c r="HE9" i="3" s="1"/>
  <c r="KM8" i="2"/>
  <c r="KW8" i="2"/>
  <c r="LG8" i="2"/>
  <c r="KC9" i="2" s="1"/>
  <c r="CD9" i="2"/>
  <c r="AZ10" i="2" s="1"/>
  <c r="BJ9" i="2"/>
  <c r="BT9" i="2"/>
  <c r="XA8" i="2"/>
  <c r="XK8" i="2"/>
  <c r="XU8" i="2"/>
  <c r="WQ9" i="2" s="1"/>
  <c r="CM4" i="3"/>
  <c r="G61" i="3"/>
  <c r="XP8" i="3"/>
  <c r="WL9" i="3" s="1"/>
  <c r="WV8" i="3"/>
  <c r="XF8" i="3" s="1"/>
  <c r="EQ5" i="3"/>
  <c r="FA5" i="3" s="1"/>
  <c r="CC8" i="3"/>
  <c r="AY9" i="3" s="1"/>
  <c r="BI8" i="3"/>
  <c r="BS8" i="3" s="1"/>
  <c r="EO8" i="2"/>
  <c r="EY8" i="2"/>
  <c r="FI8" i="2"/>
  <c r="EE9" i="2" s="1"/>
  <c r="FF9" i="3"/>
  <c r="EB10" i="3" s="1"/>
  <c r="EL9" i="3"/>
  <c r="EV9" i="3" s="1"/>
  <c r="CC9" i="2"/>
  <c r="AY10" i="2" s="1"/>
  <c r="BI9" i="2"/>
  <c r="BS9" i="2"/>
  <c r="IF9" i="3"/>
  <c r="HB10" i="3" s="1"/>
  <c r="HL9" i="3"/>
  <c r="HV9" i="3" s="1"/>
  <c r="EJ8" i="3"/>
  <c r="ET8" i="3" s="1"/>
  <c r="FD8" i="3"/>
  <c r="DZ9" i="3" s="1"/>
  <c r="EL9" i="2"/>
  <c r="EV9" i="2" s="1"/>
  <c r="FF9" i="2"/>
  <c r="EB10" i="2" s="1"/>
  <c r="HM8" i="2"/>
  <c r="HW8" i="2"/>
  <c r="IG8" i="2"/>
  <c r="HC9" i="2" s="1"/>
  <c r="NO8" i="2"/>
  <c r="NY8" i="2"/>
  <c r="OI8" i="2"/>
  <c r="NE9" i="2" s="1"/>
  <c r="BQ8" i="2"/>
  <c r="CA8" i="2"/>
  <c r="AW9" i="2" s="1"/>
  <c r="BG8" i="2"/>
  <c r="HP9" i="3"/>
  <c r="HZ9" i="3" s="1"/>
  <c r="IJ9" i="3"/>
  <c r="HF10" i="3" s="1"/>
  <c r="EP9" i="3"/>
  <c r="EZ9" i="3" s="1"/>
  <c r="FJ9" i="3"/>
  <c r="EF10" i="3" s="1"/>
  <c r="XO9" i="2"/>
  <c r="WK10" i="2" s="1"/>
  <c r="WU9" i="2"/>
  <c r="XE9" i="2"/>
  <c r="XP9" i="2"/>
  <c r="WL10" i="2" s="1"/>
  <c r="WV9" i="2"/>
  <c r="XF9" i="2" s="1"/>
  <c r="CE9" i="3"/>
  <c r="BA10" i="3" s="1"/>
  <c r="BK9" i="3"/>
  <c r="BU9" i="3" s="1"/>
  <c r="XX6" i="3"/>
  <c r="WS6" i="3"/>
  <c r="XC6" i="3"/>
  <c r="XM6" i="3"/>
  <c r="XZ6" i="3"/>
  <c r="KS8" i="3"/>
  <c r="LC8" i="3" s="1"/>
  <c r="LM8" i="3"/>
  <c r="KI9" i="3" s="1"/>
  <c r="CF9" i="3"/>
  <c r="BB10" i="3" s="1"/>
  <c r="BL9" i="3"/>
  <c r="BV9" i="3" s="1"/>
  <c r="XO7" i="3"/>
  <c r="WK8" i="3" s="1"/>
  <c r="XE7" i="3"/>
  <c r="WU7" i="3"/>
  <c r="WY9" i="3"/>
  <c r="XI9" i="3"/>
  <c r="XS9" i="3"/>
  <c r="WO10" i="3" s="1"/>
  <c r="UN9" i="3"/>
  <c r="TJ10" i="3" s="1"/>
  <c r="TT9" i="3"/>
  <c r="UD9" i="3" s="1"/>
  <c r="UT9" i="3"/>
  <c r="TP10" i="3" s="1"/>
  <c r="TZ9" i="3"/>
  <c r="UJ9" i="3" s="1"/>
  <c r="DM5" i="3"/>
  <c r="CN5" i="3" s="1"/>
  <c r="CL5" i="3"/>
  <c r="BE5" i="3"/>
  <c r="CI5" i="3" s="1"/>
  <c r="CJ5" i="3"/>
  <c r="BF8" i="2"/>
  <c r="BP8" i="2" s="1"/>
  <c r="BZ8" i="2"/>
  <c r="AV9" i="2" s="1"/>
  <c r="RL10" i="3"/>
  <c r="QH11" i="3" s="1"/>
  <c r="QR10" i="3"/>
  <c r="RB10" i="3" s="1"/>
  <c r="QX9" i="2"/>
  <c r="RH9" i="2"/>
  <c r="RR9" i="2"/>
  <c r="QN10" i="2" s="1"/>
  <c r="HK9" i="2"/>
  <c r="HU9" i="2"/>
  <c r="IE9" i="2"/>
  <c r="HA10" i="2" s="1"/>
  <c r="KO9" i="3"/>
  <c r="KY9" i="3" s="1"/>
  <c r="LI9" i="3"/>
  <c r="KE10" i="3" s="1"/>
  <c r="OD8" i="2"/>
  <c r="ON8" i="2"/>
  <c r="NJ9" i="2" s="1"/>
  <c r="NT8" i="2"/>
  <c r="HN9" i="2"/>
  <c r="HX9" i="2"/>
  <c r="IH9" i="2"/>
  <c r="HD10" i="2" s="1"/>
  <c r="ON9" i="3"/>
  <c r="NJ10" i="3" s="1"/>
  <c r="NT9" i="3"/>
  <c r="OD9" i="3" s="1"/>
  <c r="KL9" i="2"/>
  <c r="KV9" i="2" s="1"/>
  <c r="LF9" i="2"/>
  <c r="KB10" i="2" s="1"/>
  <c r="NP9" i="2"/>
  <c r="NZ9" i="2" s="1"/>
  <c r="OJ9" i="2"/>
  <c r="NF10" i="2" s="1"/>
  <c r="NN9" i="2"/>
  <c r="NX9" i="2"/>
  <c r="OH9" i="2"/>
  <c r="ND10" i="2" s="1"/>
  <c r="ID8" i="2"/>
  <c r="GZ9" i="2" s="1"/>
  <c r="HJ8" i="2"/>
  <c r="HT8" i="2" s="1"/>
  <c r="BE6" i="2"/>
  <c r="CI6" i="2" s="1"/>
  <c r="CL6" i="2"/>
  <c r="BY6" i="2"/>
  <c r="DN6" i="2" s="1"/>
  <c r="CO6" i="2" s="1"/>
  <c r="CJ6" i="2"/>
  <c r="DM6" i="2"/>
  <c r="CN6" i="2" s="1"/>
  <c r="FC9" i="2"/>
  <c r="DY10" i="2" s="1"/>
  <c r="EI9" i="2"/>
  <c r="ES9" i="2"/>
  <c r="QS10" i="3"/>
  <c r="RC10" i="3" s="1"/>
  <c r="RM10" i="3"/>
  <c r="QI11" i="3" s="1"/>
  <c r="KR8" i="3"/>
  <c r="LB8" i="3" s="1"/>
  <c r="LL8" i="3"/>
  <c r="KH9" i="3" s="1"/>
  <c r="UP8" i="3"/>
  <c r="TL9" i="3" s="1"/>
  <c r="TV8" i="3"/>
  <c r="UF8" i="3" s="1"/>
  <c r="QP9" i="2"/>
  <c r="QZ9" i="2"/>
  <c r="RJ9" i="2"/>
  <c r="QF10" i="2" s="1"/>
  <c r="EM8" i="2"/>
  <c r="EW8" i="2" s="1"/>
  <c r="FG8" i="2"/>
  <c r="EC9" i="2" s="1"/>
  <c r="BL9" i="2"/>
  <c r="BV9" i="2"/>
  <c r="CF9" i="2"/>
  <c r="BB10" i="2" s="1"/>
  <c r="QR8" i="2"/>
  <c r="RB8" i="2" s="1"/>
  <c r="RL8" i="2"/>
  <c r="QH9" i="2" s="1"/>
  <c r="KP8" i="3"/>
  <c r="KZ8" i="3"/>
  <c r="LJ8" i="3"/>
  <c r="KF9" i="3" s="1"/>
  <c r="HL9" i="2"/>
  <c r="HV9" i="2" s="1"/>
  <c r="IF9" i="2"/>
  <c r="HB10" i="2" s="1"/>
  <c r="RO9" i="2"/>
  <c r="QK10" i="2" s="1"/>
  <c r="QU9" i="2"/>
  <c r="RE9" i="2" s="1"/>
  <c r="OC8" i="2"/>
  <c r="OM8" i="2"/>
  <c r="NI9" i="2" s="1"/>
  <c r="NS8" i="2"/>
  <c r="UM8" i="2"/>
  <c r="TI9" i="2" s="1"/>
  <c r="TS8" i="2"/>
  <c r="UC8" i="2" s="1"/>
  <c r="XT10" i="3"/>
  <c r="WP11" i="3" s="1"/>
  <c r="WZ10" i="3"/>
  <c r="XJ10" i="3" s="1"/>
  <c r="LN8" i="2"/>
  <c r="KJ9" i="2" s="1"/>
  <c r="KT8" i="2"/>
  <c r="LD8" i="2" s="1"/>
  <c r="HN8" i="3"/>
  <c r="HX8" i="3" s="1"/>
  <c r="IH8" i="3"/>
  <c r="HD9" i="3" s="1"/>
  <c r="OU4" i="3"/>
  <c r="OO9" i="2"/>
  <c r="NK10" i="2" s="1"/>
  <c r="NU9" i="2"/>
  <c r="OE9" i="2" s="1"/>
  <c r="KQ8" i="2"/>
  <c r="LA8" i="2" s="1"/>
  <c r="LK8" i="2"/>
  <c r="KG9" i="2" s="1"/>
  <c r="TR8" i="2"/>
  <c r="UB8" i="2" s="1"/>
  <c r="UL8" i="2"/>
  <c r="TH9" i="2" s="1"/>
  <c r="FB5" i="3"/>
  <c r="DX6" i="3" s="1"/>
  <c r="FC5" i="3" l="1"/>
  <c r="DY6" i="3" s="1"/>
  <c r="EI6" i="3" s="1"/>
  <c r="ES6" i="3" s="1"/>
  <c r="UL5" i="3"/>
  <c r="TH6" i="3" s="1"/>
  <c r="QY5" i="3"/>
  <c r="RI5" i="3" s="1"/>
  <c r="HS5" i="3"/>
  <c r="IE5" i="3" s="1"/>
  <c r="HA6" i="3" s="1"/>
  <c r="KU5" i="3"/>
  <c r="LF5" i="3" s="1"/>
  <c r="KB6" i="3" s="1"/>
  <c r="KL6" i="3" s="1"/>
  <c r="NW5" i="3"/>
  <c r="OH5" i="3" s="1"/>
  <c r="ND6" i="3" s="1"/>
  <c r="NN6" i="3" s="1"/>
  <c r="UM5" i="3"/>
  <c r="TI6" i="3" s="1"/>
  <c r="TS6" i="3" s="1"/>
  <c r="QE6" i="3"/>
  <c r="UN10" i="3"/>
  <c r="TJ11" i="3" s="1"/>
  <c r="TT10" i="3"/>
  <c r="UD10" i="3" s="1"/>
  <c r="FD9" i="3"/>
  <c r="DZ10" i="3" s="1"/>
  <c r="EJ9" i="3"/>
  <c r="ET9" i="3" s="1"/>
  <c r="EO9" i="2"/>
  <c r="EY9" i="2"/>
  <c r="FI9" i="2"/>
  <c r="EE10" i="2" s="1"/>
  <c r="F61" i="3"/>
  <c r="D61" i="3"/>
  <c r="IL10" i="3"/>
  <c r="HH11" i="3" s="1"/>
  <c r="HR10" i="3"/>
  <c r="IB10" i="3" s="1"/>
  <c r="UO9" i="3"/>
  <c r="TK10" i="3" s="1"/>
  <c r="TU9" i="3"/>
  <c r="UE9" i="3" s="1"/>
  <c r="XU9" i="3"/>
  <c r="WQ10" i="3" s="1"/>
  <c r="XA9" i="3"/>
  <c r="XK9" i="3" s="1"/>
  <c r="BR9" i="2"/>
  <c r="CB9" i="2"/>
  <c r="AX10" i="2" s="1"/>
  <c r="BH9" i="2"/>
  <c r="RN9" i="3"/>
  <c r="QJ10" i="3" s="1"/>
  <c r="QT9" i="3"/>
  <c r="RD9" i="3" s="1"/>
  <c r="HM9" i="3"/>
  <c r="HW9" i="3" s="1"/>
  <c r="IG9" i="3"/>
  <c r="HC10" i="3" s="1"/>
  <c r="RD9" i="2"/>
  <c r="RN9" i="2"/>
  <c r="QJ10" i="2" s="1"/>
  <c r="QT9" i="2"/>
  <c r="XA9" i="2"/>
  <c r="XK9" i="2" s="1"/>
  <c r="XU9" i="2"/>
  <c r="WQ10" i="2" s="1"/>
  <c r="KA8" i="2"/>
  <c r="LV7" i="2"/>
  <c r="LQ7" i="2"/>
  <c r="OP9" i="3"/>
  <c r="NL10" i="3" s="1"/>
  <c r="NV9" i="3"/>
  <c r="OF9" i="3" s="1"/>
  <c r="NW6" i="2"/>
  <c r="FH10" i="3"/>
  <c r="ED11" i="3" s="1"/>
  <c r="EN10" i="3"/>
  <c r="EX10" i="3" s="1"/>
  <c r="TQ6" i="3"/>
  <c r="LS7" i="2"/>
  <c r="BM10" i="3"/>
  <c r="BW10" i="3" s="1"/>
  <c r="CG10" i="3"/>
  <c r="BC11" i="3" s="1"/>
  <c r="WX10" i="3"/>
  <c r="XH10" i="3"/>
  <c r="XR10" i="3"/>
  <c r="WN11" i="3" s="1"/>
  <c r="BJ10" i="3"/>
  <c r="BT10" i="3" s="1"/>
  <c r="CD10" i="3"/>
  <c r="AZ11" i="3" s="1"/>
  <c r="WY9" i="2"/>
  <c r="XI9" i="2" s="1"/>
  <c r="XS9" i="2"/>
  <c r="WO10" i="2" s="1"/>
  <c r="KO9" i="2"/>
  <c r="KY9" i="2" s="1"/>
  <c r="LI9" i="2"/>
  <c r="KE10" i="2" s="1"/>
  <c r="HZ10" i="2"/>
  <c r="IJ10" i="2"/>
  <c r="HF11" i="2" s="1"/>
  <c r="HP10" i="2"/>
  <c r="XR10" i="2"/>
  <c r="WN11" i="2" s="1"/>
  <c r="WX10" i="2"/>
  <c r="XH10" i="2"/>
  <c r="EN10" i="2"/>
  <c r="EX10" i="2" s="1"/>
  <c r="FH10" i="2"/>
  <c r="ED11" i="2" s="1"/>
  <c r="QQ9" i="2"/>
  <c r="RA9" i="2"/>
  <c r="RK9" i="2"/>
  <c r="QG10" i="2" s="1"/>
  <c r="RM9" i="2"/>
  <c r="QI10" i="2" s="1"/>
  <c r="QS9" i="2"/>
  <c r="RC9" i="2" s="1"/>
  <c r="XO10" i="2"/>
  <c r="WK11" i="2" s="1"/>
  <c r="WU10" i="2"/>
  <c r="XE10" i="2" s="1"/>
  <c r="XQ10" i="3"/>
  <c r="WM11" i="3" s="1"/>
  <c r="WW10" i="3"/>
  <c r="XG10" i="3" s="1"/>
  <c r="WZ9" i="2"/>
  <c r="XJ9" i="2"/>
  <c r="XT9" i="2"/>
  <c r="WP10" i="2" s="1"/>
  <c r="OJ11" i="3"/>
  <c r="NF12" i="3" s="1"/>
  <c r="NP11" i="3"/>
  <c r="NZ11" i="3" s="1"/>
  <c r="HO9" i="2"/>
  <c r="HY9" i="2" s="1"/>
  <c r="II9" i="2"/>
  <c r="HE10" i="2" s="1"/>
  <c r="UM9" i="2"/>
  <c r="TI10" i="2" s="1"/>
  <c r="TS9" i="2"/>
  <c r="UC9" i="2" s="1"/>
  <c r="HX10" i="2"/>
  <c r="IH10" i="2"/>
  <c r="HD11" i="2" s="1"/>
  <c r="HN10" i="2"/>
  <c r="WY10" i="3"/>
  <c r="XI10" i="3" s="1"/>
  <c r="XS10" i="3"/>
  <c r="WO11" i="3" s="1"/>
  <c r="IH9" i="3"/>
  <c r="HD10" i="3" s="1"/>
  <c r="HN9" i="3"/>
  <c r="HX9" i="3" s="1"/>
  <c r="CC9" i="3"/>
  <c r="AY10" i="3" s="1"/>
  <c r="BI9" i="3"/>
  <c r="BS9" i="3"/>
  <c r="EP10" i="2"/>
  <c r="EZ10" i="2" s="1"/>
  <c r="FJ10" i="2"/>
  <c r="EF11" i="2" s="1"/>
  <c r="NS10" i="3"/>
  <c r="OC10" i="3" s="1"/>
  <c r="OM10" i="3"/>
  <c r="NI11" i="3" s="1"/>
  <c r="RR10" i="2"/>
  <c r="QN11" i="2" s="1"/>
  <c r="QX10" i="2"/>
  <c r="RH10" i="2"/>
  <c r="NO9" i="2"/>
  <c r="NY9" i="2" s="1"/>
  <c r="OI9" i="2"/>
  <c r="NE10" i="2" s="1"/>
  <c r="ES10" i="2"/>
  <c r="FC10" i="2"/>
  <c r="DY11" i="2" s="1"/>
  <c r="EI10" i="2"/>
  <c r="WI7" i="3"/>
  <c r="XY6" i="3"/>
  <c r="KR9" i="2"/>
  <c r="LB9" i="2"/>
  <c r="LL9" i="2"/>
  <c r="KH10" i="2" s="1"/>
  <c r="EH6" i="3"/>
  <c r="QR9" i="2"/>
  <c r="RB9" i="2" s="1"/>
  <c r="RL9" i="2"/>
  <c r="QH10" i="2" s="1"/>
  <c r="BO5" i="3"/>
  <c r="CA5" i="3" s="1"/>
  <c r="AW6" i="3" s="1"/>
  <c r="EP10" i="3"/>
  <c r="EZ10" i="3" s="1"/>
  <c r="FJ10" i="3"/>
  <c r="EF11" i="3" s="1"/>
  <c r="EO9" i="3"/>
  <c r="EY9" i="3" s="1"/>
  <c r="FI9" i="3"/>
  <c r="EE10" i="3" s="1"/>
  <c r="TR9" i="2"/>
  <c r="UB9" i="2" s="1"/>
  <c r="UL9" i="2"/>
  <c r="TH10" i="2" s="1"/>
  <c r="OM9" i="2"/>
  <c r="NI10" i="2" s="1"/>
  <c r="NS9" i="2"/>
  <c r="OC9" i="2" s="1"/>
  <c r="UP9" i="3"/>
  <c r="TL10" i="3" s="1"/>
  <c r="TV9" i="3"/>
  <c r="UF9" i="3" s="1"/>
  <c r="NP10" i="2"/>
  <c r="NZ10" i="2" s="1"/>
  <c r="OJ10" i="2"/>
  <c r="NF11" i="2" s="1"/>
  <c r="HM9" i="2"/>
  <c r="HW9" i="2" s="1"/>
  <c r="IG9" i="2"/>
  <c r="HC10" i="2" s="1"/>
  <c r="HL10" i="3"/>
  <c r="HV10" i="3" s="1"/>
  <c r="IF10" i="3"/>
  <c r="HB11" i="3" s="1"/>
  <c r="FM6" i="2"/>
  <c r="FO6" i="2" s="1"/>
  <c r="DW7" i="2"/>
  <c r="FR6" i="2"/>
  <c r="LN10" i="3"/>
  <c r="KJ11" i="3" s="1"/>
  <c r="KT10" i="3"/>
  <c r="LD10" i="3" s="1"/>
  <c r="LH10" i="3"/>
  <c r="KD11" i="3" s="1"/>
  <c r="KN10" i="3"/>
  <c r="KX10" i="3" s="1"/>
  <c r="BN10" i="2"/>
  <c r="BX10" i="2" s="1"/>
  <c r="CH10" i="2"/>
  <c r="BD11" i="2" s="1"/>
  <c r="XD9" i="2"/>
  <c r="XN9" i="2"/>
  <c r="WJ10" i="2" s="1"/>
  <c r="WT9" i="2"/>
  <c r="TR6" i="3"/>
  <c r="UB6" i="3" s="1"/>
  <c r="VB6" i="2"/>
  <c r="UW6" i="2"/>
  <c r="TG7" i="2"/>
  <c r="OK11" i="3"/>
  <c r="NG12" i="3" s="1"/>
  <c r="NQ11" i="3"/>
  <c r="OA11" i="3" s="1"/>
  <c r="LD9" i="2"/>
  <c r="LN9" i="2"/>
  <c r="KJ10" i="2" s="1"/>
  <c r="KT9" i="2"/>
  <c r="XF10" i="2"/>
  <c r="XP10" i="2"/>
  <c r="WL11" i="2" s="1"/>
  <c r="WV10" i="2"/>
  <c r="OE10" i="2"/>
  <c r="OO10" i="2"/>
  <c r="NK11" i="2" s="1"/>
  <c r="NU10" i="2"/>
  <c r="KP9" i="3"/>
  <c r="KZ9" i="3" s="1"/>
  <c r="LJ9" i="3"/>
  <c r="KF10" i="3" s="1"/>
  <c r="QZ10" i="2"/>
  <c r="RJ10" i="2"/>
  <c r="QF11" i="2" s="1"/>
  <c r="QP10" i="2"/>
  <c r="ID9" i="2"/>
  <c r="GZ10" i="2" s="1"/>
  <c r="HJ9" i="2"/>
  <c r="HT9" i="2" s="1"/>
  <c r="ON10" i="3"/>
  <c r="NJ11" i="3" s="1"/>
  <c r="NT10" i="3"/>
  <c r="OD10" i="3" s="1"/>
  <c r="C62" i="3"/>
  <c r="E62" i="3"/>
  <c r="B62" i="3"/>
  <c r="H62" i="3"/>
  <c r="D63" i="2"/>
  <c r="C63" i="2"/>
  <c r="B63" i="2"/>
  <c r="G63" i="2"/>
  <c r="F63" i="2"/>
  <c r="E63" i="2"/>
  <c r="I63" i="2"/>
  <c r="H63" i="2"/>
  <c r="OD9" i="2"/>
  <c r="ON9" i="2"/>
  <c r="NJ10" i="2" s="1"/>
  <c r="NT9" i="2"/>
  <c r="RL11" i="3"/>
  <c r="QH12" i="3" s="1"/>
  <c r="QR11" i="3"/>
  <c r="RB11" i="3" s="1"/>
  <c r="FR5" i="3"/>
  <c r="DW6" i="3"/>
  <c r="FM5" i="3"/>
  <c r="GP5" i="3"/>
  <c r="FQ5" i="3" s="1"/>
  <c r="CD10" i="2"/>
  <c r="AZ11" i="2" s="1"/>
  <c r="BJ10" i="2"/>
  <c r="BT10" i="2" s="1"/>
  <c r="MT7" i="2"/>
  <c r="LU7" i="2" s="1"/>
  <c r="ER9" i="2"/>
  <c r="FB9" i="2"/>
  <c r="DX10" i="2" s="1"/>
  <c r="EH9" i="2"/>
  <c r="IP7" i="2"/>
  <c r="IC7" i="2"/>
  <c r="IN7" i="2"/>
  <c r="JQ7" i="2"/>
  <c r="IR7" i="2" s="1"/>
  <c r="HI7" i="2"/>
  <c r="IM7" i="2" s="1"/>
  <c r="HS7" i="2"/>
  <c r="OO9" i="3"/>
  <c r="NK10" i="3" s="1"/>
  <c r="NU9" i="3"/>
  <c r="OE9" i="3" s="1"/>
  <c r="BK10" i="2"/>
  <c r="BU10" i="2" s="1"/>
  <c r="CE10" i="2"/>
  <c r="BA11" i="2" s="1"/>
  <c r="UF10" i="2"/>
  <c r="UP10" i="2"/>
  <c r="TL11" i="2" s="1"/>
  <c r="TV10" i="2"/>
  <c r="UY6" i="2"/>
  <c r="XQ10" i="2"/>
  <c r="WM11" i="2" s="1"/>
  <c r="WW10" i="2"/>
  <c r="XG10" i="2" s="1"/>
  <c r="UN9" i="2"/>
  <c r="TJ10" i="2" s="1"/>
  <c r="TT9" i="2"/>
  <c r="UD9" i="2" s="1"/>
  <c r="KQ11" i="3"/>
  <c r="LA11" i="3" s="1"/>
  <c r="LK11" i="3"/>
  <c r="KG12" i="3" s="1"/>
  <c r="NN10" i="2"/>
  <c r="NX10" i="2"/>
  <c r="OH10" i="2"/>
  <c r="ND11" i="2" s="1"/>
  <c r="BL10" i="2"/>
  <c r="BV10" i="2"/>
  <c r="CF10" i="2"/>
  <c r="BB11" i="2" s="1"/>
  <c r="KR9" i="3"/>
  <c r="LB9" i="3" s="1"/>
  <c r="LL9" i="3"/>
  <c r="KH10" i="3" s="1"/>
  <c r="CP6" i="2"/>
  <c r="CK6" i="2"/>
  <c r="CM6" i="2" s="1"/>
  <c r="AU7" i="2"/>
  <c r="WU8" i="3"/>
  <c r="XO8" i="3" s="1"/>
  <c r="WK9" i="3" s="1"/>
  <c r="HP10" i="3"/>
  <c r="IJ10" i="3"/>
  <c r="HF11" i="3" s="1"/>
  <c r="HZ10" i="3"/>
  <c r="KM9" i="2"/>
  <c r="KW9" i="2"/>
  <c r="LG9" i="2"/>
  <c r="KC10" i="2" s="1"/>
  <c r="XB10" i="2"/>
  <c r="XL10" i="2" s="1"/>
  <c r="XV10" i="2"/>
  <c r="WR11" i="2" s="1"/>
  <c r="EQ6" i="2"/>
  <c r="TY10" i="3"/>
  <c r="UI10" i="3" s="1"/>
  <c r="US10" i="3"/>
  <c r="TO11" i="3" s="1"/>
  <c r="RQ10" i="3"/>
  <c r="QM11" i="3" s="1"/>
  <c r="QW10" i="3"/>
  <c r="RG10" i="3" s="1"/>
  <c r="FD10" i="2"/>
  <c r="DZ11" i="2" s="1"/>
  <c r="EJ10" i="2"/>
  <c r="ET10" i="2"/>
  <c r="UA6" i="2"/>
  <c r="HR9" i="2"/>
  <c r="IB9" i="2"/>
  <c r="IL9" i="2"/>
  <c r="HH10" i="2" s="1"/>
  <c r="QX10" i="3"/>
  <c r="RH10" i="3" s="1"/>
  <c r="RR10" i="3"/>
  <c r="QN11" i="3" s="1"/>
  <c r="HQ10" i="3"/>
  <c r="IA10" i="3" s="1"/>
  <c r="IK10" i="3"/>
  <c r="HG11" i="3" s="1"/>
  <c r="BM10" i="2"/>
  <c r="BW10" i="2"/>
  <c r="CG10" i="2"/>
  <c r="BC11" i="2" s="1"/>
  <c r="CH10" i="3"/>
  <c r="BD11" i="3" s="1"/>
  <c r="BN10" i="3"/>
  <c r="BX10" i="3" s="1"/>
  <c r="UT10" i="2"/>
  <c r="TP11" i="2" s="1"/>
  <c r="TZ10" i="2"/>
  <c r="UJ10" i="2" s="1"/>
  <c r="LJ10" i="2"/>
  <c r="KF11" i="2" s="1"/>
  <c r="KP10" i="2"/>
  <c r="KZ10" i="2" s="1"/>
  <c r="OL10" i="3"/>
  <c r="NH11" i="3" s="1"/>
  <c r="NR10" i="3"/>
  <c r="OB10" i="3" s="1"/>
  <c r="LF10" i="2"/>
  <c r="KB11" i="2" s="1"/>
  <c r="KV10" i="2"/>
  <c r="KL10" i="2"/>
  <c r="LI10" i="3"/>
  <c r="KE11" i="3" s="1"/>
  <c r="KO10" i="3"/>
  <c r="KY10" i="3" s="1"/>
  <c r="BF9" i="2"/>
  <c r="BP9" i="2" s="1"/>
  <c r="BZ9" i="2"/>
  <c r="AV10" i="2" s="1"/>
  <c r="CE10" i="3"/>
  <c r="BA11" i="3" s="1"/>
  <c r="BK10" i="3"/>
  <c r="BU10" i="3" s="1"/>
  <c r="CC10" i="2"/>
  <c r="AY11" i="2" s="1"/>
  <c r="BI10" i="2"/>
  <c r="BS10" i="2" s="1"/>
  <c r="RO11" i="3"/>
  <c r="QK12" i="3" s="1"/>
  <c r="QU11" i="3"/>
  <c r="RE11" i="3" s="1"/>
  <c r="QU10" i="2"/>
  <c r="RE10" i="2" s="1"/>
  <c r="RO10" i="2"/>
  <c r="QK11" i="2" s="1"/>
  <c r="BO6" i="2"/>
  <c r="UT10" i="3"/>
  <c r="TP11" i="3" s="1"/>
  <c r="TZ10" i="3"/>
  <c r="UJ10" i="3" s="1"/>
  <c r="CF10" i="3"/>
  <c r="BB11" i="3" s="1"/>
  <c r="BL10" i="3"/>
  <c r="BV10" i="3" s="1"/>
  <c r="FF10" i="2"/>
  <c r="EB11" i="2" s="1"/>
  <c r="EL10" i="2"/>
  <c r="EV10" i="2"/>
  <c r="XF9" i="3"/>
  <c r="XP9" i="3"/>
  <c r="WL10" i="3" s="1"/>
  <c r="WV9" i="3"/>
  <c r="CB10" i="3"/>
  <c r="AX11" i="3" s="1"/>
  <c r="BH10" i="3"/>
  <c r="BR10" i="3" s="1"/>
  <c r="UR10" i="2"/>
  <c r="TN11" i="2" s="1"/>
  <c r="TX10" i="2"/>
  <c r="UH10" i="2" s="1"/>
  <c r="TY9" i="2"/>
  <c r="UI9" i="2" s="1"/>
  <c r="US9" i="2"/>
  <c r="TO10" i="2" s="1"/>
  <c r="XB10" i="3"/>
  <c r="XL10" i="3" s="1"/>
  <c r="XV10" i="3"/>
  <c r="WR11" i="3" s="1"/>
  <c r="UQ10" i="2"/>
  <c r="TM11" i="2" s="1"/>
  <c r="TW10" i="2"/>
  <c r="UG10" i="2" s="1"/>
  <c r="HQ9" i="2"/>
  <c r="IA9" i="2"/>
  <c r="IK9" i="2"/>
  <c r="HG10" i="2" s="1"/>
  <c r="TU10" i="2"/>
  <c r="UE10" i="2"/>
  <c r="UO10" i="2"/>
  <c r="TK11" i="2" s="1"/>
  <c r="XN9" i="3"/>
  <c r="WJ10" i="3" s="1"/>
  <c r="WT9" i="3"/>
  <c r="XD9" i="3" s="1"/>
  <c r="IF10" i="2"/>
  <c r="HB11" i="2" s="1"/>
  <c r="HL10" i="2"/>
  <c r="HV10" i="2" s="1"/>
  <c r="EM9" i="2"/>
  <c r="EW9" i="2"/>
  <c r="FG9" i="2"/>
  <c r="EC10" i="2" s="1"/>
  <c r="QS11" i="3"/>
  <c r="RC11" i="3" s="1"/>
  <c r="RM11" i="3"/>
  <c r="QI12" i="3" s="1"/>
  <c r="HO9" i="3"/>
  <c r="HY9" i="3" s="1"/>
  <c r="II9" i="3"/>
  <c r="HE10" i="3" s="1"/>
  <c r="QV10" i="3"/>
  <c r="RF10" i="3" s="1"/>
  <c r="RP10" i="3"/>
  <c r="QL11" i="3" s="1"/>
  <c r="OF10" i="2"/>
  <c r="OP10" i="2"/>
  <c r="NL11" i="2" s="1"/>
  <c r="NV10" i="2"/>
  <c r="RF10" i="2"/>
  <c r="RP10" i="2"/>
  <c r="QL11" i="2" s="1"/>
  <c r="QV10" i="2"/>
  <c r="LM9" i="2"/>
  <c r="KI10" i="2" s="1"/>
  <c r="KS9" i="2"/>
  <c r="LC9" i="2" s="1"/>
  <c r="LH10" i="2"/>
  <c r="KD11" i="2" s="1"/>
  <c r="KN10" i="2"/>
  <c r="KX10" i="2"/>
  <c r="RJ5" i="3"/>
  <c r="QF6" i="3" s="1"/>
  <c r="TX10" i="3"/>
  <c r="UR10" i="3"/>
  <c r="TN11" i="3" s="1"/>
  <c r="UH10" i="3"/>
  <c r="QE7" i="2"/>
  <c r="RZ6" i="2"/>
  <c r="RU6" i="2"/>
  <c r="RK5" i="3"/>
  <c r="QG6" i="3" s="1"/>
  <c r="KQ9" i="2"/>
  <c r="LA9" i="2" s="1"/>
  <c r="LK9" i="2"/>
  <c r="KG10" i="2" s="1"/>
  <c r="XJ11" i="3"/>
  <c r="XT11" i="3"/>
  <c r="WP12" i="3" s="1"/>
  <c r="WZ11" i="3"/>
  <c r="HK10" i="2"/>
  <c r="HU10" i="2" s="1"/>
  <c r="IE10" i="2"/>
  <c r="HA11" i="2" s="1"/>
  <c r="KS9" i="3"/>
  <c r="LC9" i="3" s="1"/>
  <c r="LM9" i="3"/>
  <c r="KI10" i="3" s="1"/>
  <c r="BQ9" i="2"/>
  <c r="CA9" i="2"/>
  <c r="AW10" i="2" s="1"/>
  <c r="BG9" i="2"/>
  <c r="EL10" i="3"/>
  <c r="EV10" i="3" s="1"/>
  <c r="FF10" i="3"/>
  <c r="EB11" i="3" s="1"/>
  <c r="NR9" i="2"/>
  <c r="OB9" i="2" s="1"/>
  <c r="OL9" i="2"/>
  <c r="NH10" i="2" s="1"/>
  <c r="XY6" i="2"/>
  <c r="WI7" i="2"/>
  <c r="NQ9" i="2"/>
  <c r="OA9" i="2"/>
  <c r="OK9" i="2"/>
  <c r="NG10" i="2" s="1"/>
  <c r="FE9" i="3"/>
  <c r="EA10" i="3" s="1"/>
  <c r="EK9" i="3"/>
  <c r="EU9" i="3" s="1"/>
  <c r="UQ10" i="3"/>
  <c r="TM11" i="3" s="1"/>
  <c r="TW10" i="3"/>
  <c r="UG10" i="3" s="1"/>
  <c r="QW10" i="2"/>
  <c r="RG10" i="2"/>
  <c r="RQ10" i="2"/>
  <c r="QM11" i="2" s="1"/>
  <c r="RW6" i="2"/>
  <c r="NC7" i="2"/>
  <c r="OX6" i="2"/>
  <c r="OS6" i="2"/>
  <c r="OU6" i="2" s="1"/>
  <c r="FE10" i="2"/>
  <c r="EA11" i="2" s="1"/>
  <c r="EK10" i="2"/>
  <c r="EU10" i="2"/>
  <c r="EM10" i="3"/>
  <c r="EW10" i="3" s="1"/>
  <c r="FG10" i="3"/>
  <c r="EC11" i="3" s="1"/>
  <c r="ID5" i="3" l="1"/>
  <c r="GZ6" i="3" s="1"/>
  <c r="IC5" i="3"/>
  <c r="VY6" i="3"/>
  <c r="UZ6" i="3" s="1"/>
  <c r="NX6" i="3"/>
  <c r="UV6" i="3"/>
  <c r="UX6" i="3"/>
  <c r="KV6" i="3"/>
  <c r="OG5" i="3"/>
  <c r="NC6" i="3" s="1"/>
  <c r="VB5" i="3"/>
  <c r="OI5" i="3"/>
  <c r="NE6" i="3" s="1"/>
  <c r="VZ5" i="3"/>
  <c r="VA5" i="3" s="1"/>
  <c r="LG5" i="3"/>
  <c r="KC6" i="3" s="1"/>
  <c r="UC6" i="3"/>
  <c r="UW5" i="3"/>
  <c r="UY5" i="3" s="1"/>
  <c r="LE5" i="3"/>
  <c r="XO9" i="3"/>
  <c r="WK10" i="3" s="1"/>
  <c r="WU9" i="3"/>
  <c r="XE9" i="3" s="1"/>
  <c r="LI11" i="3"/>
  <c r="KE12" i="3" s="1"/>
  <c r="KO11" i="3"/>
  <c r="KY11" i="3" s="1"/>
  <c r="IO7" i="2"/>
  <c r="GY8" i="2"/>
  <c r="IT7" i="2"/>
  <c r="NR10" i="2"/>
  <c r="OB10" i="2" s="1"/>
  <c r="OL10" i="2"/>
  <c r="NH11" i="2" s="1"/>
  <c r="IE11" i="2"/>
  <c r="HA12" i="2" s="1"/>
  <c r="HK11" i="2"/>
  <c r="HU11" i="2"/>
  <c r="HP11" i="3"/>
  <c r="HZ11" i="3" s="1"/>
  <c r="IJ11" i="3"/>
  <c r="HF12" i="3" s="1"/>
  <c r="OJ11" i="2"/>
  <c r="NF12" i="2" s="1"/>
  <c r="NP11" i="2"/>
  <c r="NZ11" i="2"/>
  <c r="FI10" i="3"/>
  <c r="EE11" i="3" s="1"/>
  <c r="EO10" i="3"/>
  <c r="EY10" i="3" s="1"/>
  <c r="ER6" i="3"/>
  <c r="FJ11" i="2"/>
  <c r="EF12" i="2" s="1"/>
  <c r="EP11" i="2"/>
  <c r="EZ11" i="2" s="1"/>
  <c r="FH11" i="2"/>
  <c r="ED12" i="2" s="1"/>
  <c r="EN11" i="2"/>
  <c r="EX11" i="2" s="1"/>
  <c r="BM11" i="3"/>
  <c r="CG11" i="3"/>
  <c r="BC12" i="3" s="1"/>
  <c r="BW11" i="3"/>
  <c r="HM10" i="3"/>
  <c r="HW10" i="3" s="1"/>
  <c r="IG10" i="3"/>
  <c r="HC11" i="3" s="1"/>
  <c r="BR10" i="2"/>
  <c r="CB10" i="2"/>
  <c r="AX11" i="2" s="1"/>
  <c r="BH10" i="2"/>
  <c r="EM11" i="3"/>
  <c r="EW11" i="3" s="1"/>
  <c r="FG11" i="3"/>
  <c r="EC12" i="3" s="1"/>
  <c r="XN10" i="3"/>
  <c r="WJ11" i="3" s="1"/>
  <c r="WT10" i="3"/>
  <c r="XD10" i="3"/>
  <c r="CE11" i="3"/>
  <c r="BA12" i="3" s="1"/>
  <c r="BK11" i="3"/>
  <c r="BU11" i="3" s="1"/>
  <c r="NR11" i="3"/>
  <c r="OB11" i="3" s="1"/>
  <c r="OL11" i="3"/>
  <c r="NH12" i="3" s="1"/>
  <c r="PV5" i="3"/>
  <c r="OW5" i="3" s="1"/>
  <c r="SX7" i="2"/>
  <c r="RY7" i="2" s="1"/>
  <c r="SW7" i="2"/>
  <c r="RX7" i="2" s="1"/>
  <c r="QO7" i="2"/>
  <c r="RS7" i="2" s="1"/>
  <c r="RV7" i="2"/>
  <c r="RI7" i="2"/>
  <c r="RT7" i="2"/>
  <c r="RP11" i="2"/>
  <c r="QL12" i="2" s="1"/>
  <c r="QV11" i="2"/>
  <c r="RF11" i="2" s="1"/>
  <c r="UO11" i="2"/>
  <c r="TK12" i="2" s="1"/>
  <c r="TU11" i="2"/>
  <c r="UE11" i="2" s="1"/>
  <c r="XV11" i="3"/>
  <c r="WR12" i="3" s="1"/>
  <c r="XL11" i="3"/>
  <c r="XB11" i="3"/>
  <c r="XF10" i="3"/>
  <c r="WV10" i="3"/>
  <c r="XP10" i="3"/>
  <c r="WL11" i="3" s="1"/>
  <c r="RO11" i="2"/>
  <c r="QK12" i="2" s="1"/>
  <c r="QU11" i="2"/>
  <c r="RE11" i="2" s="1"/>
  <c r="BF10" i="2"/>
  <c r="BP10" i="2"/>
  <c r="BZ10" i="2"/>
  <c r="AV11" i="2" s="1"/>
  <c r="XV11" i="2"/>
  <c r="WR12" i="2" s="1"/>
  <c r="XB11" i="2"/>
  <c r="XL11" i="2" s="1"/>
  <c r="WW11" i="2"/>
  <c r="XG11" i="2"/>
  <c r="XQ11" i="2"/>
  <c r="WM12" i="2" s="1"/>
  <c r="NT10" i="2"/>
  <c r="OD10" i="2"/>
  <c r="ON10" i="2"/>
  <c r="NJ11" i="2" s="1"/>
  <c r="XP11" i="2"/>
  <c r="WL12" i="2" s="1"/>
  <c r="WV11" i="2"/>
  <c r="XF11" i="2" s="1"/>
  <c r="NO10" i="2"/>
  <c r="NY10" i="2" s="1"/>
  <c r="OI10" i="2"/>
  <c r="NE11" i="2" s="1"/>
  <c r="XS10" i="2"/>
  <c r="WO11" i="2" s="1"/>
  <c r="WY10" i="2"/>
  <c r="XI10" i="2"/>
  <c r="EO10" i="2"/>
  <c r="EY10" i="2"/>
  <c r="FI10" i="2"/>
  <c r="EE11" i="2" s="1"/>
  <c r="SX5" i="3"/>
  <c r="RY5" i="3" s="1"/>
  <c r="RM12" i="3"/>
  <c r="QI13" i="3" s="1"/>
  <c r="QS12" i="3"/>
  <c r="RC12" i="3"/>
  <c r="BM11" i="2"/>
  <c r="BW11" i="2" s="1"/>
  <c r="CG11" i="2"/>
  <c r="BC12" i="2" s="1"/>
  <c r="XE8" i="3"/>
  <c r="OH11" i="2"/>
  <c r="ND12" i="2" s="1"/>
  <c r="NN11" i="2"/>
  <c r="NX11" i="2"/>
  <c r="ID10" i="2"/>
  <c r="GZ11" i="2" s="1"/>
  <c r="HJ10" i="2"/>
  <c r="HT10" i="2" s="1"/>
  <c r="LN11" i="3"/>
  <c r="KJ12" i="3" s="1"/>
  <c r="KT11" i="3"/>
  <c r="LD11" i="3" s="1"/>
  <c r="KR10" i="2"/>
  <c r="LB10" i="2"/>
  <c r="LL10" i="2"/>
  <c r="KH11" i="2" s="1"/>
  <c r="BG6" i="3"/>
  <c r="BQ6" i="3" s="1"/>
  <c r="LP8" i="2"/>
  <c r="MS8" i="2"/>
  <c r="LT8" i="2" s="1"/>
  <c r="KK8" i="2"/>
  <c r="LO8" i="2" s="1"/>
  <c r="KU8" i="2"/>
  <c r="LR8" i="2"/>
  <c r="LE8" i="2"/>
  <c r="MT8" i="2" s="1"/>
  <c r="LU8" i="2" s="1"/>
  <c r="RU5" i="3"/>
  <c r="UR11" i="2"/>
  <c r="TN12" i="2" s="1"/>
  <c r="TX11" i="2"/>
  <c r="UH11" i="2"/>
  <c r="QQ6" i="3"/>
  <c r="CD11" i="2"/>
  <c r="AZ12" i="2" s="1"/>
  <c r="BJ11" i="2"/>
  <c r="BT11" i="2" s="1"/>
  <c r="FH11" i="3"/>
  <c r="ED12" i="3" s="1"/>
  <c r="EN11" i="3"/>
  <c r="EX11" i="3" s="1"/>
  <c r="XA10" i="2"/>
  <c r="XK10" i="2" s="1"/>
  <c r="XU10" i="2"/>
  <c r="WQ11" i="2" s="1"/>
  <c r="XU10" i="3"/>
  <c r="WQ11" i="3" s="1"/>
  <c r="XA10" i="3"/>
  <c r="XK10" i="3" s="1"/>
  <c r="RV6" i="3"/>
  <c r="RT6" i="3"/>
  <c r="QO6" i="3"/>
  <c r="SW6" i="3"/>
  <c r="RX6" i="3" s="1"/>
  <c r="ET11" i="2"/>
  <c r="FD11" i="2"/>
  <c r="DZ12" i="2" s="1"/>
  <c r="EJ11" i="2"/>
  <c r="BE7" i="2"/>
  <c r="CI7" i="2" s="1"/>
  <c r="CL7" i="2"/>
  <c r="BY7" i="2"/>
  <c r="CJ7" i="2"/>
  <c r="DM7" i="2"/>
  <c r="CN7" i="2" s="1"/>
  <c r="KX11" i="2"/>
  <c r="LH11" i="2"/>
  <c r="KD12" i="2" s="1"/>
  <c r="KN11" i="2"/>
  <c r="LG10" i="2"/>
  <c r="KC11" i="2" s="1"/>
  <c r="KM10" i="2"/>
  <c r="KW10" i="2"/>
  <c r="UQ11" i="3"/>
  <c r="TM12" i="3" s="1"/>
  <c r="TW11" i="3"/>
  <c r="UG11" i="3" s="1"/>
  <c r="TX11" i="3"/>
  <c r="UH11" i="3"/>
  <c r="UR11" i="3"/>
  <c r="TN12" i="3" s="1"/>
  <c r="UI10" i="2"/>
  <c r="US10" i="2"/>
  <c r="TO11" i="2" s="1"/>
  <c r="TY10" i="2"/>
  <c r="JR7" i="2"/>
  <c r="IS7" i="2" s="1"/>
  <c r="WU11" i="2"/>
  <c r="XE11" i="2"/>
  <c r="XO11" i="2"/>
  <c r="WK12" i="2" s="1"/>
  <c r="EU11" i="2"/>
  <c r="FE11" i="2"/>
  <c r="EA12" i="2" s="1"/>
  <c r="EK11" i="2"/>
  <c r="EL11" i="3"/>
  <c r="EV11" i="3" s="1"/>
  <c r="FF11" i="3"/>
  <c r="EB12" i="3" s="1"/>
  <c r="WZ12" i="3"/>
  <c r="XJ12" i="3" s="1"/>
  <c r="XT12" i="3"/>
  <c r="WP13" i="3" s="1"/>
  <c r="OP11" i="2"/>
  <c r="NL12" i="2" s="1"/>
  <c r="NV11" i="2"/>
  <c r="OF11" i="2" s="1"/>
  <c r="EM10" i="2"/>
  <c r="EW10" i="2" s="1"/>
  <c r="FG10" i="2"/>
  <c r="EC11" i="2" s="1"/>
  <c r="LJ11" i="2"/>
  <c r="KF12" i="2" s="1"/>
  <c r="KP11" i="2"/>
  <c r="KZ11" i="2" s="1"/>
  <c r="UP11" i="2"/>
  <c r="TL12" i="2" s="1"/>
  <c r="TV11" i="2"/>
  <c r="UF11" i="2" s="1"/>
  <c r="QP11" i="2"/>
  <c r="QZ11" i="2"/>
  <c r="RJ11" i="2"/>
  <c r="QF12" i="2" s="1"/>
  <c r="KT10" i="2"/>
  <c r="LD10" i="2" s="1"/>
  <c r="LN10" i="2"/>
  <c r="KJ11" i="2" s="1"/>
  <c r="WT10" i="2"/>
  <c r="XD10" i="2" s="1"/>
  <c r="XN10" i="2"/>
  <c r="WJ11" i="2" s="1"/>
  <c r="FN7" i="2"/>
  <c r="FA7" i="2"/>
  <c r="FL7" i="2"/>
  <c r="GP7" i="2"/>
  <c r="FQ7" i="2" s="1"/>
  <c r="GO7" i="2"/>
  <c r="FP7" i="2" s="1"/>
  <c r="EG7" i="2"/>
  <c r="FK7" i="2" s="1"/>
  <c r="TV10" i="3"/>
  <c r="UF10" i="3" s="1"/>
  <c r="UP10" i="3"/>
  <c r="TL11" i="3" s="1"/>
  <c r="GY6" i="3"/>
  <c r="IT5" i="3"/>
  <c r="IO5" i="3"/>
  <c r="JR5" i="3"/>
  <c r="IS5" i="3" s="1"/>
  <c r="HN11" i="2"/>
  <c r="HX11" i="2" s="1"/>
  <c r="IH11" i="2"/>
  <c r="HD12" i="2" s="1"/>
  <c r="OJ12" i="3"/>
  <c r="NF13" i="3" s="1"/>
  <c r="NP12" i="3"/>
  <c r="NZ12" i="3" s="1"/>
  <c r="BJ11" i="3"/>
  <c r="BT11" i="3" s="1"/>
  <c r="CD11" i="3"/>
  <c r="AZ12" i="3" s="1"/>
  <c r="RZ5" i="3"/>
  <c r="FF11" i="2"/>
  <c r="EB12" i="2" s="1"/>
  <c r="EL11" i="2"/>
  <c r="EV11" i="2" s="1"/>
  <c r="XT10" i="2"/>
  <c r="WP11" i="2" s="1"/>
  <c r="WZ10" i="2"/>
  <c r="XJ10" i="2" s="1"/>
  <c r="XR11" i="2"/>
  <c r="WN12" i="2" s="1"/>
  <c r="WX11" i="2"/>
  <c r="XH11" i="2" s="1"/>
  <c r="UU6" i="3"/>
  <c r="IQ7" i="2"/>
  <c r="GO6" i="3"/>
  <c r="FP6" i="3" s="1"/>
  <c r="EG6" i="3"/>
  <c r="FK6" i="3" s="1"/>
  <c r="FN6" i="3"/>
  <c r="FL6" i="3"/>
  <c r="KP10" i="3"/>
  <c r="LJ10" i="3"/>
  <c r="KF11" i="3" s="1"/>
  <c r="KZ10" i="3"/>
  <c r="CH11" i="2"/>
  <c r="BD12" i="2" s="1"/>
  <c r="BN11" i="2"/>
  <c r="BX11" i="2" s="1"/>
  <c r="XX7" i="3"/>
  <c r="XC7" i="3"/>
  <c r="XM7" i="3"/>
  <c r="XZ7" i="3"/>
  <c r="WS7" i="3"/>
  <c r="EJ10" i="3"/>
  <c r="ET10" i="3" s="1"/>
  <c r="FD10" i="3"/>
  <c r="DZ11" i="3" s="1"/>
  <c r="QP6" i="3"/>
  <c r="QZ6" i="3" s="1"/>
  <c r="IK10" i="2"/>
  <c r="HG11" i="2" s="1"/>
  <c r="HQ10" i="2"/>
  <c r="IA10" i="2"/>
  <c r="EP11" i="3"/>
  <c r="EZ11" i="3" s="1"/>
  <c r="FJ11" i="3"/>
  <c r="EF12" i="3" s="1"/>
  <c r="FE10" i="3"/>
  <c r="EA11" i="3" s="1"/>
  <c r="EK10" i="3"/>
  <c r="EU10" i="3" s="1"/>
  <c r="KQ10" i="2"/>
  <c r="LA10" i="2" s="1"/>
  <c r="LK10" i="2"/>
  <c r="KG11" i="2" s="1"/>
  <c r="RO12" i="3"/>
  <c r="QK13" i="3" s="1"/>
  <c r="QU12" i="3"/>
  <c r="RE12" i="3" s="1"/>
  <c r="TZ11" i="2"/>
  <c r="UJ11" i="2"/>
  <c r="UT11" i="2"/>
  <c r="TP12" i="2" s="1"/>
  <c r="HQ11" i="3"/>
  <c r="IA11" i="3" s="1"/>
  <c r="IK11" i="3"/>
  <c r="HG12" i="3" s="1"/>
  <c r="LK12" i="3"/>
  <c r="KG13" i="3" s="1"/>
  <c r="KQ12" i="3"/>
  <c r="LA12" i="3" s="1"/>
  <c r="BK11" i="2"/>
  <c r="BU11" i="2" s="1"/>
  <c r="CE11" i="2"/>
  <c r="BA12" i="2" s="1"/>
  <c r="PV7" i="2"/>
  <c r="OW7" i="2" s="1"/>
  <c r="PU7" i="2"/>
  <c r="OV7" i="2" s="1"/>
  <c r="NM7" i="2"/>
  <c r="OQ7" i="2" s="1"/>
  <c r="NW7" i="2"/>
  <c r="OT7" i="2"/>
  <c r="OG7" i="2"/>
  <c r="OR7" i="2"/>
  <c r="OK10" i="2"/>
  <c r="NG11" i="2" s="1"/>
  <c r="NQ10" i="2"/>
  <c r="OA10" i="2" s="1"/>
  <c r="CA10" i="2"/>
  <c r="AW11" i="2" s="1"/>
  <c r="BG10" i="2"/>
  <c r="BQ10" i="2" s="1"/>
  <c r="QV11" i="3"/>
  <c r="RF11" i="3" s="1"/>
  <c r="RP11" i="3"/>
  <c r="QL12" i="3" s="1"/>
  <c r="BL11" i="3"/>
  <c r="BV11" i="3" s="1"/>
  <c r="CF11" i="3"/>
  <c r="BB12" i="3" s="1"/>
  <c r="HL11" i="3"/>
  <c r="HV11" i="3" s="1"/>
  <c r="IF11" i="3"/>
  <c r="HB12" i="3" s="1"/>
  <c r="OM10" i="2"/>
  <c r="NI11" i="2" s="1"/>
  <c r="NS10" i="2"/>
  <c r="OC10" i="2" s="1"/>
  <c r="BZ5" i="3"/>
  <c r="AV6" i="3" s="1"/>
  <c r="BY5" i="3"/>
  <c r="CC10" i="3"/>
  <c r="AY11" i="3" s="1"/>
  <c r="BI10" i="3"/>
  <c r="BS10" i="3" s="1"/>
  <c r="TS10" i="2"/>
  <c r="UC10" i="2"/>
  <c r="UM10" i="2"/>
  <c r="TI11" i="2" s="1"/>
  <c r="RM10" i="2"/>
  <c r="QI11" i="2" s="1"/>
  <c r="QS10" i="2"/>
  <c r="RC10" i="2" s="1"/>
  <c r="WX11" i="3"/>
  <c r="XH11" i="3" s="1"/>
  <c r="XR11" i="3"/>
  <c r="WN12" i="3" s="1"/>
  <c r="UO10" i="3"/>
  <c r="TK11" i="3" s="1"/>
  <c r="TU10" i="3"/>
  <c r="UE10" i="3" s="1"/>
  <c r="QW11" i="3"/>
  <c r="RG11" i="3" s="1"/>
  <c r="RQ11" i="3"/>
  <c r="QM12" i="3" s="1"/>
  <c r="OK12" i="3"/>
  <c r="NG13" i="3" s="1"/>
  <c r="NQ12" i="3"/>
  <c r="OA12" i="3" s="1"/>
  <c r="QR10" i="2"/>
  <c r="RL10" i="2"/>
  <c r="QH11" i="2" s="1"/>
  <c r="RB10" i="2"/>
  <c r="RR11" i="2"/>
  <c r="QN12" i="2" s="1"/>
  <c r="QX11" i="2"/>
  <c r="RH11" i="2"/>
  <c r="HP11" i="2"/>
  <c r="HZ11" i="2" s="1"/>
  <c r="IJ11" i="2"/>
  <c r="HF12" i="2" s="1"/>
  <c r="QT10" i="2"/>
  <c r="RD10" i="2" s="1"/>
  <c r="RN10" i="2"/>
  <c r="QJ11" i="2" s="1"/>
  <c r="KS10" i="3"/>
  <c r="LC10" i="3" s="1"/>
  <c r="LM10" i="3"/>
  <c r="KI11" i="3" s="1"/>
  <c r="BI11" i="2"/>
  <c r="BS11" i="2" s="1"/>
  <c r="CC11" i="2"/>
  <c r="AY12" i="2" s="1"/>
  <c r="LF11" i="2"/>
  <c r="KB12" i="2" s="1"/>
  <c r="KL11" i="2"/>
  <c r="KV11" i="2" s="1"/>
  <c r="CH11" i="3"/>
  <c r="BD12" i="3" s="1"/>
  <c r="BN11" i="3"/>
  <c r="BX11" i="3" s="1"/>
  <c r="QX11" i="3"/>
  <c r="RH11" i="3"/>
  <c r="RR11" i="3"/>
  <c r="QN12" i="3" s="1"/>
  <c r="TT10" i="2"/>
  <c r="UD10" i="2" s="1"/>
  <c r="UN10" i="2"/>
  <c r="TJ11" i="2" s="1"/>
  <c r="TQ7" i="2"/>
  <c r="UU7" i="2" s="1"/>
  <c r="UA7" i="2"/>
  <c r="UX7" i="2"/>
  <c r="UK7" i="2"/>
  <c r="VZ7" i="2" s="1"/>
  <c r="VA7" i="2" s="1"/>
  <c r="UV7" i="2"/>
  <c r="VY7" i="2"/>
  <c r="UZ7" i="2" s="1"/>
  <c r="IG10" i="2"/>
  <c r="HC11" i="2" s="1"/>
  <c r="HM10" i="2"/>
  <c r="HW10" i="2" s="1"/>
  <c r="TR10" i="2"/>
  <c r="UB10" i="2"/>
  <c r="UL10" i="2"/>
  <c r="TH11" i="2" s="1"/>
  <c r="NS11" i="3"/>
  <c r="OC11" i="3" s="1"/>
  <c r="OM11" i="3"/>
  <c r="NI12" i="3" s="1"/>
  <c r="RK10" i="2"/>
  <c r="QG11" i="2" s="1"/>
  <c r="QQ10" i="2"/>
  <c r="RA10" i="2"/>
  <c r="UA6" i="3"/>
  <c r="IL11" i="3"/>
  <c r="HH12" i="3" s="1"/>
  <c r="HR11" i="3"/>
  <c r="IB11" i="3" s="1"/>
  <c r="TT11" i="3"/>
  <c r="UD11" i="3" s="1"/>
  <c r="UN11" i="3"/>
  <c r="TJ12" i="3" s="1"/>
  <c r="FO5" i="3"/>
  <c r="IF11" i="2"/>
  <c r="HB12" i="2" s="1"/>
  <c r="HL11" i="2"/>
  <c r="HV11" i="2"/>
  <c r="RQ11" i="2"/>
  <c r="QM12" i="2" s="1"/>
  <c r="QW11" i="2"/>
  <c r="RG11" i="2" s="1"/>
  <c r="XC7" i="2"/>
  <c r="XZ7" i="2"/>
  <c r="XM7" i="2"/>
  <c r="XX7" i="2"/>
  <c r="WS7" i="2"/>
  <c r="KS10" i="2"/>
  <c r="LC10" i="2" s="1"/>
  <c r="LM10" i="2"/>
  <c r="KI11" i="2" s="1"/>
  <c r="II10" i="3"/>
  <c r="HE11" i="3" s="1"/>
  <c r="HO10" i="3"/>
  <c r="HY10" i="3" s="1"/>
  <c r="TW11" i="2"/>
  <c r="UG11" i="2" s="1"/>
  <c r="UQ11" i="2"/>
  <c r="TM12" i="2" s="1"/>
  <c r="UT11" i="3"/>
  <c r="TP12" i="3" s="1"/>
  <c r="TZ11" i="3"/>
  <c r="UJ11" i="3" s="1"/>
  <c r="TY11" i="3"/>
  <c r="UI11" i="3" s="1"/>
  <c r="US11" i="3"/>
  <c r="TO12" i="3" s="1"/>
  <c r="FB10" i="2"/>
  <c r="DX11" i="2" s="1"/>
  <c r="EH10" i="2"/>
  <c r="ER10" i="2" s="1"/>
  <c r="NU11" i="2"/>
  <c r="OE11" i="2" s="1"/>
  <c r="OO11" i="2"/>
  <c r="NK12" i="2" s="1"/>
  <c r="LH11" i="3"/>
  <c r="KD12" i="3" s="1"/>
  <c r="KN11" i="3"/>
  <c r="KX11" i="3" s="1"/>
  <c r="IH10" i="3"/>
  <c r="HD11" i="3" s="1"/>
  <c r="HN10" i="3"/>
  <c r="HX10" i="3" s="1"/>
  <c r="WW11" i="3"/>
  <c r="XG11" i="3"/>
  <c r="XQ11" i="3"/>
  <c r="WM12" i="3" s="1"/>
  <c r="LI10" i="2"/>
  <c r="KE11" i="2" s="1"/>
  <c r="KO10" i="2"/>
  <c r="KY10" i="2"/>
  <c r="HJ6" i="3"/>
  <c r="HT6" i="3" s="1"/>
  <c r="NV10" i="3"/>
  <c r="OF10" i="3" s="1"/>
  <c r="OP10" i="3"/>
  <c r="NL11" i="3" s="1"/>
  <c r="RN10" i="3"/>
  <c r="QJ11" i="3" s="1"/>
  <c r="QT10" i="3"/>
  <c r="RD10" i="3" s="1"/>
  <c r="LL10" i="3"/>
  <c r="KH11" i="3" s="1"/>
  <c r="KR10" i="3"/>
  <c r="LB10" i="3" s="1"/>
  <c r="CB11" i="3"/>
  <c r="AX12" i="3" s="1"/>
  <c r="BH11" i="3"/>
  <c r="BR11" i="3" s="1"/>
  <c r="HR10" i="2"/>
  <c r="IL10" i="2"/>
  <c r="HH11" i="2" s="1"/>
  <c r="IB10" i="2"/>
  <c r="CF11" i="2"/>
  <c r="BB12" i="2" s="1"/>
  <c r="BL11" i="2"/>
  <c r="BV11" i="2"/>
  <c r="OO10" i="3"/>
  <c r="NK11" i="3" s="1"/>
  <c r="NU10" i="3"/>
  <c r="OE10" i="3" s="1"/>
  <c r="RL12" i="3"/>
  <c r="QH13" i="3" s="1"/>
  <c r="QR12" i="3"/>
  <c r="RB12" i="3"/>
  <c r="NT11" i="3"/>
  <c r="OD11" i="3" s="1"/>
  <c r="ON11" i="3"/>
  <c r="NJ12" i="3" s="1"/>
  <c r="EI11" i="2"/>
  <c r="ES11" i="2"/>
  <c r="FC11" i="2"/>
  <c r="DY12" i="2" s="1"/>
  <c r="WY11" i="3"/>
  <c r="XS11" i="3"/>
  <c r="WO12" i="3" s="1"/>
  <c r="XI11" i="3"/>
  <c r="HY10" i="2"/>
  <c r="II10" i="2"/>
  <c r="HE11" i="2" s="1"/>
  <c r="HO10" i="2"/>
  <c r="HK6" i="3"/>
  <c r="HU6" i="3" s="1"/>
  <c r="EQ6" i="3" l="1"/>
  <c r="FB6" i="3"/>
  <c r="DX7" i="3" s="1"/>
  <c r="UK6" i="3"/>
  <c r="OX5" i="3"/>
  <c r="OS5" i="3"/>
  <c r="RS6" i="3"/>
  <c r="QY6" i="3"/>
  <c r="KM6" i="3"/>
  <c r="KW6" i="3" s="1"/>
  <c r="NO6" i="3"/>
  <c r="NY6" i="3" s="1"/>
  <c r="MT5" i="3"/>
  <c r="LU5" i="3" s="1"/>
  <c r="KA6" i="3"/>
  <c r="LQ5" i="3"/>
  <c r="LS5" i="3" s="1"/>
  <c r="LV5" i="3"/>
  <c r="EH7" i="3"/>
  <c r="KY11" i="2"/>
  <c r="LI11" i="2"/>
  <c r="KE12" i="2" s="1"/>
  <c r="KO11" i="2"/>
  <c r="IL12" i="3"/>
  <c r="HH13" i="3" s="1"/>
  <c r="HR12" i="3"/>
  <c r="IB12" i="3" s="1"/>
  <c r="UM11" i="2"/>
  <c r="TI12" i="2" s="1"/>
  <c r="TS11" i="2"/>
  <c r="UC11" i="2"/>
  <c r="RO13" i="3"/>
  <c r="QK14" i="3" s="1"/>
  <c r="QU13" i="3"/>
  <c r="RE13" i="3" s="1"/>
  <c r="HQ11" i="2"/>
  <c r="IA11" i="2"/>
  <c r="IK11" i="2"/>
  <c r="HG12" i="2" s="1"/>
  <c r="FF12" i="2"/>
  <c r="EB13" i="2" s="1"/>
  <c r="EL12" i="2"/>
  <c r="EV12" i="2"/>
  <c r="EK12" i="2"/>
  <c r="EU12" i="2" s="1"/>
  <c r="FE12" i="2"/>
  <c r="EA13" i="2" s="1"/>
  <c r="CP7" i="2"/>
  <c r="CK7" i="2"/>
  <c r="CM7" i="2" s="1"/>
  <c r="AU8" i="2"/>
  <c r="CE12" i="3"/>
  <c r="BA13" i="3" s="1"/>
  <c r="BK12" i="3"/>
  <c r="BU12" i="3" s="1"/>
  <c r="FI11" i="3"/>
  <c r="EE12" i="3" s="1"/>
  <c r="EO11" i="3"/>
  <c r="EY11" i="3" s="1"/>
  <c r="OO12" i="2"/>
  <c r="NK13" i="2" s="1"/>
  <c r="NU12" i="2"/>
  <c r="OE12" i="2"/>
  <c r="CD12" i="2"/>
  <c r="AZ13" i="2" s="1"/>
  <c r="BJ12" i="2"/>
  <c r="BT12" i="2" s="1"/>
  <c r="KT12" i="3"/>
  <c r="LD12" i="3" s="1"/>
  <c r="LN12" i="3"/>
  <c r="KJ13" i="3" s="1"/>
  <c r="XB12" i="2"/>
  <c r="XL12" i="2" s="1"/>
  <c r="XV12" i="2"/>
  <c r="WR13" i="2" s="1"/>
  <c r="XV12" i="3"/>
  <c r="WR13" i="3" s="1"/>
  <c r="XB12" i="3"/>
  <c r="XL12" i="3" s="1"/>
  <c r="UM6" i="3"/>
  <c r="TI7" i="3" s="1"/>
  <c r="UL6" i="3"/>
  <c r="TH7" i="3" s="1"/>
  <c r="OJ13" i="3"/>
  <c r="NF14" i="3" s="1"/>
  <c r="NP13" i="3"/>
  <c r="NZ13" i="3" s="1"/>
  <c r="QZ12" i="2"/>
  <c r="RJ12" i="2"/>
  <c r="QF13" i="2" s="1"/>
  <c r="QP12" i="2"/>
  <c r="XO12" i="2"/>
  <c r="WK13" i="2" s="1"/>
  <c r="WU12" i="2"/>
  <c r="XE12" i="2"/>
  <c r="UQ12" i="3"/>
  <c r="TM13" i="3" s="1"/>
  <c r="TW12" i="3"/>
  <c r="UG12" i="3" s="1"/>
  <c r="BO7" i="2"/>
  <c r="BF11" i="2"/>
  <c r="BZ11" i="2"/>
  <c r="AV12" i="2" s="1"/>
  <c r="BP11" i="2"/>
  <c r="BM12" i="3"/>
  <c r="BW12" i="3" s="1"/>
  <c r="CG12" i="3"/>
  <c r="BC13" i="3" s="1"/>
  <c r="UT12" i="3"/>
  <c r="TP13" i="3" s="1"/>
  <c r="TZ12" i="3"/>
  <c r="UJ12" i="3" s="1"/>
  <c r="TT12" i="3"/>
  <c r="UD12" i="3" s="1"/>
  <c r="UN12" i="3"/>
  <c r="TJ13" i="3" s="1"/>
  <c r="WY12" i="3"/>
  <c r="XS12" i="3"/>
  <c r="WO13" i="3" s="1"/>
  <c r="XI12" i="3"/>
  <c r="BS12" i="2"/>
  <c r="CC12" i="2"/>
  <c r="AY13" i="2" s="1"/>
  <c r="BI12" i="2"/>
  <c r="EI12" i="2"/>
  <c r="ES12" i="2"/>
  <c r="FC12" i="2"/>
  <c r="DY13" i="2" s="1"/>
  <c r="QS13" i="3"/>
  <c r="RC13" i="3" s="1"/>
  <c r="RM13" i="3"/>
  <c r="QI14" i="3" s="1"/>
  <c r="WT11" i="3"/>
  <c r="XD11" i="3" s="1"/>
  <c r="XN11" i="3"/>
  <c r="WJ12" i="3" s="1"/>
  <c r="IP8" i="2"/>
  <c r="IC8" i="2"/>
  <c r="IN8" i="2"/>
  <c r="JR8" i="2"/>
  <c r="IS8" i="2" s="1"/>
  <c r="JQ8" i="2"/>
  <c r="IR8" i="2" s="1"/>
  <c r="HI8" i="2"/>
  <c r="IM8" i="2" s="1"/>
  <c r="HS8" i="2"/>
  <c r="XY7" i="2"/>
  <c r="WI8" i="2"/>
  <c r="LL11" i="3"/>
  <c r="KH12" i="3" s="1"/>
  <c r="KR11" i="3"/>
  <c r="LB11" i="3" s="1"/>
  <c r="TT11" i="2"/>
  <c r="UD11" i="2" s="1"/>
  <c r="UN11" i="2"/>
  <c r="TJ12" i="2" s="1"/>
  <c r="KS11" i="3"/>
  <c r="LC11" i="3" s="1"/>
  <c r="LM11" i="3"/>
  <c r="KI12" i="3" s="1"/>
  <c r="EH11" i="2"/>
  <c r="ER11" i="2"/>
  <c r="FB11" i="2"/>
  <c r="DX12" i="2" s="1"/>
  <c r="II11" i="3"/>
  <c r="HE12" i="3" s="1"/>
  <c r="HO11" i="3"/>
  <c r="HY11" i="3" s="1"/>
  <c r="ON12" i="3"/>
  <c r="NJ13" i="3" s="1"/>
  <c r="NT12" i="3"/>
  <c r="OD12" i="3" s="1"/>
  <c r="OP11" i="3"/>
  <c r="NL12" i="3" s="1"/>
  <c r="NV11" i="3"/>
  <c r="OF11" i="3" s="1"/>
  <c r="IH12" i="2"/>
  <c r="HD13" i="2" s="1"/>
  <c r="HX12" i="2"/>
  <c r="HN12" i="2"/>
  <c r="NV12" i="2"/>
  <c r="OF12" i="2"/>
  <c r="OP12" i="2"/>
  <c r="NL13" i="2" s="1"/>
  <c r="XU11" i="3"/>
  <c r="WQ12" i="3" s="1"/>
  <c r="XA11" i="3"/>
  <c r="XK11" i="3" s="1"/>
  <c r="WV12" i="2"/>
  <c r="XF12" i="2" s="1"/>
  <c r="XP12" i="2"/>
  <c r="WL13" i="2" s="1"/>
  <c r="HR11" i="2"/>
  <c r="IB11" i="2" s="1"/>
  <c r="IL11" i="2"/>
  <c r="HH12" i="2" s="1"/>
  <c r="LM11" i="2"/>
  <c r="KI12" i="2" s="1"/>
  <c r="KS11" i="2"/>
  <c r="LC11" i="2" s="1"/>
  <c r="QT11" i="2"/>
  <c r="RD11" i="2"/>
  <c r="RN11" i="2"/>
  <c r="QJ12" i="2" s="1"/>
  <c r="RR12" i="2"/>
  <c r="QN13" i="2" s="1"/>
  <c r="QX12" i="2"/>
  <c r="RH12" i="2" s="1"/>
  <c r="TU11" i="3"/>
  <c r="UE11" i="3" s="1"/>
  <c r="UO11" i="3"/>
  <c r="TK12" i="3" s="1"/>
  <c r="BL12" i="3"/>
  <c r="BV12" i="3" s="1"/>
  <c r="CF12" i="3"/>
  <c r="BB13" i="3" s="1"/>
  <c r="NC8" i="2"/>
  <c r="OX7" i="2"/>
  <c r="OS7" i="2"/>
  <c r="EJ11" i="3"/>
  <c r="ET11" i="3" s="1"/>
  <c r="FD11" i="3"/>
  <c r="DZ12" i="3" s="1"/>
  <c r="LJ11" i="3"/>
  <c r="KF12" i="3" s="1"/>
  <c r="KP11" i="3"/>
  <c r="KZ11" i="3" s="1"/>
  <c r="RA6" i="3"/>
  <c r="RK6" i="3" s="1"/>
  <c r="QG7" i="3" s="1"/>
  <c r="HT11" i="2"/>
  <c r="ID11" i="2"/>
  <c r="GZ12" i="2" s="1"/>
  <c r="HJ11" i="2"/>
  <c r="UO12" i="2"/>
  <c r="TK13" i="2" s="1"/>
  <c r="TU12" i="2"/>
  <c r="UE12" i="2" s="1"/>
  <c r="EM12" i="3"/>
  <c r="EW12" i="3" s="1"/>
  <c r="FG12" i="3"/>
  <c r="EC13" i="3" s="1"/>
  <c r="OJ12" i="2"/>
  <c r="NF13" i="2" s="1"/>
  <c r="NP12" i="2"/>
  <c r="NZ12" i="2" s="1"/>
  <c r="QR13" i="3"/>
  <c r="RB13" i="3" s="1"/>
  <c r="RL13" i="3"/>
  <c r="QH14" i="3" s="1"/>
  <c r="CB12" i="3"/>
  <c r="AX13" i="3" s="1"/>
  <c r="BH12" i="3"/>
  <c r="BR12" i="3" s="1"/>
  <c r="LH12" i="3"/>
  <c r="KD13" i="3" s="1"/>
  <c r="KN12" i="3"/>
  <c r="KX12" i="3" s="1"/>
  <c r="TR11" i="2"/>
  <c r="UL11" i="2"/>
  <c r="TH12" i="2" s="1"/>
  <c r="UB11" i="2"/>
  <c r="XQ12" i="3"/>
  <c r="WM13" i="3" s="1"/>
  <c r="WW12" i="3"/>
  <c r="XG12" i="3"/>
  <c r="RQ12" i="2"/>
  <c r="QM13" i="2" s="1"/>
  <c r="QW12" i="2"/>
  <c r="RG12" i="2" s="1"/>
  <c r="CH12" i="2"/>
  <c r="BD13" i="2" s="1"/>
  <c r="BN12" i="2"/>
  <c r="BX12" i="2"/>
  <c r="CF12" i="2"/>
  <c r="BB13" i="2" s="1"/>
  <c r="BL12" i="2"/>
  <c r="BV12" i="2"/>
  <c r="QT11" i="3"/>
  <c r="RD11" i="3" s="1"/>
  <c r="RN11" i="3"/>
  <c r="QJ12" i="3" s="1"/>
  <c r="LK13" i="3"/>
  <c r="KG14" i="3" s="1"/>
  <c r="KQ13" i="3"/>
  <c r="LA13" i="3" s="1"/>
  <c r="IH11" i="3"/>
  <c r="HD12" i="3" s="1"/>
  <c r="HN11" i="3"/>
  <c r="HX11" i="3" s="1"/>
  <c r="TY12" i="3"/>
  <c r="UI12" i="3" s="1"/>
  <c r="US12" i="3"/>
  <c r="TO13" i="3" s="1"/>
  <c r="HV12" i="2"/>
  <c r="IF12" i="2"/>
  <c r="HB13" i="2" s="1"/>
  <c r="HL12" i="2"/>
  <c r="QQ11" i="2"/>
  <c r="RA11" i="2"/>
  <c r="RK11" i="2"/>
  <c r="QG12" i="2" s="1"/>
  <c r="CH12" i="3"/>
  <c r="BD13" i="3" s="1"/>
  <c r="BN12" i="3"/>
  <c r="BX12" i="3" s="1"/>
  <c r="CC11" i="3"/>
  <c r="AY12" i="3" s="1"/>
  <c r="BI11" i="3"/>
  <c r="BS11" i="3" s="1"/>
  <c r="OU7" i="2"/>
  <c r="IK12" i="3"/>
  <c r="HG13" i="3" s="1"/>
  <c r="HQ12" i="3"/>
  <c r="IA12" i="3" s="1"/>
  <c r="XH12" i="2"/>
  <c r="XR12" i="2"/>
  <c r="WN13" i="2" s="1"/>
  <c r="WX12" i="2"/>
  <c r="FM7" i="2"/>
  <c r="DW8" i="2"/>
  <c r="FR7" i="2"/>
  <c r="XT13" i="3"/>
  <c r="WP14" i="3" s="1"/>
  <c r="WZ13" i="3"/>
  <c r="XJ13" i="3" s="1"/>
  <c r="KM11" i="2"/>
  <c r="KW11" i="2" s="1"/>
  <c r="LG11" i="2"/>
  <c r="KC12" i="2" s="1"/>
  <c r="ET12" i="2"/>
  <c r="FD12" i="2"/>
  <c r="DZ13" i="2" s="1"/>
  <c r="EJ12" i="2"/>
  <c r="FI11" i="2"/>
  <c r="EE12" i="2" s="1"/>
  <c r="EO11" i="2"/>
  <c r="EY11" i="2"/>
  <c r="NT11" i="2"/>
  <c r="OD11" i="2"/>
  <c r="ON11" i="2"/>
  <c r="NJ12" i="2" s="1"/>
  <c r="OU5" i="3"/>
  <c r="QR11" i="2"/>
  <c r="RB11" i="2"/>
  <c r="RL11" i="2"/>
  <c r="QH12" i="2" s="1"/>
  <c r="WX12" i="3"/>
  <c r="XR12" i="3"/>
  <c r="WN13" i="3" s="1"/>
  <c r="XH12" i="3"/>
  <c r="QV12" i="3"/>
  <c r="RF12" i="3" s="1"/>
  <c r="RP12" i="3"/>
  <c r="QL13" i="3" s="1"/>
  <c r="FH12" i="2"/>
  <c r="ED13" i="2" s="1"/>
  <c r="EN12" i="2"/>
  <c r="EX12" i="2" s="1"/>
  <c r="IJ12" i="3"/>
  <c r="HF13" i="3" s="1"/>
  <c r="HP12" i="3"/>
  <c r="HZ12" i="3" s="1"/>
  <c r="LI12" i="3"/>
  <c r="KE13" i="3" s="1"/>
  <c r="KO12" i="3"/>
  <c r="KY12" i="3" s="1"/>
  <c r="UQ12" i="2"/>
  <c r="TM13" i="2" s="1"/>
  <c r="TW12" i="2"/>
  <c r="UG12" i="2"/>
  <c r="IG11" i="2"/>
  <c r="HC12" i="2" s="1"/>
  <c r="HM11" i="2"/>
  <c r="HW11" i="2"/>
  <c r="QX12" i="3"/>
  <c r="RH12" i="3" s="1"/>
  <c r="RR12" i="3"/>
  <c r="QN13" i="3" s="1"/>
  <c r="OK11" i="2"/>
  <c r="NG12" i="2" s="1"/>
  <c r="NQ11" i="2"/>
  <c r="OA11" i="2" s="1"/>
  <c r="LK11" i="2"/>
  <c r="KG12" i="2" s="1"/>
  <c r="KQ11" i="2"/>
  <c r="LA11" i="2" s="1"/>
  <c r="TG7" i="3"/>
  <c r="OM12" i="3"/>
  <c r="NI13" i="3" s="1"/>
  <c r="NS12" i="3"/>
  <c r="OC12" i="3" s="1"/>
  <c r="VB7" i="2"/>
  <c r="UW7" i="2"/>
  <c r="TG8" i="2"/>
  <c r="AU6" i="3"/>
  <c r="CP5" i="3"/>
  <c r="CK5" i="3"/>
  <c r="DN5" i="3"/>
  <c r="CO5" i="3" s="1"/>
  <c r="I62" i="3" s="1"/>
  <c r="FE11" i="3"/>
  <c r="EA12" i="3" s="1"/>
  <c r="EK11" i="3"/>
  <c r="EU11" i="3" s="1"/>
  <c r="FO7" i="2"/>
  <c r="TV12" i="2"/>
  <c r="UF12" i="2" s="1"/>
  <c r="UP12" i="2"/>
  <c r="TL13" i="2" s="1"/>
  <c r="XU11" i="2"/>
  <c r="WQ12" i="2" s="1"/>
  <c r="XA11" i="2"/>
  <c r="XK11" i="2" s="1"/>
  <c r="RO12" i="2"/>
  <c r="QK13" i="2" s="1"/>
  <c r="QU12" i="2"/>
  <c r="RE12" i="2"/>
  <c r="QV12" i="2"/>
  <c r="RF12" i="2"/>
  <c r="RP12" i="2"/>
  <c r="QL13" i="2" s="1"/>
  <c r="NM6" i="3"/>
  <c r="OR6" i="3"/>
  <c r="OT6" i="3"/>
  <c r="PU6" i="3"/>
  <c r="OV6" i="3" s="1"/>
  <c r="HO11" i="2"/>
  <c r="HY11" i="2"/>
  <c r="II11" i="2"/>
  <c r="HE12" i="2" s="1"/>
  <c r="UY7" i="2"/>
  <c r="BF6" i="3"/>
  <c r="BP6" i="3" s="1"/>
  <c r="UT12" i="2"/>
  <c r="TP13" i="2" s="1"/>
  <c r="TZ12" i="2"/>
  <c r="UJ12" i="2"/>
  <c r="FA6" i="3"/>
  <c r="IQ5" i="3"/>
  <c r="EQ7" i="2"/>
  <c r="TY11" i="2"/>
  <c r="UI11" i="2"/>
  <c r="US11" i="2"/>
  <c r="TO12" i="2" s="1"/>
  <c r="LH12" i="2"/>
  <c r="KD13" i="2" s="1"/>
  <c r="KN12" i="2"/>
  <c r="KX12" i="2" s="1"/>
  <c r="OL12" i="3"/>
  <c r="NH13" i="3" s="1"/>
  <c r="NR12" i="3"/>
  <c r="OB12" i="3" s="1"/>
  <c r="FJ12" i="3"/>
  <c r="EF13" i="3" s="1"/>
  <c r="EP12" i="3"/>
  <c r="EZ12" i="3"/>
  <c r="WT11" i="2"/>
  <c r="XD11" i="2" s="1"/>
  <c r="XN11" i="2"/>
  <c r="WJ12" i="2" s="1"/>
  <c r="UR12" i="2"/>
  <c r="TN13" i="2" s="1"/>
  <c r="TX12" i="2"/>
  <c r="UH12" i="2" s="1"/>
  <c r="OH12" i="2"/>
  <c r="ND13" i="2" s="1"/>
  <c r="NN12" i="2"/>
  <c r="NX12" i="2" s="1"/>
  <c r="XQ12" i="2"/>
  <c r="WM13" i="2" s="1"/>
  <c r="WW12" i="2"/>
  <c r="XG12" i="2"/>
  <c r="WV11" i="3"/>
  <c r="XF11" i="3" s="1"/>
  <c r="XP11" i="3"/>
  <c r="WL12" i="3" s="1"/>
  <c r="BH11" i="2"/>
  <c r="BR11" i="2"/>
  <c r="CB11" i="2"/>
  <c r="AX12" i="2" s="1"/>
  <c r="LF12" i="2"/>
  <c r="KB13" i="2" s="1"/>
  <c r="KL12" i="2"/>
  <c r="KV12" i="2" s="1"/>
  <c r="NS11" i="2"/>
  <c r="OC11" i="2"/>
  <c r="OM11" i="2"/>
  <c r="NI12" i="2" s="1"/>
  <c r="WI8" i="3"/>
  <c r="XY7" i="3"/>
  <c r="XT11" i="2"/>
  <c r="WP12" i="2" s="1"/>
  <c r="WZ11" i="2"/>
  <c r="XJ11" i="2" s="1"/>
  <c r="HI6" i="3"/>
  <c r="IM6" i="3" s="1"/>
  <c r="JQ6" i="3"/>
  <c r="IR6" i="3" s="1"/>
  <c r="HS6" i="3"/>
  <c r="IC6" i="3" s="1"/>
  <c r="IN6" i="3"/>
  <c r="IP6" i="3"/>
  <c r="KZ12" i="2"/>
  <c r="LJ12" i="2"/>
  <c r="KF13" i="2" s="1"/>
  <c r="KP12" i="2"/>
  <c r="EL12" i="3"/>
  <c r="EV12" i="3"/>
  <c r="FF12" i="3"/>
  <c r="EB13" i="3" s="1"/>
  <c r="TX12" i="3"/>
  <c r="UH12" i="3" s="1"/>
  <c r="UR12" i="3"/>
  <c r="TN13" i="3" s="1"/>
  <c r="RW5" i="3"/>
  <c r="KR11" i="2"/>
  <c r="LB11" i="2" s="1"/>
  <c r="LL11" i="2"/>
  <c r="KH12" i="2" s="1"/>
  <c r="QE8" i="2"/>
  <c r="RZ7" i="2"/>
  <c r="RU7" i="2"/>
  <c r="EZ12" i="2"/>
  <c r="FJ12" i="2"/>
  <c r="EF13" i="2" s="1"/>
  <c r="EP12" i="2"/>
  <c r="OK13" i="3"/>
  <c r="NG14" i="3" s="1"/>
  <c r="NQ13" i="3"/>
  <c r="OA13" i="3" s="1"/>
  <c r="CE12" i="2"/>
  <c r="BA13" i="2" s="1"/>
  <c r="BK12" i="2"/>
  <c r="BU12" i="2" s="1"/>
  <c r="CD12" i="3"/>
  <c r="AZ13" i="3" s="1"/>
  <c r="BJ12" i="3"/>
  <c r="BT12" i="3" s="1"/>
  <c r="DN7" i="2"/>
  <c r="CO7" i="2" s="1"/>
  <c r="EN12" i="3"/>
  <c r="EX12" i="3" s="1"/>
  <c r="FH12" i="3"/>
  <c r="ED13" i="3" s="1"/>
  <c r="CG12" i="2"/>
  <c r="BC13" i="2" s="1"/>
  <c r="BM12" i="2"/>
  <c r="BW12" i="2"/>
  <c r="XS11" i="2"/>
  <c r="WO12" i="2" s="1"/>
  <c r="WY11" i="2"/>
  <c r="XI11" i="2" s="1"/>
  <c r="RW7" i="2"/>
  <c r="HK12" i="2"/>
  <c r="HU12" i="2" s="1"/>
  <c r="IE12" i="2"/>
  <c r="HA13" i="2" s="1"/>
  <c r="CA11" i="2"/>
  <c r="AW12" i="2" s="1"/>
  <c r="BG11" i="2"/>
  <c r="BQ11" i="2" s="1"/>
  <c r="OO11" i="3"/>
  <c r="NK12" i="3" s="1"/>
  <c r="NU11" i="3"/>
  <c r="OE11" i="3" s="1"/>
  <c r="IJ12" i="2"/>
  <c r="HF13" i="2" s="1"/>
  <c r="HP12" i="2"/>
  <c r="HZ12" i="2" s="1"/>
  <c r="QW12" i="3"/>
  <c r="RG12" i="3" s="1"/>
  <c r="RQ12" i="3"/>
  <c r="QM13" i="3" s="1"/>
  <c r="RC11" i="2"/>
  <c r="RM11" i="2"/>
  <c r="QI12" i="2" s="1"/>
  <c r="QS11" i="2"/>
  <c r="HL12" i="3"/>
  <c r="HV12" i="3" s="1"/>
  <c r="IF12" i="3"/>
  <c r="HB13" i="3" s="1"/>
  <c r="FC6" i="3"/>
  <c r="DY7" i="3" s="1"/>
  <c r="UP11" i="3"/>
  <c r="TL12" i="3" s="1"/>
  <c r="TV11" i="3"/>
  <c r="UF11" i="3" s="1"/>
  <c r="KT11" i="2"/>
  <c r="LD11" i="2"/>
  <c r="LN11" i="2"/>
  <c r="KJ12" i="2" s="1"/>
  <c r="FG11" i="2"/>
  <c r="EC12" i="2" s="1"/>
  <c r="EM11" i="2"/>
  <c r="EW11" i="2" s="1"/>
  <c r="I64" i="2"/>
  <c r="H64" i="2"/>
  <c r="G64" i="2"/>
  <c r="F64" i="2"/>
  <c r="E64" i="2"/>
  <c r="C64" i="2"/>
  <c r="B64" i="2"/>
  <c r="D64" i="2"/>
  <c r="KA9" i="2"/>
  <c r="LV8" i="2"/>
  <c r="LQ8" i="2"/>
  <c r="LS8" i="2" s="1"/>
  <c r="OI11" i="2"/>
  <c r="NE12" i="2" s="1"/>
  <c r="NO11" i="2"/>
  <c r="NY11" i="2"/>
  <c r="QY7" i="2"/>
  <c r="HM11" i="3"/>
  <c r="HW11" i="3" s="1"/>
  <c r="IG11" i="3"/>
  <c r="HC12" i="3" s="1"/>
  <c r="NR11" i="2"/>
  <c r="OB11" i="2" s="1"/>
  <c r="OL11" i="2"/>
  <c r="NH12" i="2" s="1"/>
  <c r="XO10" i="3"/>
  <c r="WK11" i="3" s="1"/>
  <c r="XE10" i="3"/>
  <c r="WU10" i="3"/>
  <c r="OQ6" i="3" l="1"/>
  <c r="VZ6" i="3"/>
  <c r="VA6" i="3" s="1"/>
  <c r="RI6" i="3"/>
  <c r="QE7" i="3" s="1"/>
  <c r="VB6" i="3"/>
  <c r="IE6" i="3"/>
  <c r="HA7" i="3" s="1"/>
  <c r="HK7" i="3" s="1"/>
  <c r="UW6" i="3"/>
  <c r="UY6" i="3" s="1"/>
  <c r="KK6" i="3"/>
  <c r="LO6" i="3" s="1"/>
  <c r="LP6" i="3"/>
  <c r="MS6" i="3"/>
  <c r="LT6" i="3" s="1"/>
  <c r="LR6" i="3"/>
  <c r="GY7" i="3"/>
  <c r="QQ7" i="3"/>
  <c r="RA7" i="3" s="1"/>
  <c r="WW13" i="3"/>
  <c r="XG13" i="3" s="1"/>
  <c r="XQ13" i="3"/>
  <c r="WM14" i="3" s="1"/>
  <c r="QT12" i="2"/>
  <c r="RD12" i="2"/>
  <c r="RN12" i="2"/>
  <c r="QJ13" i="2" s="1"/>
  <c r="OP12" i="3"/>
  <c r="NL13" i="3" s="1"/>
  <c r="NV12" i="3"/>
  <c r="OF12" i="3" s="1"/>
  <c r="TZ13" i="3"/>
  <c r="UJ13" i="3" s="1"/>
  <c r="UT13" i="3"/>
  <c r="TP14" i="3" s="1"/>
  <c r="KY12" i="2"/>
  <c r="LI12" i="2"/>
  <c r="KE13" i="2" s="1"/>
  <c r="KO12" i="2"/>
  <c r="WU11" i="3"/>
  <c r="XO11" i="3" s="1"/>
  <c r="WK12" i="3" s="1"/>
  <c r="QV13" i="2"/>
  <c r="RF13" i="2"/>
  <c r="RP13" i="2"/>
  <c r="QL14" i="2" s="1"/>
  <c r="OK12" i="2"/>
  <c r="NG13" i="2" s="1"/>
  <c r="NQ12" i="2"/>
  <c r="OA12" i="2" s="1"/>
  <c r="FN8" i="2"/>
  <c r="FA8" i="2"/>
  <c r="FL8" i="2"/>
  <c r="GP8" i="2"/>
  <c r="FQ8" i="2" s="1"/>
  <c r="GO8" i="2"/>
  <c r="FP8" i="2" s="1"/>
  <c r="EG8" i="2"/>
  <c r="FK8" i="2" s="1"/>
  <c r="TY13" i="3"/>
  <c r="UI13" i="3" s="1"/>
  <c r="US13" i="3"/>
  <c r="TO14" i="3" s="1"/>
  <c r="RL14" i="3"/>
  <c r="QH15" i="3" s="1"/>
  <c r="QR14" i="3"/>
  <c r="RB14" i="3" s="1"/>
  <c r="UO13" i="2"/>
  <c r="TK14" i="2" s="1"/>
  <c r="TU13" i="2"/>
  <c r="UE13" i="2" s="1"/>
  <c r="XV13" i="3"/>
  <c r="WR14" i="3" s="1"/>
  <c r="XB13" i="3"/>
  <c r="XL13" i="3" s="1"/>
  <c r="NR12" i="2"/>
  <c r="OB12" i="2" s="1"/>
  <c r="OL12" i="2"/>
  <c r="NH13" i="2" s="1"/>
  <c r="LP9" i="2"/>
  <c r="MT9" i="2"/>
  <c r="LU9" i="2" s="1"/>
  <c r="MS9" i="2"/>
  <c r="LT9" i="2" s="1"/>
  <c r="KK9" i="2"/>
  <c r="LO9" i="2" s="1"/>
  <c r="KU9" i="2"/>
  <c r="LR9" i="2"/>
  <c r="LE9" i="2"/>
  <c r="EM12" i="2"/>
  <c r="EW12" i="2"/>
  <c r="FG12" i="2"/>
  <c r="EC13" i="2" s="1"/>
  <c r="BM13" i="2"/>
  <c r="BW13" i="2"/>
  <c r="CG13" i="2"/>
  <c r="BC14" i="2" s="1"/>
  <c r="QX13" i="3"/>
  <c r="RH13" i="3" s="1"/>
  <c r="RR13" i="3"/>
  <c r="QN14" i="3" s="1"/>
  <c r="KO13" i="3"/>
  <c r="KY13" i="3" s="1"/>
  <c r="LI13" i="3"/>
  <c r="KE14" i="3" s="1"/>
  <c r="WX13" i="3"/>
  <c r="XH13" i="3"/>
  <c r="XR13" i="3"/>
  <c r="WN14" i="3" s="1"/>
  <c r="EY12" i="2"/>
  <c r="FI12" i="2"/>
  <c r="EE13" i="2" s="1"/>
  <c r="EO12" i="2"/>
  <c r="TR12" i="2"/>
  <c r="UB12" i="2"/>
  <c r="UL12" i="2"/>
  <c r="TH13" i="2" s="1"/>
  <c r="PV8" i="2"/>
  <c r="OW8" i="2" s="1"/>
  <c r="PU8" i="2"/>
  <c r="OV8" i="2" s="1"/>
  <c r="NM8" i="2"/>
  <c r="OQ8" i="2" s="1"/>
  <c r="OT8" i="2"/>
  <c r="OG8" i="2"/>
  <c r="OR8" i="2"/>
  <c r="XK12" i="3"/>
  <c r="XA12" i="3"/>
  <c r="XU12" i="3"/>
  <c r="WQ13" i="3" s="1"/>
  <c r="TT12" i="2"/>
  <c r="UD12" i="2" s="1"/>
  <c r="UN12" i="2"/>
  <c r="TJ13" i="2" s="1"/>
  <c r="BM13" i="3"/>
  <c r="BW13" i="3" s="1"/>
  <c r="CG13" i="3"/>
  <c r="BC14" i="3" s="1"/>
  <c r="XE13" i="2"/>
  <c r="XO13" i="2"/>
  <c r="WK14" i="2" s="1"/>
  <c r="WU13" i="2"/>
  <c r="XV13" i="2"/>
  <c r="WR14" i="2" s="1"/>
  <c r="XB13" i="2"/>
  <c r="XL13" i="2"/>
  <c r="BE8" i="2"/>
  <c r="CI8" i="2" s="1"/>
  <c r="CL8" i="2"/>
  <c r="BY8" i="2"/>
  <c r="DN8" i="2" s="1"/>
  <c r="CO8" i="2" s="1"/>
  <c r="CJ8" i="2"/>
  <c r="DM8" i="2"/>
  <c r="CN8" i="2" s="1"/>
  <c r="ID6" i="3"/>
  <c r="GZ7" i="3" s="1"/>
  <c r="KR12" i="2"/>
  <c r="LB12" i="2" s="1"/>
  <c r="LL12" i="2"/>
  <c r="KH13" i="2" s="1"/>
  <c r="OO12" i="3"/>
  <c r="NK13" i="3" s="1"/>
  <c r="NU12" i="3"/>
  <c r="OE12" i="3" s="1"/>
  <c r="CE13" i="2"/>
  <c r="BA14" i="2" s="1"/>
  <c r="BK13" i="2"/>
  <c r="BU13" i="2"/>
  <c r="OM12" i="2"/>
  <c r="NI13" i="2" s="1"/>
  <c r="NS12" i="2"/>
  <c r="OC12" i="2" s="1"/>
  <c r="RM12" i="2"/>
  <c r="QI13" i="2" s="1"/>
  <c r="QS12" i="2"/>
  <c r="RC12" i="2"/>
  <c r="FH13" i="3"/>
  <c r="ED14" i="3" s="1"/>
  <c r="EN13" i="3"/>
  <c r="EX13" i="3" s="1"/>
  <c r="XQ13" i="2"/>
  <c r="WM14" i="2" s="1"/>
  <c r="WW13" i="2"/>
  <c r="XG13" i="2"/>
  <c r="II12" i="2"/>
  <c r="HE13" i="2" s="1"/>
  <c r="HO12" i="2"/>
  <c r="HY12" i="2" s="1"/>
  <c r="OM13" i="3"/>
  <c r="NI14" i="3" s="1"/>
  <c r="NS13" i="3"/>
  <c r="OC13" i="3" s="1"/>
  <c r="CC12" i="3"/>
  <c r="AY13" i="3" s="1"/>
  <c r="BI12" i="3"/>
  <c r="BS12" i="3" s="1"/>
  <c r="CF13" i="2"/>
  <c r="BB14" i="2" s="1"/>
  <c r="BL13" i="2"/>
  <c r="BV13" i="2" s="1"/>
  <c r="HJ12" i="2"/>
  <c r="HT12" i="2"/>
  <c r="ID12" i="2"/>
  <c r="GZ13" i="2" s="1"/>
  <c r="NT13" i="3"/>
  <c r="OD13" i="3" s="1"/>
  <c r="ON13" i="3"/>
  <c r="NJ14" i="3" s="1"/>
  <c r="IO8" i="2"/>
  <c r="IQ8" i="2" s="1"/>
  <c r="GY9" i="2"/>
  <c r="IT8" i="2"/>
  <c r="CC13" i="2"/>
  <c r="AY14" i="2" s="1"/>
  <c r="BI13" i="2"/>
  <c r="BS13" i="2"/>
  <c r="OO13" i="2"/>
  <c r="NK14" i="2" s="1"/>
  <c r="NU13" i="2"/>
  <c r="OE13" i="2" s="1"/>
  <c r="RO14" i="3"/>
  <c r="QK15" i="3" s="1"/>
  <c r="QU14" i="3"/>
  <c r="RE14" i="3" s="1"/>
  <c r="RJ6" i="3"/>
  <c r="QF7" i="3" s="1"/>
  <c r="NQ14" i="3"/>
  <c r="OA14" i="3" s="1"/>
  <c r="OK14" i="3"/>
  <c r="NG15" i="3" s="1"/>
  <c r="FJ13" i="3"/>
  <c r="EF14" i="3" s="1"/>
  <c r="EP13" i="3"/>
  <c r="EZ13" i="3" s="1"/>
  <c r="EJ13" i="2"/>
  <c r="ET13" i="2"/>
  <c r="FD13" i="2"/>
  <c r="DZ14" i="2" s="1"/>
  <c r="BL13" i="3"/>
  <c r="BV13" i="3"/>
  <c r="CF13" i="3"/>
  <c r="BB14" i="3" s="1"/>
  <c r="NV13" i="2"/>
  <c r="OF13" i="2"/>
  <c r="OP13" i="2"/>
  <c r="NL14" i="2" s="1"/>
  <c r="IE13" i="2"/>
  <c r="HA14" i="2" s="1"/>
  <c r="HK13" i="2"/>
  <c r="HU13" i="2" s="1"/>
  <c r="KV13" i="2"/>
  <c r="LF13" i="2"/>
  <c r="KB14" i="2" s="1"/>
  <c r="KL13" i="2"/>
  <c r="FE12" i="3"/>
  <c r="EA13" i="3" s="1"/>
  <c r="EK12" i="3"/>
  <c r="EU12" i="3" s="1"/>
  <c r="UX7" i="3"/>
  <c r="UV7" i="3"/>
  <c r="VY7" i="3"/>
  <c r="UZ7" i="3" s="1"/>
  <c r="TQ7" i="3"/>
  <c r="BN13" i="3"/>
  <c r="BX13" i="3" s="1"/>
  <c r="CH13" i="3"/>
  <c r="BD14" i="3" s="1"/>
  <c r="IH12" i="3"/>
  <c r="HD13" i="3" s="1"/>
  <c r="HN12" i="3"/>
  <c r="HX12" i="3" s="1"/>
  <c r="NZ13" i="2"/>
  <c r="OJ13" i="2"/>
  <c r="NF14" i="2" s="1"/>
  <c r="NP13" i="2"/>
  <c r="LM12" i="2"/>
  <c r="KI13" i="2" s="1"/>
  <c r="KS12" i="2"/>
  <c r="LC12" i="2"/>
  <c r="XD12" i="3"/>
  <c r="XN12" i="3"/>
  <c r="WJ13" i="3" s="1"/>
  <c r="WT12" i="3"/>
  <c r="LN13" i="3"/>
  <c r="KJ14" i="3" s="1"/>
  <c r="KT13" i="3"/>
  <c r="LD13" i="3" s="1"/>
  <c r="FI12" i="3"/>
  <c r="EE13" i="3" s="1"/>
  <c r="EO12" i="3"/>
  <c r="EY12" i="3" s="1"/>
  <c r="FE13" i="2"/>
  <c r="EA14" i="2" s="1"/>
  <c r="EK13" i="2"/>
  <c r="EU13" i="2"/>
  <c r="BQ12" i="2"/>
  <c r="CA12" i="2"/>
  <c r="AW13" i="2" s="1"/>
  <c r="BG12" i="2"/>
  <c r="QR12" i="2"/>
  <c r="RB12" i="2" s="1"/>
  <c r="RL12" i="2"/>
  <c r="QH13" i="2" s="1"/>
  <c r="RJ13" i="2"/>
  <c r="QF14" i="2" s="1"/>
  <c r="QP13" i="2"/>
  <c r="QZ13" i="2" s="1"/>
  <c r="HM12" i="3"/>
  <c r="HW12" i="3" s="1"/>
  <c r="IG12" i="3"/>
  <c r="HC13" i="3" s="1"/>
  <c r="RQ13" i="3"/>
  <c r="QM14" i="3" s="1"/>
  <c r="QW13" i="3"/>
  <c r="RG13" i="3" s="1"/>
  <c r="FJ13" i="2"/>
  <c r="EF14" i="2" s="1"/>
  <c r="EP13" i="2"/>
  <c r="EZ13" i="2" s="1"/>
  <c r="OH13" i="2"/>
  <c r="ND14" i="2" s="1"/>
  <c r="NN13" i="2"/>
  <c r="NX13" i="2"/>
  <c r="OL13" i="3"/>
  <c r="NH14" i="3" s="1"/>
  <c r="NR13" i="3"/>
  <c r="OB13" i="3"/>
  <c r="RO13" i="2"/>
  <c r="QK14" i="2" s="1"/>
  <c r="QU13" i="2"/>
  <c r="RE13" i="2" s="1"/>
  <c r="IJ13" i="3"/>
  <c r="HF14" i="3" s="1"/>
  <c r="HP13" i="3"/>
  <c r="HZ13" i="3" s="1"/>
  <c r="KM12" i="2"/>
  <c r="KW12" i="2"/>
  <c r="LG12" i="2"/>
  <c r="KC13" i="2" s="1"/>
  <c r="CH13" i="2"/>
  <c r="BD14" i="2" s="1"/>
  <c r="BN13" i="2"/>
  <c r="BX13" i="2"/>
  <c r="TU12" i="3"/>
  <c r="UE12" i="3" s="1"/>
  <c r="UO12" i="3"/>
  <c r="TK13" i="3" s="1"/>
  <c r="HR12" i="2"/>
  <c r="IB12" i="2" s="1"/>
  <c r="IL12" i="2"/>
  <c r="HH13" i="2" s="1"/>
  <c r="II12" i="3"/>
  <c r="HE13" i="3" s="1"/>
  <c r="HO12" i="3"/>
  <c r="HY12" i="3" s="1"/>
  <c r="KR12" i="3"/>
  <c r="LB12" i="3" s="1"/>
  <c r="LL12" i="3"/>
  <c r="KH13" i="3" s="1"/>
  <c r="WY13" i="3"/>
  <c r="XI13" i="3"/>
  <c r="XS13" i="3"/>
  <c r="WO14" i="3" s="1"/>
  <c r="BF12" i="2"/>
  <c r="BP12" i="2" s="1"/>
  <c r="BZ12" i="2"/>
  <c r="AV13" i="2" s="1"/>
  <c r="ER7" i="3"/>
  <c r="XX8" i="3"/>
  <c r="XZ8" i="3"/>
  <c r="WS8" i="3"/>
  <c r="XC8" i="3" s="1"/>
  <c r="KT12" i="2"/>
  <c r="LD12" i="2"/>
  <c r="LN12" i="2"/>
  <c r="KJ13" i="2" s="1"/>
  <c r="TX13" i="3"/>
  <c r="UH13" i="3" s="1"/>
  <c r="UR13" i="3"/>
  <c r="TN14" i="3" s="1"/>
  <c r="CM5" i="3"/>
  <c r="G62" i="3"/>
  <c r="HM12" i="2"/>
  <c r="HW12" i="2" s="1"/>
  <c r="IG12" i="2"/>
  <c r="HC13" i="2" s="1"/>
  <c r="XH13" i="2"/>
  <c r="XR13" i="2"/>
  <c r="WN14" i="2" s="1"/>
  <c r="WX13" i="2"/>
  <c r="RK12" i="2"/>
  <c r="QG13" i="2" s="1"/>
  <c r="QQ12" i="2"/>
  <c r="RA12" i="2" s="1"/>
  <c r="EM13" i="3"/>
  <c r="EW13" i="3" s="1"/>
  <c r="FG13" i="3"/>
  <c r="EC14" i="3" s="1"/>
  <c r="UM12" i="2"/>
  <c r="TI13" i="2" s="1"/>
  <c r="TS12" i="2"/>
  <c r="UC12" i="2"/>
  <c r="BH12" i="2"/>
  <c r="BR12" i="2"/>
  <c r="CB12" i="2"/>
  <c r="AX13" i="2" s="1"/>
  <c r="KN13" i="3"/>
  <c r="KX13" i="3" s="1"/>
  <c r="LH13" i="3"/>
  <c r="KD14" i="3" s="1"/>
  <c r="LJ12" i="3"/>
  <c r="KF13" i="3" s="1"/>
  <c r="KP12" i="3"/>
  <c r="KZ12" i="3" s="1"/>
  <c r="EH12" i="2"/>
  <c r="ER12" i="2"/>
  <c r="FB12" i="2"/>
  <c r="DX13" i="2" s="1"/>
  <c r="XZ8" i="2"/>
  <c r="XM8" i="2"/>
  <c r="XX8" i="2"/>
  <c r="WS8" i="2"/>
  <c r="XC8" i="2" s="1"/>
  <c r="RM14" i="3"/>
  <c r="QI15" i="3" s="1"/>
  <c r="QS14" i="3"/>
  <c r="RC14" i="3" s="1"/>
  <c r="UN13" i="3"/>
  <c r="TJ14" i="3" s="1"/>
  <c r="TT13" i="3"/>
  <c r="UD13" i="3" s="1"/>
  <c r="NP14" i="3"/>
  <c r="NZ14" i="3" s="1"/>
  <c r="OJ14" i="3"/>
  <c r="NF15" i="3" s="1"/>
  <c r="BK13" i="3"/>
  <c r="BU13" i="3"/>
  <c r="CE13" i="3"/>
  <c r="BA14" i="3" s="1"/>
  <c r="EL13" i="3"/>
  <c r="EV13" i="3" s="1"/>
  <c r="FF13" i="3"/>
  <c r="EB14" i="3" s="1"/>
  <c r="UH13" i="2"/>
  <c r="UR13" i="2"/>
  <c r="TN14" i="2" s="1"/>
  <c r="TX13" i="2"/>
  <c r="XA12" i="2"/>
  <c r="XK12" i="2"/>
  <c r="XU12" i="2"/>
  <c r="WQ13" i="2" s="1"/>
  <c r="IJ13" i="2"/>
  <c r="HF14" i="2" s="1"/>
  <c r="HP13" i="2"/>
  <c r="HZ13" i="2" s="1"/>
  <c r="DM6" i="3"/>
  <c r="CN6" i="3" s="1"/>
  <c r="BE6" i="3"/>
  <c r="CI6" i="3" s="1"/>
  <c r="CJ6" i="3"/>
  <c r="CL6" i="3"/>
  <c r="LK12" i="2"/>
  <c r="KG13" i="2" s="1"/>
  <c r="KQ12" i="2"/>
  <c r="LA12" i="2" s="1"/>
  <c r="FH13" i="2"/>
  <c r="ED14" i="2" s="1"/>
  <c r="EN13" i="2"/>
  <c r="EX13" i="2"/>
  <c r="NT12" i="2"/>
  <c r="OD12" i="2"/>
  <c r="ON12" i="2"/>
  <c r="NJ13" i="2" s="1"/>
  <c r="LK14" i="3"/>
  <c r="KG15" i="3" s="1"/>
  <c r="KQ14" i="3"/>
  <c r="LA14" i="3" s="1"/>
  <c r="RQ13" i="2"/>
  <c r="QM14" i="2" s="1"/>
  <c r="QW13" i="2"/>
  <c r="RG13" i="2" s="1"/>
  <c r="IH13" i="2"/>
  <c r="HD14" i="2" s="1"/>
  <c r="HN13" i="2"/>
  <c r="HX13" i="2"/>
  <c r="TR7" i="3"/>
  <c r="BJ13" i="2"/>
  <c r="BT13" i="2"/>
  <c r="CD13" i="2"/>
  <c r="AZ14" i="2" s="1"/>
  <c r="XT12" i="2"/>
  <c r="WP13" i="2" s="1"/>
  <c r="WZ12" i="2"/>
  <c r="XJ12" i="2"/>
  <c r="EI7" i="3"/>
  <c r="ES7" i="3" s="1"/>
  <c r="XS12" i="2"/>
  <c r="WO13" i="2" s="1"/>
  <c r="WY12" i="2"/>
  <c r="XI12" i="2"/>
  <c r="XP12" i="3"/>
  <c r="WL13" i="3" s="1"/>
  <c r="WV12" i="3"/>
  <c r="XF12" i="3" s="1"/>
  <c r="LH13" i="2"/>
  <c r="KD14" i="2" s="1"/>
  <c r="KN13" i="2"/>
  <c r="KX13" i="2"/>
  <c r="NW6" i="3"/>
  <c r="OG6" i="3" s="1"/>
  <c r="TV13" i="2"/>
  <c r="UF13" i="2" s="1"/>
  <c r="UP13" i="2"/>
  <c r="TL14" i="2" s="1"/>
  <c r="TQ8" i="2"/>
  <c r="UU8" i="2" s="1"/>
  <c r="UA8" i="2"/>
  <c r="UX8" i="2"/>
  <c r="UK8" i="2"/>
  <c r="UV8" i="2"/>
  <c r="VZ8" i="2"/>
  <c r="VA8" i="2" s="1"/>
  <c r="VY8" i="2"/>
  <c r="UZ8" i="2" s="1"/>
  <c r="UQ13" i="2"/>
  <c r="TM14" i="2" s="1"/>
  <c r="TW13" i="2"/>
  <c r="UG13" i="2"/>
  <c r="RP13" i="3"/>
  <c r="QL14" i="3" s="1"/>
  <c r="QV13" i="3"/>
  <c r="RF13" i="3" s="1"/>
  <c r="XT14" i="3"/>
  <c r="WP15" i="3" s="1"/>
  <c r="WZ14" i="3"/>
  <c r="XJ14" i="3"/>
  <c r="RN12" i="3"/>
  <c r="QJ13" i="3" s="1"/>
  <c r="QT12" i="3"/>
  <c r="RD12" i="3" s="1"/>
  <c r="FD12" i="3"/>
  <c r="DZ13" i="3" s="1"/>
  <c r="EJ12" i="3"/>
  <c r="ET12" i="3"/>
  <c r="RH13" i="2"/>
  <c r="RR13" i="2"/>
  <c r="QN14" i="2" s="1"/>
  <c r="QX13" i="2"/>
  <c r="WV13" i="2"/>
  <c r="XF13" i="2"/>
  <c r="XP13" i="2"/>
  <c r="WL14" i="2" s="1"/>
  <c r="UQ13" i="3"/>
  <c r="TM14" i="3" s="1"/>
  <c r="TW13" i="3"/>
  <c r="UG13" i="3" s="1"/>
  <c r="TS7" i="3"/>
  <c r="UC7" i="3" s="1"/>
  <c r="EV13" i="2"/>
  <c r="FF13" i="2"/>
  <c r="EB14" i="2" s="1"/>
  <c r="EL13" i="2"/>
  <c r="HR13" i="3"/>
  <c r="IB13" i="3" s="1"/>
  <c r="IL13" i="3"/>
  <c r="HH14" i="3" s="1"/>
  <c r="FR6" i="3"/>
  <c r="DW7" i="3"/>
  <c r="FM6" i="3"/>
  <c r="GP6" i="3"/>
  <c r="FQ6" i="3" s="1"/>
  <c r="UP12" i="3"/>
  <c r="TL13" i="3" s="1"/>
  <c r="TV12" i="3"/>
  <c r="UF12" i="3" s="1"/>
  <c r="BJ13" i="3"/>
  <c r="BT13" i="3" s="1"/>
  <c r="CD13" i="3"/>
  <c r="AZ14" i="3" s="1"/>
  <c r="SW8" i="2"/>
  <c r="RX8" i="2" s="1"/>
  <c r="QO8" i="2"/>
  <c r="RS8" i="2" s="1"/>
  <c r="RV8" i="2"/>
  <c r="RI8" i="2"/>
  <c r="SX8" i="2" s="1"/>
  <c r="RY8" i="2" s="1"/>
  <c r="RT8" i="2"/>
  <c r="WT12" i="2"/>
  <c r="XD12" i="2"/>
  <c r="XN12" i="2"/>
  <c r="WJ13" i="2" s="1"/>
  <c r="UT13" i="2"/>
  <c r="TP14" i="2" s="1"/>
  <c r="TZ13" i="2"/>
  <c r="UJ13" i="2"/>
  <c r="OI12" i="2"/>
  <c r="NE13" i="2" s="1"/>
  <c r="NO12" i="2"/>
  <c r="NY12" i="2" s="1"/>
  <c r="HL13" i="3"/>
  <c r="HV13" i="3" s="1"/>
  <c r="IF13" i="3"/>
  <c r="HB14" i="3" s="1"/>
  <c r="KZ13" i="2"/>
  <c r="LJ13" i="2"/>
  <c r="KF14" i="2" s="1"/>
  <c r="KP13" i="2"/>
  <c r="US12" i="2"/>
  <c r="TO13" i="2" s="1"/>
  <c r="TY12" i="2"/>
  <c r="UI12" i="2"/>
  <c r="IK13" i="3"/>
  <c r="HG14" i="3" s="1"/>
  <c r="HQ13" i="3"/>
  <c r="IA13" i="3" s="1"/>
  <c r="HV13" i="2"/>
  <c r="IF13" i="2"/>
  <c r="HB14" i="2" s="1"/>
  <c r="HL13" i="2"/>
  <c r="CB13" i="3"/>
  <c r="AX14" i="3" s="1"/>
  <c r="BH13" i="3"/>
  <c r="BR13" i="3" s="1"/>
  <c r="LM12" i="3"/>
  <c r="KI13" i="3" s="1"/>
  <c r="KS12" i="3"/>
  <c r="LC12" i="3" s="1"/>
  <c r="FC13" i="2"/>
  <c r="DY14" i="2" s="1"/>
  <c r="EI13" i="2"/>
  <c r="ES13" i="2"/>
  <c r="IA12" i="2"/>
  <c r="IK12" i="2"/>
  <c r="HG13" i="2" s="1"/>
  <c r="HQ12" i="2"/>
  <c r="BO6" i="3" l="1"/>
  <c r="BZ6" i="3" s="1"/>
  <c r="AV7" i="3" s="1"/>
  <c r="KU6" i="3"/>
  <c r="LE6" i="3" s="1"/>
  <c r="KA7" i="3" s="1"/>
  <c r="OH6" i="3"/>
  <c r="ND7" i="3" s="1"/>
  <c r="NN7" i="3" s="1"/>
  <c r="LG6" i="3"/>
  <c r="KC7" i="3" s="1"/>
  <c r="LF6" i="3"/>
  <c r="XO12" i="3"/>
  <c r="WK13" i="3" s="1"/>
  <c r="WU12" i="3"/>
  <c r="XE12" i="3" s="1"/>
  <c r="NC7" i="3"/>
  <c r="HK14" i="2"/>
  <c r="HU14" i="2" s="1"/>
  <c r="IE14" i="2"/>
  <c r="HA15" i="2" s="1"/>
  <c r="EP14" i="3"/>
  <c r="EZ14" i="3" s="1"/>
  <c r="FJ14" i="3"/>
  <c r="EF15" i="3" s="1"/>
  <c r="CF14" i="2"/>
  <c r="BB15" i="2" s="1"/>
  <c r="BL14" i="2"/>
  <c r="BV14" i="2" s="1"/>
  <c r="RT7" i="3"/>
  <c r="QO7" i="3"/>
  <c r="QY7" i="3" s="1"/>
  <c r="SW7" i="3"/>
  <c r="RX7" i="3" s="1"/>
  <c r="RV7" i="3"/>
  <c r="QR15" i="3"/>
  <c r="RB15" i="3" s="1"/>
  <c r="RL15" i="3"/>
  <c r="QH16" i="3" s="1"/>
  <c r="UT14" i="3"/>
  <c r="TP15" i="3" s="1"/>
  <c r="TZ14" i="3"/>
  <c r="UJ14" i="3" s="1"/>
  <c r="TW14" i="2"/>
  <c r="UG14" i="2" s="1"/>
  <c r="UQ14" i="2"/>
  <c r="TM15" i="2" s="1"/>
  <c r="QU14" i="2"/>
  <c r="RE14" i="2"/>
  <c r="RO14" i="2"/>
  <c r="QK15" i="2" s="1"/>
  <c r="FJ14" i="2"/>
  <c r="EF15" i="2" s="1"/>
  <c r="EP14" i="2"/>
  <c r="EZ14" i="2" s="1"/>
  <c r="QR13" i="2"/>
  <c r="RB13" i="2" s="1"/>
  <c r="RL13" i="2"/>
  <c r="QH14" i="2" s="1"/>
  <c r="QY8" i="2"/>
  <c r="FN7" i="3"/>
  <c r="FL7" i="3"/>
  <c r="EG7" i="3"/>
  <c r="FK7" i="3" s="1"/>
  <c r="GO7" i="3"/>
  <c r="FP7" i="3" s="1"/>
  <c r="FG14" i="3"/>
  <c r="EC15" i="3" s="1"/>
  <c r="EM14" i="3"/>
  <c r="EW14" i="3" s="1"/>
  <c r="OI6" i="3"/>
  <c r="NE7" i="3" s="1"/>
  <c r="HN13" i="3"/>
  <c r="HX13" i="3" s="1"/>
  <c r="IH13" i="3"/>
  <c r="HD14" i="3" s="1"/>
  <c r="OP14" i="2"/>
  <c r="NL15" i="2" s="1"/>
  <c r="NV14" i="2"/>
  <c r="OF14" i="2"/>
  <c r="OK15" i="3"/>
  <c r="NG16" i="3" s="1"/>
  <c r="NQ15" i="3"/>
  <c r="OA15" i="3" s="1"/>
  <c r="BI14" i="2"/>
  <c r="BS14" i="2" s="1"/>
  <c r="CC14" i="2"/>
  <c r="AY15" i="2" s="1"/>
  <c r="WW14" i="2"/>
  <c r="XG14" i="2"/>
  <c r="XQ14" i="2"/>
  <c r="WM15" i="2" s="1"/>
  <c r="HJ7" i="3"/>
  <c r="HT7" i="3" s="1"/>
  <c r="WU14" i="2"/>
  <c r="XE14" i="2" s="1"/>
  <c r="XO14" i="2"/>
  <c r="WK15" i="2" s="1"/>
  <c r="NC9" i="2"/>
  <c r="OX8" i="2"/>
  <c r="OS8" i="2"/>
  <c r="XH14" i="3"/>
  <c r="XR14" i="3"/>
  <c r="WN15" i="3" s="1"/>
  <c r="WX14" i="3"/>
  <c r="BM14" i="2"/>
  <c r="BW14" i="2" s="1"/>
  <c r="CG14" i="2"/>
  <c r="BC15" i="2" s="1"/>
  <c r="OA13" i="2"/>
  <c r="OK13" i="2"/>
  <c r="NG14" i="2" s="1"/>
  <c r="NQ13" i="2"/>
  <c r="HU7" i="3"/>
  <c r="OU8" i="2"/>
  <c r="NR13" i="2"/>
  <c r="OB13" i="2" s="1"/>
  <c r="OL13" i="2"/>
  <c r="NH14" i="2" s="1"/>
  <c r="US14" i="3"/>
  <c r="TO15" i="3" s="1"/>
  <c r="TY14" i="3"/>
  <c r="UI14" i="3" s="1"/>
  <c r="FD13" i="3"/>
  <c r="DZ14" i="3" s="1"/>
  <c r="EJ13" i="3"/>
  <c r="ET13" i="3" s="1"/>
  <c r="EI14" i="2"/>
  <c r="ES14" i="2"/>
  <c r="FC14" i="2"/>
  <c r="DY15" i="2" s="1"/>
  <c r="LL13" i="3"/>
  <c r="KH14" i="3" s="1"/>
  <c r="KR13" i="3"/>
  <c r="LB13" i="3" s="1"/>
  <c r="LN14" i="3"/>
  <c r="KJ15" i="3" s="1"/>
  <c r="KT14" i="3"/>
  <c r="LD14" i="3" s="1"/>
  <c r="TW14" i="3"/>
  <c r="UG14" i="3" s="1"/>
  <c r="UQ14" i="3"/>
  <c r="TM15" i="3" s="1"/>
  <c r="RN13" i="3"/>
  <c r="QJ14" i="3" s="1"/>
  <c r="QT13" i="3"/>
  <c r="RD13" i="3" s="1"/>
  <c r="QW14" i="2"/>
  <c r="RG14" i="2" s="1"/>
  <c r="RQ14" i="2"/>
  <c r="QM15" i="2" s="1"/>
  <c r="IJ14" i="2"/>
  <c r="HF15" i="2" s="1"/>
  <c r="HP14" i="2"/>
  <c r="HZ14" i="2"/>
  <c r="QS15" i="3"/>
  <c r="RC15" i="3" s="1"/>
  <c r="RM15" i="3"/>
  <c r="QI16" i="3" s="1"/>
  <c r="LH14" i="3"/>
  <c r="KD15" i="3" s="1"/>
  <c r="KN14" i="3"/>
  <c r="KX14" i="3" s="1"/>
  <c r="RQ14" i="3"/>
  <c r="QM15" i="3" s="1"/>
  <c r="QW14" i="3"/>
  <c r="RG14" i="3" s="1"/>
  <c r="BX14" i="3"/>
  <c r="CH14" i="3"/>
  <c r="BD15" i="3" s="1"/>
  <c r="BN14" i="3"/>
  <c r="FE13" i="3"/>
  <c r="EA14" i="3" s="1"/>
  <c r="EK13" i="3"/>
  <c r="EU13" i="3" s="1"/>
  <c r="IP9" i="2"/>
  <c r="IC9" i="2"/>
  <c r="IN9" i="2"/>
  <c r="JR9" i="2"/>
  <c r="IS9" i="2" s="1"/>
  <c r="JQ9" i="2"/>
  <c r="IR9" i="2" s="1"/>
  <c r="HI9" i="2"/>
  <c r="IM9" i="2" s="1"/>
  <c r="HS9" i="2"/>
  <c r="OM13" i="2"/>
  <c r="NI14" i="2" s="1"/>
  <c r="NS13" i="2"/>
  <c r="OC13" i="2" s="1"/>
  <c r="CG14" i="3"/>
  <c r="BC15" i="3" s="1"/>
  <c r="BM14" i="3"/>
  <c r="BW14" i="3" s="1"/>
  <c r="NW8" i="2"/>
  <c r="RP14" i="2"/>
  <c r="QL15" i="2" s="1"/>
  <c r="QV14" i="2"/>
  <c r="RF14" i="2"/>
  <c r="FO6" i="3"/>
  <c r="UM13" i="2"/>
  <c r="TI14" i="2" s="1"/>
  <c r="TS13" i="2"/>
  <c r="UC13" i="2" s="1"/>
  <c r="FH14" i="2"/>
  <c r="ED15" i="2" s="1"/>
  <c r="EN14" i="2"/>
  <c r="EX14" i="2"/>
  <c r="IK14" i="3"/>
  <c r="HG15" i="3" s="1"/>
  <c r="HQ14" i="3"/>
  <c r="IA14" i="3" s="1"/>
  <c r="LH14" i="2"/>
  <c r="KD15" i="2" s="1"/>
  <c r="KN14" i="2"/>
  <c r="KX14" i="2"/>
  <c r="IL14" i="3"/>
  <c r="HH15" i="3" s="1"/>
  <c r="HR14" i="3"/>
  <c r="IB14" i="3" s="1"/>
  <c r="D62" i="3"/>
  <c r="F62" i="3"/>
  <c r="WT13" i="3"/>
  <c r="XD13" i="3" s="1"/>
  <c r="XN13" i="3"/>
  <c r="WJ14" i="3" s="1"/>
  <c r="CC13" i="3"/>
  <c r="AY14" i="3" s="1"/>
  <c r="BI13" i="3"/>
  <c r="BS13" i="3" s="1"/>
  <c r="EM13" i="2"/>
  <c r="EW13" i="2"/>
  <c r="FG13" i="2"/>
  <c r="EC14" i="2" s="1"/>
  <c r="ON14" i="3"/>
  <c r="NJ15" i="3" s="1"/>
  <c r="NT14" i="3"/>
  <c r="OD14" i="3" s="1"/>
  <c r="CP8" i="2"/>
  <c r="CK8" i="2"/>
  <c r="AU9" i="2"/>
  <c r="NV13" i="3"/>
  <c r="OF13" i="3" s="1"/>
  <c r="OP13" i="3"/>
  <c r="NL14" i="3" s="1"/>
  <c r="CD14" i="2"/>
  <c r="AZ15" i="2" s="1"/>
  <c r="BJ14" i="2"/>
  <c r="BT14" i="2" s="1"/>
  <c r="QP7" i="3"/>
  <c r="FH14" i="3"/>
  <c r="ED15" i="3" s="1"/>
  <c r="EN14" i="3"/>
  <c r="EX14" i="3"/>
  <c r="UY8" i="2"/>
  <c r="WV13" i="3"/>
  <c r="XF13" i="3"/>
  <c r="XP13" i="3"/>
  <c r="WL14" i="3" s="1"/>
  <c r="XU13" i="2"/>
  <c r="WQ14" i="2" s="1"/>
  <c r="XA13" i="2"/>
  <c r="XK13" i="2"/>
  <c r="RK13" i="2"/>
  <c r="QG14" i="2" s="1"/>
  <c r="QQ13" i="2"/>
  <c r="RA13" i="2" s="1"/>
  <c r="UT14" i="2"/>
  <c r="TP15" i="2" s="1"/>
  <c r="TZ14" i="2"/>
  <c r="UJ14" i="2" s="1"/>
  <c r="XY8" i="2"/>
  <c r="WI9" i="2"/>
  <c r="BK14" i="2"/>
  <c r="BU14" i="2"/>
  <c r="CE14" i="2"/>
  <c r="BA15" i="2" s="1"/>
  <c r="QT13" i="2"/>
  <c r="RD13" i="2"/>
  <c r="RN13" i="2"/>
  <c r="QJ14" i="2" s="1"/>
  <c r="FF14" i="3"/>
  <c r="EB15" i="3" s="1"/>
  <c r="EL14" i="3"/>
  <c r="EV14" i="3" s="1"/>
  <c r="XT13" i="2"/>
  <c r="WP14" i="2" s="1"/>
  <c r="WZ13" i="2"/>
  <c r="XJ13" i="2" s="1"/>
  <c r="LK13" i="2"/>
  <c r="KG14" i="2" s="1"/>
  <c r="KQ13" i="2"/>
  <c r="LA13" i="2" s="1"/>
  <c r="VB8" i="2"/>
  <c r="UW8" i="2"/>
  <c r="TG9" i="2"/>
  <c r="CE14" i="3"/>
  <c r="BA15" i="3" s="1"/>
  <c r="BK14" i="3"/>
  <c r="BU14" i="3" s="1"/>
  <c r="XM8" i="3"/>
  <c r="F65" i="2"/>
  <c r="E65" i="2"/>
  <c r="D65" i="2"/>
  <c r="C65" i="2"/>
  <c r="B65" i="2"/>
  <c r="I65" i="2"/>
  <c r="H65" i="2"/>
  <c r="G65" i="2"/>
  <c r="KO14" i="3"/>
  <c r="KY14" i="3" s="1"/>
  <c r="LI14" i="3"/>
  <c r="KE15" i="3" s="1"/>
  <c r="BJ14" i="3"/>
  <c r="BT14" i="3" s="1"/>
  <c r="CD14" i="3"/>
  <c r="AZ15" i="3" s="1"/>
  <c r="KQ15" i="3"/>
  <c r="LA15" i="3" s="1"/>
  <c r="LK15" i="3"/>
  <c r="KG16" i="3" s="1"/>
  <c r="KM13" i="2"/>
  <c r="KW13" i="2"/>
  <c r="LG13" i="2"/>
  <c r="KC14" i="2" s="1"/>
  <c r="US13" i="2"/>
  <c r="TO14" i="2" s="1"/>
  <c r="TY13" i="2"/>
  <c r="UI13" i="2" s="1"/>
  <c r="WZ15" i="3"/>
  <c r="XJ15" i="3" s="1"/>
  <c r="XT15" i="3"/>
  <c r="WP16" i="3" s="1"/>
  <c r="TX14" i="3"/>
  <c r="UH14" i="3" s="1"/>
  <c r="UR14" i="3"/>
  <c r="TN15" i="3" s="1"/>
  <c r="HO13" i="3"/>
  <c r="HY13" i="3" s="1"/>
  <c r="II13" i="3"/>
  <c r="HE14" i="3" s="1"/>
  <c r="HM13" i="3"/>
  <c r="HW13" i="3" s="1"/>
  <c r="IG13" i="3"/>
  <c r="HC14" i="3" s="1"/>
  <c r="UU7" i="3"/>
  <c r="UL7" i="3" s="1"/>
  <c r="TH8" i="3" s="1"/>
  <c r="CM8" i="2"/>
  <c r="TT13" i="2"/>
  <c r="UD13" i="2"/>
  <c r="UN13" i="2"/>
  <c r="TJ14" i="2" s="1"/>
  <c r="WT13" i="2"/>
  <c r="XD13" i="2"/>
  <c r="XN13" i="2"/>
  <c r="WJ14" i="2" s="1"/>
  <c r="UB7" i="3"/>
  <c r="NT13" i="2"/>
  <c r="OD13" i="2" s="1"/>
  <c r="ON13" i="2"/>
  <c r="NJ14" i="2" s="1"/>
  <c r="B63" i="3"/>
  <c r="E63" i="3"/>
  <c r="C63" i="3"/>
  <c r="H63" i="3"/>
  <c r="OJ15" i="3"/>
  <c r="NF16" i="3" s="1"/>
  <c r="NP15" i="3"/>
  <c r="NZ15" i="3" s="1"/>
  <c r="BH13" i="2"/>
  <c r="BR13" i="2" s="1"/>
  <c r="CB13" i="2"/>
  <c r="AX14" i="2" s="1"/>
  <c r="NR14" i="3"/>
  <c r="OB14" i="3" s="1"/>
  <c r="OL14" i="3"/>
  <c r="NH15" i="3" s="1"/>
  <c r="FD14" i="2"/>
  <c r="DZ15" i="2" s="1"/>
  <c r="EJ14" i="2"/>
  <c r="ET14" i="2" s="1"/>
  <c r="RO15" i="3"/>
  <c r="QK16" i="3" s="1"/>
  <c r="QU15" i="3"/>
  <c r="RE15" i="3" s="1"/>
  <c r="OM14" i="3"/>
  <c r="NI15" i="3" s="1"/>
  <c r="NS14" i="3"/>
  <c r="OC14" i="3" s="1"/>
  <c r="BO8" i="2"/>
  <c r="TR13" i="2"/>
  <c r="UB13" i="2"/>
  <c r="UL13" i="2"/>
  <c r="TH14" i="2" s="1"/>
  <c r="KA10" i="2"/>
  <c r="LV9" i="2"/>
  <c r="LQ9" i="2"/>
  <c r="LS9" i="2" s="1"/>
  <c r="XB14" i="3"/>
  <c r="XV14" i="3"/>
  <c r="WR15" i="3" s="1"/>
  <c r="XL14" i="3"/>
  <c r="XE11" i="3"/>
  <c r="JR6" i="3"/>
  <c r="IS6" i="3" s="1"/>
  <c r="LJ13" i="3"/>
  <c r="KF14" i="3" s="1"/>
  <c r="KP13" i="3"/>
  <c r="KZ13" i="3" s="1"/>
  <c r="CH14" i="2"/>
  <c r="BD15" i="2" s="1"/>
  <c r="BN14" i="2"/>
  <c r="BX14" i="2" s="1"/>
  <c r="CF14" i="3"/>
  <c r="BB15" i="3" s="1"/>
  <c r="BL14" i="3"/>
  <c r="BV14" i="3" s="1"/>
  <c r="CB14" i="3"/>
  <c r="AX15" i="3" s="1"/>
  <c r="BH14" i="3"/>
  <c r="BR14" i="3" s="1"/>
  <c r="LJ14" i="2"/>
  <c r="KF15" i="2" s="1"/>
  <c r="KP14" i="2"/>
  <c r="KZ14" i="2"/>
  <c r="EV14" i="2"/>
  <c r="FF14" i="2"/>
  <c r="EB15" i="2" s="1"/>
  <c r="EL14" i="2"/>
  <c r="WX14" i="2"/>
  <c r="XR14" i="2"/>
  <c r="WN15" i="2" s="1"/>
  <c r="XH14" i="2"/>
  <c r="BF13" i="2"/>
  <c r="BZ13" i="2"/>
  <c r="AV14" i="2" s="1"/>
  <c r="BP13" i="2"/>
  <c r="HR13" i="2"/>
  <c r="IB13" i="2"/>
  <c r="IL13" i="2"/>
  <c r="HH14" i="2" s="1"/>
  <c r="EK14" i="2"/>
  <c r="EU14" i="2"/>
  <c r="FE14" i="2"/>
  <c r="EA15" i="2" s="1"/>
  <c r="LM13" i="2"/>
  <c r="KI14" i="2" s="1"/>
  <c r="KS13" i="2"/>
  <c r="LC13" i="2" s="1"/>
  <c r="UA7" i="3"/>
  <c r="KV14" i="2"/>
  <c r="LF14" i="2"/>
  <c r="KB15" i="2" s="1"/>
  <c r="KL14" i="2"/>
  <c r="HJ13" i="2"/>
  <c r="HT13" i="2"/>
  <c r="ID13" i="2"/>
  <c r="GZ14" i="2" s="1"/>
  <c r="RC13" i="2"/>
  <c r="RM13" i="2"/>
  <c r="QI14" i="2" s="1"/>
  <c r="QS13" i="2"/>
  <c r="NU13" i="3"/>
  <c r="OE13" i="3" s="1"/>
  <c r="OO13" i="3"/>
  <c r="NK14" i="3" s="1"/>
  <c r="RR14" i="3"/>
  <c r="QN15" i="3" s="1"/>
  <c r="QX14" i="3"/>
  <c r="RH14" i="3" s="1"/>
  <c r="IP7" i="3"/>
  <c r="IN7" i="3"/>
  <c r="HI7" i="3"/>
  <c r="IM7" i="3" s="1"/>
  <c r="JQ7" i="3"/>
  <c r="IR7" i="3" s="1"/>
  <c r="LM13" i="3"/>
  <c r="KI14" i="3" s="1"/>
  <c r="KS13" i="3"/>
  <c r="LC13" i="3" s="1"/>
  <c r="WV14" i="2"/>
  <c r="XP14" i="2"/>
  <c r="WL15" i="2" s="1"/>
  <c r="XF14" i="2"/>
  <c r="CA13" i="2"/>
  <c r="AW14" i="2" s="1"/>
  <c r="BG13" i="2"/>
  <c r="BQ13" i="2" s="1"/>
  <c r="QX14" i="2"/>
  <c r="RR14" i="2"/>
  <c r="QN15" i="2" s="1"/>
  <c r="RH14" i="2"/>
  <c r="RP14" i="3"/>
  <c r="QL15" i="3" s="1"/>
  <c r="QV14" i="3"/>
  <c r="RF14" i="3" s="1"/>
  <c r="UP14" i="2"/>
  <c r="TL15" i="2" s="1"/>
  <c r="TV14" i="2"/>
  <c r="UF14" i="2" s="1"/>
  <c r="XS13" i="2"/>
  <c r="WO14" i="2" s="1"/>
  <c r="WY13" i="2"/>
  <c r="XI13" i="2" s="1"/>
  <c r="CA6" i="3"/>
  <c r="AW7" i="3" s="1"/>
  <c r="UP13" i="3"/>
  <c r="TL14" i="3" s="1"/>
  <c r="TV13" i="3"/>
  <c r="UF13" i="3" s="1"/>
  <c r="EH13" i="2"/>
  <c r="ER13" i="2" s="1"/>
  <c r="FB13" i="2"/>
  <c r="DX14" i="2" s="1"/>
  <c r="KT13" i="2"/>
  <c r="LD13" i="2"/>
  <c r="LN13" i="2"/>
  <c r="KJ14" i="2" s="1"/>
  <c r="RJ14" i="2"/>
  <c r="QF15" i="2" s="1"/>
  <c r="QP14" i="2"/>
  <c r="QZ14" i="2" s="1"/>
  <c r="NU14" i="2"/>
  <c r="OE14" i="2" s="1"/>
  <c r="OO14" i="2"/>
  <c r="NK15" i="2" s="1"/>
  <c r="HO13" i="2"/>
  <c r="HY13" i="2" s="1"/>
  <c r="II13" i="2"/>
  <c r="HE14" i="2" s="1"/>
  <c r="SX6" i="3"/>
  <c r="RY6" i="3" s="1"/>
  <c r="XU13" i="3"/>
  <c r="WQ14" i="3" s="1"/>
  <c r="XA13" i="3"/>
  <c r="XK13" i="3" s="1"/>
  <c r="TU14" i="2"/>
  <c r="UE14" i="2"/>
  <c r="UO14" i="2"/>
  <c r="TK15" i="2" s="1"/>
  <c r="FM8" i="2"/>
  <c r="FO8" i="2" s="1"/>
  <c r="DW9" i="2"/>
  <c r="FR8" i="2"/>
  <c r="XQ14" i="3"/>
  <c r="WM15" i="3" s="1"/>
  <c r="WW14" i="3"/>
  <c r="XG14" i="3" s="1"/>
  <c r="IO6" i="3"/>
  <c r="IH14" i="2"/>
  <c r="HD15" i="2" s="1"/>
  <c r="HN14" i="2"/>
  <c r="HX14" i="2" s="1"/>
  <c r="NO13" i="2"/>
  <c r="NY13" i="2"/>
  <c r="OI13" i="2"/>
  <c r="NE14" i="2" s="1"/>
  <c r="IK13" i="2"/>
  <c r="HG14" i="2" s="1"/>
  <c r="HQ13" i="2"/>
  <c r="IA13" i="2" s="1"/>
  <c r="IF14" i="2"/>
  <c r="HB15" i="2" s="1"/>
  <c r="HL14" i="2"/>
  <c r="HV14" i="2" s="1"/>
  <c r="TX14" i="2"/>
  <c r="UH14" i="2" s="1"/>
  <c r="UR14" i="2"/>
  <c r="TN15" i="2" s="1"/>
  <c r="HM13" i="2"/>
  <c r="HW13" i="2"/>
  <c r="IG13" i="2"/>
  <c r="HC14" i="2" s="1"/>
  <c r="HP14" i="3"/>
  <c r="HZ14" i="3" s="1"/>
  <c r="IJ14" i="3"/>
  <c r="HF15" i="3" s="1"/>
  <c r="OH14" i="2"/>
  <c r="ND15" i="2" s="1"/>
  <c r="NN14" i="2"/>
  <c r="NX14" i="2" s="1"/>
  <c r="FI13" i="3"/>
  <c r="EE14" i="3" s="1"/>
  <c r="EO13" i="3"/>
  <c r="EY13" i="3" s="1"/>
  <c r="OJ14" i="2"/>
  <c r="NF15" i="2" s="1"/>
  <c r="NZ14" i="2"/>
  <c r="NP14" i="2"/>
  <c r="RZ6" i="3"/>
  <c r="KR13" i="2"/>
  <c r="LB13" i="2" s="1"/>
  <c r="LL13" i="2"/>
  <c r="KH14" i="2" s="1"/>
  <c r="KO13" i="2"/>
  <c r="KY13" i="2"/>
  <c r="LI13" i="2"/>
  <c r="KE14" i="2" s="1"/>
  <c r="IT6" i="3"/>
  <c r="UN14" i="3"/>
  <c r="TJ15" i="3" s="1"/>
  <c r="TT14" i="3"/>
  <c r="UD14" i="3" s="1"/>
  <c r="HL14" i="3"/>
  <c r="HV14" i="3" s="1"/>
  <c r="IF14" i="3"/>
  <c r="HB15" i="3" s="1"/>
  <c r="QE9" i="2"/>
  <c r="RZ8" i="2"/>
  <c r="RU8" i="2"/>
  <c r="RW8" i="2" s="1"/>
  <c r="XS14" i="3"/>
  <c r="WO15" i="3" s="1"/>
  <c r="WY14" i="3"/>
  <c r="XI14" i="3" s="1"/>
  <c r="UO13" i="3"/>
  <c r="TK14" i="3" s="1"/>
  <c r="TU13" i="3"/>
  <c r="UE13" i="3" s="1"/>
  <c r="RU6" i="3"/>
  <c r="XV14" i="2"/>
  <c r="WR15" i="2" s="1"/>
  <c r="XB14" i="2"/>
  <c r="XL14" i="2"/>
  <c r="EO13" i="2"/>
  <c r="EY13" i="2"/>
  <c r="FI13" i="2"/>
  <c r="EE14" i="2" s="1"/>
  <c r="EQ8" i="2"/>
  <c r="BY6" i="3" l="1"/>
  <c r="CP6" i="3" s="1"/>
  <c r="EQ7" i="3"/>
  <c r="FC7" i="3" s="1"/>
  <c r="DY8" i="3" s="1"/>
  <c r="UM7" i="3"/>
  <c r="TI8" i="3" s="1"/>
  <c r="KK7" i="3"/>
  <c r="KU7" i="3"/>
  <c r="OX6" i="3"/>
  <c r="NX7" i="3"/>
  <c r="KB7" i="3"/>
  <c r="MT6" i="3"/>
  <c r="LU6" i="3" s="1"/>
  <c r="LV6" i="3"/>
  <c r="LQ6" i="3"/>
  <c r="LS6" i="3" s="1"/>
  <c r="KM7" i="3"/>
  <c r="KW7" i="3" s="1"/>
  <c r="TR8" i="3"/>
  <c r="UB8" i="3"/>
  <c r="TX15" i="2"/>
  <c r="UH15" i="2"/>
  <c r="UR15" i="2"/>
  <c r="TN16" i="2" s="1"/>
  <c r="BG7" i="3"/>
  <c r="BQ7" i="3" s="1"/>
  <c r="QU16" i="3"/>
  <c r="RE16" i="3" s="1"/>
  <c r="RO16" i="3"/>
  <c r="QK17" i="3" s="1"/>
  <c r="NP16" i="3"/>
  <c r="NZ16" i="3" s="1"/>
  <c r="OJ16" i="3"/>
  <c r="NF17" i="3" s="1"/>
  <c r="XY8" i="3"/>
  <c r="WI9" i="3"/>
  <c r="XA14" i="2"/>
  <c r="XK14" i="2"/>
  <c r="XU14" i="2"/>
  <c r="WQ15" i="2" s="1"/>
  <c r="CD15" i="2"/>
  <c r="AZ16" i="2" s="1"/>
  <c r="BT15" i="2"/>
  <c r="BJ15" i="2"/>
  <c r="EN15" i="2"/>
  <c r="EX15" i="2" s="1"/>
  <c r="FH15" i="2"/>
  <c r="ED16" i="2" s="1"/>
  <c r="FE14" i="3"/>
  <c r="EA15" i="3" s="1"/>
  <c r="EK14" i="3"/>
  <c r="EU14" i="3"/>
  <c r="LH15" i="3"/>
  <c r="KD16" i="3" s="1"/>
  <c r="KN15" i="3"/>
  <c r="KX15" i="3"/>
  <c r="CC15" i="2"/>
  <c r="AY16" i="2" s="1"/>
  <c r="BS15" i="2"/>
  <c r="BI15" i="2"/>
  <c r="NO7" i="3"/>
  <c r="NY7" i="3" s="1"/>
  <c r="RB14" i="2"/>
  <c r="RL14" i="2"/>
  <c r="QH15" i="2" s="1"/>
  <c r="QR14" i="2"/>
  <c r="UQ15" i="2"/>
  <c r="TM16" i="2" s="1"/>
  <c r="TW15" i="2"/>
  <c r="UG15" i="2" s="1"/>
  <c r="TU14" i="3"/>
  <c r="UE14" i="3"/>
  <c r="UO14" i="3"/>
  <c r="TK15" i="3" s="1"/>
  <c r="NP15" i="2"/>
  <c r="NZ15" i="2" s="1"/>
  <c r="OJ15" i="2"/>
  <c r="NF16" i="2" s="1"/>
  <c r="UO15" i="2"/>
  <c r="TK16" i="2" s="1"/>
  <c r="TU15" i="2"/>
  <c r="UE15" i="2"/>
  <c r="QX15" i="2"/>
  <c r="RH15" i="2" s="1"/>
  <c r="RR15" i="2"/>
  <c r="QN16" i="2" s="1"/>
  <c r="LM14" i="2"/>
  <c r="KI15" i="2" s="1"/>
  <c r="KS14" i="2"/>
  <c r="LC14" i="2" s="1"/>
  <c r="KY14" i="2"/>
  <c r="LI14" i="2"/>
  <c r="KE15" i="2" s="1"/>
  <c r="KO14" i="2"/>
  <c r="EO14" i="3"/>
  <c r="EY14" i="3" s="1"/>
  <c r="FI14" i="3"/>
  <c r="EE15" i="3" s="1"/>
  <c r="RM14" i="2"/>
  <c r="QI15" i="2" s="1"/>
  <c r="QS14" i="2"/>
  <c r="RC14" i="2" s="1"/>
  <c r="FE15" i="2"/>
  <c r="EA16" i="2" s="1"/>
  <c r="EU15" i="2"/>
  <c r="EK15" i="2"/>
  <c r="HM14" i="3"/>
  <c r="HW14" i="3" s="1"/>
  <c r="IG14" i="3"/>
  <c r="HC15" i="3" s="1"/>
  <c r="LI15" i="3"/>
  <c r="KE16" i="3" s="1"/>
  <c r="KO15" i="3"/>
  <c r="KY15" i="3" s="1"/>
  <c r="XZ9" i="2"/>
  <c r="XM9" i="2"/>
  <c r="XX9" i="2"/>
  <c r="WS9" i="2"/>
  <c r="XC9" i="2" s="1"/>
  <c r="XF14" i="3"/>
  <c r="XP14" i="3"/>
  <c r="WL15" i="3" s="1"/>
  <c r="WV14" i="3"/>
  <c r="FC15" i="2"/>
  <c r="DY16" i="2" s="1"/>
  <c r="ES15" i="2"/>
  <c r="EI15" i="2"/>
  <c r="RS7" i="3"/>
  <c r="RI7" i="3" s="1"/>
  <c r="UM14" i="2"/>
  <c r="TI15" i="2" s="1"/>
  <c r="TS14" i="2"/>
  <c r="UC14" i="2"/>
  <c r="OM14" i="2"/>
  <c r="NI15" i="2" s="1"/>
  <c r="NS14" i="2"/>
  <c r="OC14" i="2" s="1"/>
  <c r="QS16" i="3"/>
  <c r="RC16" i="3" s="1"/>
  <c r="RM16" i="3"/>
  <c r="QI17" i="3" s="1"/>
  <c r="RN14" i="3"/>
  <c r="QJ15" i="3" s="1"/>
  <c r="QT14" i="3"/>
  <c r="RD14" i="3" s="1"/>
  <c r="PV9" i="2"/>
  <c r="OW9" i="2" s="1"/>
  <c r="PU9" i="2"/>
  <c r="OV9" i="2" s="1"/>
  <c r="NM9" i="2"/>
  <c r="OQ9" i="2" s="1"/>
  <c r="OT9" i="2"/>
  <c r="OG9" i="2"/>
  <c r="OR9" i="2"/>
  <c r="WY14" i="2"/>
  <c r="XI14" i="2"/>
  <c r="XS14" i="2"/>
  <c r="WO15" i="2" s="1"/>
  <c r="CA14" i="2"/>
  <c r="AW15" i="2" s="1"/>
  <c r="BG14" i="2"/>
  <c r="BQ14" i="2" s="1"/>
  <c r="ID14" i="2"/>
  <c r="GZ15" i="2" s="1"/>
  <c r="HJ14" i="2"/>
  <c r="HT14" i="2" s="1"/>
  <c r="BN15" i="2"/>
  <c r="BX15" i="2"/>
  <c r="CH15" i="2"/>
  <c r="BD16" i="2" s="1"/>
  <c r="LR10" i="2"/>
  <c r="LP10" i="2"/>
  <c r="MT10" i="2"/>
  <c r="LU10" i="2" s="1"/>
  <c r="MS10" i="2"/>
  <c r="LT10" i="2" s="1"/>
  <c r="LE10" i="2"/>
  <c r="KK10" i="2"/>
  <c r="LO10" i="2" s="1"/>
  <c r="FD15" i="2"/>
  <c r="DZ16" i="2" s="1"/>
  <c r="ET15" i="2"/>
  <c r="EJ15" i="2"/>
  <c r="WT14" i="2"/>
  <c r="XD14" i="2" s="1"/>
  <c r="XN14" i="2"/>
  <c r="WJ15" i="2" s="1"/>
  <c r="HO14" i="3"/>
  <c r="HY14" i="3" s="1"/>
  <c r="II14" i="3"/>
  <c r="HE15" i="3" s="1"/>
  <c r="KM14" i="2"/>
  <c r="KW14" i="2" s="1"/>
  <c r="LG14" i="2"/>
  <c r="KC15" i="2" s="1"/>
  <c r="XJ14" i="2"/>
  <c r="XT14" i="2"/>
  <c r="WP15" i="2" s="1"/>
  <c r="WZ14" i="2"/>
  <c r="CH15" i="3"/>
  <c r="BD16" i="3" s="1"/>
  <c r="BN15" i="3"/>
  <c r="BX15" i="3" s="1"/>
  <c r="EM15" i="3"/>
  <c r="EW15" i="3" s="1"/>
  <c r="FG15" i="3"/>
  <c r="EC16" i="3" s="1"/>
  <c r="PV6" i="3"/>
  <c r="OW6" i="3" s="1"/>
  <c r="TS8" i="3"/>
  <c r="UC8" i="3" s="1"/>
  <c r="HN15" i="2"/>
  <c r="HX15" i="2"/>
  <c r="IH15" i="2"/>
  <c r="HD16" i="2" s="1"/>
  <c r="UL14" i="2"/>
  <c r="TH15" i="2" s="1"/>
  <c r="TR14" i="2"/>
  <c r="UB14" i="2"/>
  <c r="BI14" i="3"/>
  <c r="BS14" i="3" s="1"/>
  <c r="CC14" i="3"/>
  <c r="AY15" i="3" s="1"/>
  <c r="UQ15" i="3"/>
  <c r="TM16" i="3" s="1"/>
  <c r="TW15" i="3"/>
  <c r="UG15" i="3" s="1"/>
  <c r="OK14" i="2"/>
  <c r="NG15" i="2" s="1"/>
  <c r="NQ14" i="2"/>
  <c r="OA14" i="2" s="1"/>
  <c r="XO15" i="2"/>
  <c r="WK16" i="2" s="1"/>
  <c r="WU15" i="2"/>
  <c r="XE15" i="2" s="1"/>
  <c r="NQ16" i="3"/>
  <c r="OA16" i="3" s="1"/>
  <c r="OK16" i="3"/>
  <c r="NG17" i="3" s="1"/>
  <c r="RW6" i="3"/>
  <c r="SW9" i="2"/>
  <c r="RX9" i="2" s="1"/>
  <c r="QO9" i="2"/>
  <c r="RS9" i="2" s="1"/>
  <c r="RV9" i="2"/>
  <c r="RI9" i="2"/>
  <c r="SX9" i="2" s="1"/>
  <c r="RY9" i="2" s="1"/>
  <c r="RT9" i="2"/>
  <c r="LL14" i="2"/>
  <c r="KH15" i="2" s="1"/>
  <c r="KR14" i="2"/>
  <c r="LB14" i="2" s="1"/>
  <c r="NR15" i="3"/>
  <c r="OB15" i="3" s="1"/>
  <c r="OL15" i="3"/>
  <c r="NH16" i="3" s="1"/>
  <c r="TZ15" i="2"/>
  <c r="UJ15" i="2"/>
  <c r="UT15" i="2"/>
  <c r="TP16" i="2" s="1"/>
  <c r="BE9" i="2"/>
  <c r="CI9" i="2" s="1"/>
  <c r="BO9" i="2"/>
  <c r="CL9" i="2"/>
  <c r="BY9" i="2"/>
  <c r="DN9" i="2" s="1"/>
  <c r="CO9" i="2" s="1"/>
  <c r="CJ9" i="2"/>
  <c r="DM9" i="2"/>
  <c r="CN9" i="2" s="1"/>
  <c r="WT14" i="3"/>
  <c r="XN14" i="3" s="1"/>
  <c r="WJ15" i="3" s="1"/>
  <c r="XD14" i="3"/>
  <c r="FD14" i="3"/>
  <c r="DZ15" i="3" s="1"/>
  <c r="EJ14" i="3"/>
  <c r="ET14" i="3" s="1"/>
  <c r="EP15" i="2"/>
  <c r="EZ15" i="2" s="1"/>
  <c r="FJ15" i="2"/>
  <c r="EF16" i="2" s="1"/>
  <c r="TZ15" i="3"/>
  <c r="UJ15" i="3" s="1"/>
  <c r="UT15" i="3"/>
  <c r="TP16" i="3" s="1"/>
  <c r="OS6" i="3"/>
  <c r="HS7" i="3"/>
  <c r="IC7" i="3" s="1"/>
  <c r="IL14" i="2"/>
  <c r="HH15" i="2" s="1"/>
  <c r="HR14" i="2"/>
  <c r="IB14" i="2" s="1"/>
  <c r="HL15" i="2"/>
  <c r="HV15" i="2" s="1"/>
  <c r="IF15" i="2"/>
  <c r="HB16" i="2" s="1"/>
  <c r="UP15" i="2"/>
  <c r="TL16" i="2" s="1"/>
  <c r="TV15" i="2"/>
  <c r="UF15" i="2" s="1"/>
  <c r="XP15" i="2"/>
  <c r="WL16" i="2" s="1"/>
  <c r="WV15" i="2"/>
  <c r="XF15" i="2"/>
  <c r="IF15" i="3"/>
  <c r="HB16" i="3" s="1"/>
  <c r="HL15" i="3"/>
  <c r="HV15" i="3" s="1"/>
  <c r="IJ15" i="3"/>
  <c r="HF16" i="3" s="1"/>
  <c r="HP15" i="3"/>
  <c r="HZ15" i="3" s="1"/>
  <c r="XQ15" i="3"/>
  <c r="WM16" i="3" s="1"/>
  <c r="WW15" i="3"/>
  <c r="XG15" i="3" s="1"/>
  <c r="HY14" i="2"/>
  <c r="II14" i="2"/>
  <c r="HE15" i="2" s="1"/>
  <c r="HO14" i="2"/>
  <c r="ER14" i="2"/>
  <c r="FB14" i="2"/>
  <c r="DX15" i="2" s="1"/>
  <c r="EH14" i="2"/>
  <c r="KP15" i="2"/>
  <c r="KZ15" i="2"/>
  <c r="LJ15" i="2"/>
  <c r="KF16" i="2" s="1"/>
  <c r="KP14" i="3"/>
  <c r="KZ14" i="3" s="1"/>
  <c r="LJ14" i="3"/>
  <c r="KF15" i="3" s="1"/>
  <c r="TX15" i="3"/>
  <c r="UH15" i="3" s="1"/>
  <c r="UR15" i="3"/>
  <c r="TN16" i="3" s="1"/>
  <c r="KQ16" i="3"/>
  <c r="LA16" i="3" s="1"/>
  <c r="LK16" i="3"/>
  <c r="KG17" i="3" s="1"/>
  <c r="EL15" i="3"/>
  <c r="EV15" i="3" s="1"/>
  <c r="FF15" i="3"/>
  <c r="EB16" i="3" s="1"/>
  <c r="KN15" i="2"/>
  <c r="KX15" i="2"/>
  <c r="LH15" i="2"/>
  <c r="KD16" i="2" s="1"/>
  <c r="BM15" i="2"/>
  <c r="CG15" i="2"/>
  <c r="BC16" i="2" s="1"/>
  <c r="BW15" i="2"/>
  <c r="FB7" i="3"/>
  <c r="DX8" i="3" s="1"/>
  <c r="RO15" i="2"/>
  <c r="QK16" i="2" s="1"/>
  <c r="RE15" i="2"/>
  <c r="QU15" i="2"/>
  <c r="BL15" i="2"/>
  <c r="CF15" i="2"/>
  <c r="BB16" i="2" s="1"/>
  <c r="BV15" i="2"/>
  <c r="NM7" i="3"/>
  <c r="PU7" i="3"/>
  <c r="OV7" i="3" s="1"/>
  <c r="OT7" i="3"/>
  <c r="OR7" i="3"/>
  <c r="QP15" i="2"/>
  <c r="QZ15" i="2" s="1"/>
  <c r="RJ15" i="2"/>
  <c r="QF16" i="2" s="1"/>
  <c r="KL15" i="2"/>
  <c r="LF15" i="2"/>
  <c r="KB16" i="2" s="1"/>
  <c r="KV15" i="2"/>
  <c r="UN14" i="2"/>
  <c r="TJ15" i="2" s="1"/>
  <c r="TT14" i="2"/>
  <c r="UD14" i="2" s="1"/>
  <c r="TQ9" i="2"/>
  <c r="UU9" i="2" s="1"/>
  <c r="UX9" i="2"/>
  <c r="UK9" i="2"/>
  <c r="UV9" i="2"/>
  <c r="VZ9" i="2"/>
  <c r="VA9" i="2" s="1"/>
  <c r="VY9" i="2"/>
  <c r="UZ9" i="2" s="1"/>
  <c r="RD14" i="2"/>
  <c r="RN14" i="2"/>
  <c r="QJ15" i="2" s="1"/>
  <c r="QT14" i="2"/>
  <c r="EN15" i="3"/>
  <c r="EX15" i="3"/>
  <c r="FH15" i="3"/>
  <c r="ED16" i="3" s="1"/>
  <c r="RQ15" i="3"/>
  <c r="QM16" i="3" s="1"/>
  <c r="QW15" i="3"/>
  <c r="RG15" i="3" s="1"/>
  <c r="HP15" i="2"/>
  <c r="HZ15" i="2"/>
  <c r="IJ15" i="2"/>
  <c r="HF16" i="2" s="1"/>
  <c r="QR16" i="3"/>
  <c r="RB16" i="3" s="1"/>
  <c r="RL16" i="3"/>
  <c r="QH17" i="3" s="1"/>
  <c r="WY15" i="3"/>
  <c r="XS15" i="3"/>
  <c r="WO16" i="3" s="1"/>
  <c r="XI15" i="3"/>
  <c r="TY14" i="2"/>
  <c r="UI14" i="2"/>
  <c r="US14" i="2"/>
  <c r="TO15" i="2" s="1"/>
  <c r="CE15" i="3"/>
  <c r="BA16" i="3" s="1"/>
  <c r="BK15" i="3"/>
  <c r="BU15" i="3" s="1"/>
  <c r="OP14" i="3"/>
  <c r="NL15" i="3" s="1"/>
  <c r="NV14" i="3"/>
  <c r="OF14" i="3" s="1"/>
  <c r="XA14" i="3"/>
  <c r="XU14" i="3"/>
  <c r="WQ15" i="3" s="1"/>
  <c r="XK14" i="3"/>
  <c r="KT14" i="2"/>
  <c r="LD14" i="2"/>
  <c r="LN14" i="2"/>
  <c r="KJ15" i="2" s="1"/>
  <c r="XB15" i="2"/>
  <c r="XL15" i="2"/>
  <c r="XV15" i="2"/>
  <c r="WR16" i="2" s="1"/>
  <c r="IQ6" i="3"/>
  <c r="RR15" i="3"/>
  <c r="QN16" i="3" s="1"/>
  <c r="QX15" i="3"/>
  <c r="RH15" i="3" s="1"/>
  <c r="BF14" i="2"/>
  <c r="BP14" i="2" s="1"/>
  <c r="BZ14" i="2"/>
  <c r="AV15" i="2" s="1"/>
  <c r="CB14" i="2"/>
  <c r="AX15" i="2" s="1"/>
  <c r="BH14" i="2"/>
  <c r="BR14" i="2" s="1"/>
  <c r="RK14" i="2"/>
  <c r="QG15" i="2" s="1"/>
  <c r="RA14" i="2"/>
  <c r="QQ14" i="2"/>
  <c r="QZ7" i="3"/>
  <c r="IK15" i="3"/>
  <c r="HG16" i="3" s="1"/>
  <c r="HQ15" i="3"/>
  <c r="IA15" i="3" s="1"/>
  <c r="RP15" i="2"/>
  <c r="QL16" i="2" s="1"/>
  <c r="RF15" i="2"/>
  <c r="QV15" i="2"/>
  <c r="RQ15" i="2"/>
  <c r="QM16" i="2" s="1"/>
  <c r="RG15" i="2"/>
  <c r="QW15" i="2"/>
  <c r="TY15" i="3"/>
  <c r="UI15" i="3" s="1"/>
  <c r="US15" i="3"/>
  <c r="TO16" i="3" s="1"/>
  <c r="OP15" i="2"/>
  <c r="NL16" i="2" s="1"/>
  <c r="OF15" i="2"/>
  <c r="NV15" i="2"/>
  <c r="FJ15" i="3"/>
  <c r="EF16" i="3" s="1"/>
  <c r="EP15" i="3"/>
  <c r="EZ15" i="3" s="1"/>
  <c r="EL15" i="2"/>
  <c r="EV15" i="2" s="1"/>
  <c r="FF15" i="2"/>
  <c r="EB16" i="2" s="1"/>
  <c r="NN15" i="2"/>
  <c r="NX15" i="2" s="1"/>
  <c r="OH15" i="2"/>
  <c r="ND16" i="2" s="1"/>
  <c r="IK14" i="2"/>
  <c r="HG15" i="2" s="1"/>
  <c r="HQ14" i="2"/>
  <c r="IA14" i="2" s="1"/>
  <c r="LM14" i="3"/>
  <c r="KI15" i="3" s="1"/>
  <c r="KS14" i="3"/>
  <c r="LC14" i="3"/>
  <c r="BF7" i="3"/>
  <c r="BP7" i="3" s="1"/>
  <c r="HM14" i="2"/>
  <c r="HW14" i="2"/>
  <c r="IG14" i="2"/>
  <c r="HC15" i="2" s="1"/>
  <c r="EQ9" i="2"/>
  <c r="FN9" i="2"/>
  <c r="FA9" i="2"/>
  <c r="FL9" i="2"/>
  <c r="GP9" i="2"/>
  <c r="FQ9" i="2" s="1"/>
  <c r="GO9" i="2"/>
  <c r="FP9" i="2" s="1"/>
  <c r="EG9" i="2"/>
  <c r="FK9" i="2" s="1"/>
  <c r="RP15" i="3"/>
  <c r="QL16" i="3" s="1"/>
  <c r="QV15" i="3"/>
  <c r="RF15" i="3" s="1"/>
  <c r="OO14" i="3"/>
  <c r="NK15" i="3" s="1"/>
  <c r="NU14" i="3"/>
  <c r="OE14" i="3" s="1"/>
  <c r="CB15" i="3"/>
  <c r="AX16" i="3" s="1"/>
  <c r="BH15" i="3"/>
  <c r="BR15" i="3" s="1"/>
  <c r="CD15" i="3"/>
  <c r="AZ16" i="3" s="1"/>
  <c r="BJ15" i="3"/>
  <c r="BT15" i="3" s="1"/>
  <c r="IO9" i="2"/>
  <c r="IQ9" i="2" s="1"/>
  <c r="IT9" i="2"/>
  <c r="GY10" i="2"/>
  <c r="KT15" i="3"/>
  <c r="LD15" i="3" s="1"/>
  <c r="LN15" i="3"/>
  <c r="KJ16" i="3" s="1"/>
  <c r="XQ15" i="2"/>
  <c r="WM16" i="2" s="1"/>
  <c r="WW15" i="2"/>
  <c r="XG15" i="2" s="1"/>
  <c r="HN14" i="3"/>
  <c r="HX14" i="3" s="1"/>
  <c r="IH14" i="3"/>
  <c r="HD15" i="3" s="1"/>
  <c r="FA7" i="3"/>
  <c r="OI14" i="2"/>
  <c r="NE15" i="2" s="1"/>
  <c r="NO14" i="2"/>
  <c r="NY14" i="2" s="1"/>
  <c r="OO15" i="2"/>
  <c r="NK16" i="2" s="1"/>
  <c r="OE15" i="2"/>
  <c r="NU15" i="2"/>
  <c r="NS15" i="3"/>
  <c r="OC15" i="3" s="1"/>
  <c r="OM15" i="3"/>
  <c r="NI16" i="3" s="1"/>
  <c r="XT16" i="3"/>
  <c r="WP17" i="3" s="1"/>
  <c r="WZ16" i="3"/>
  <c r="XJ16" i="3"/>
  <c r="BK15" i="2"/>
  <c r="BU15" i="2" s="1"/>
  <c r="CE15" i="2"/>
  <c r="BA16" i="2" s="1"/>
  <c r="ON15" i="3"/>
  <c r="NJ16" i="3" s="1"/>
  <c r="NT15" i="3"/>
  <c r="OD15" i="3" s="1"/>
  <c r="OL14" i="2"/>
  <c r="NH15" i="2" s="1"/>
  <c r="NR14" i="2"/>
  <c r="OB14" i="2"/>
  <c r="WX15" i="3"/>
  <c r="XR15" i="3"/>
  <c r="WN16" i="3" s="1"/>
  <c r="XH15" i="3"/>
  <c r="WU13" i="3"/>
  <c r="XE13" i="3" s="1"/>
  <c r="XO13" i="3"/>
  <c r="WK14" i="3" s="1"/>
  <c r="EY14" i="2"/>
  <c r="FI14" i="2"/>
  <c r="EE15" i="2" s="1"/>
  <c r="EO14" i="2"/>
  <c r="UN15" i="3"/>
  <c r="TJ16" i="3" s="1"/>
  <c r="TT15" i="3"/>
  <c r="UD15" i="3" s="1"/>
  <c r="TV14" i="3"/>
  <c r="UF14" i="3" s="1"/>
  <c r="UP14" i="3"/>
  <c r="TL15" i="3" s="1"/>
  <c r="WX15" i="2"/>
  <c r="XH15" i="2" s="1"/>
  <c r="XR15" i="2"/>
  <c r="WN16" i="2" s="1"/>
  <c r="CF15" i="3"/>
  <c r="BB16" i="3" s="1"/>
  <c r="BL15" i="3"/>
  <c r="BV15" i="3" s="1"/>
  <c r="XB15" i="3"/>
  <c r="XV15" i="3"/>
  <c r="WR16" i="3" s="1"/>
  <c r="XL15" i="3"/>
  <c r="ON14" i="2"/>
  <c r="NJ15" i="2" s="1"/>
  <c r="NT14" i="2"/>
  <c r="OD14" i="2"/>
  <c r="UK7" i="3"/>
  <c r="LK14" i="2"/>
  <c r="KG15" i="2" s="1"/>
  <c r="KQ14" i="2"/>
  <c r="LA14" i="2" s="1"/>
  <c r="EM14" i="2"/>
  <c r="EW14" i="2" s="1"/>
  <c r="FG14" i="2"/>
  <c r="EC15" i="2" s="1"/>
  <c r="HR15" i="3"/>
  <c r="IB15" i="3" s="1"/>
  <c r="IL15" i="3"/>
  <c r="HH16" i="3" s="1"/>
  <c r="CG15" i="3"/>
  <c r="BC16" i="3" s="1"/>
  <c r="BM15" i="3"/>
  <c r="BW15" i="3" s="1"/>
  <c r="LL14" i="3"/>
  <c r="KH15" i="3" s="1"/>
  <c r="KR14" i="3"/>
  <c r="LB14" i="3" s="1"/>
  <c r="IE15" i="2"/>
  <c r="HA16" i="2" s="1"/>
  <c r="HK15" i="2"/>
  <c r="HU15" i="2" s="1"/>
  <c r="DN6" i="3" l="1"/>
  <c r="CO6" i="3" s="1"/>
  <c r="I63" i="3" s="1"/>
  <c r="CK6" i="3"/>
  <c r="CM6" i="3" s="1"/>
  <c r="AU7" i="3"/>
  <c r="OQ7" i="3"/>
  <c r="KL7" i="3"/>
  <c r="MS7" i="3"/>
  <c r="LT7" i="3" s="1"/>
  <c r="LR7" i="3"/>
  <c r="LP7" i="3"/>
  <c r="NW7" i="3"/>
  <c r="OG7" i="3" s="1"/>
  <c r="NC8" i="3" s="1"/>
  <c r="WT15" i="3"/>
  <c r="XD15" i="3" s="1"/>
  <c r="QE8" i="3"/>
  <c r="NT16" i="3"/>
  <c r="OD16" i="3" s="1"/>
  <c r="ON16" i="3"/>
  <c r="NJ17" i="3" s="1"/>
  <c r="HQ15" i="2"/>
  <c r="IA15" i="2" s="1"/>
  <c r="IK15" i="2"/>
  <c r="HG16" i="2" s="1"/>
  <c r="BF15" i="2"/>
  <c r="BP15" i="2" s="1"/>
  <c r="BZ15" i="2"/>
  <c r="AV16" i="2" s="1"/>
  <c r="CG16" i="3"/>
  <c r="BC17" i="3" s="1"/>
  <c r="BM16" i="3"/>
  <c r="BW16" i="3" s="1"/>
  <c r="NU16" i="2"/>
  <c r="OE16" i="2"/>
  <c r="OO16" i="2"/>
  <c r="NK17" i="2" s="1"/>
  <c r="OO15" i="3"/>
  <c r="NK16" i="3" s="1"/>
  <c r="NU15" i="3"/>
  <c r="OE15" i="3" s="1"/>
  <c r="HM15" i="2"/>
  <c r="IG15" i="2"/>
  <c r="HC16" i="2" s="1"/>
  <c r="HW15" i="2"/>
  <c r="OF16" i="2"/>
  <c r="OP16" i="2"/>
  <c r="NL17" i="2" s="1"/>
  <c r="NV16" i="2"/>
  <c r="RP16" i="2"/>
  <c r="QL17" i="2" s="1"/>
  <c r="QV16" i="2"/>
  <c r="RF16" i="2" s="1"/>
  <c r="RQ16" i="3"/>
  <c r="QM17" i="3" s="1"/>
  <c r="QW16" i="3"/>
  <c r="RG16" i="3" s="1"/>
  <c r="UA9" i="2"/>
  <c r="EH8" i="3"/>
  <c r="ER8" i="3" s="1"/>
  <c r="HP16" i="3"/>
  <c r="HZ16" i="3" s="1"/>
  <c r="IJ16" i="3"/>
  <c r="HF17" i="3" s="1"/>
  <c r="KU10" i="2"/>
  <c r="XY9" i="2"/>
  <c r="WI10" i="2"/>
  <c r="RR16" i="2"/>
  <c r="QN17" i="2" s="1"/>
  <c r="QX16" i="2"/>
  <c r="RH16" i="2" s="1"/>
  <c r="XA15" i="2"/>
  <c r="XK15" i="2" s="1"/>
  <c r="XU15" i="2"/>
  <c r="WQ16" i="2" s="1"/>
  <c r="OH16" i="2"/>
  <c r="ND17" i="2" s="1"/>
  <c r="NN16" i="2"/>
  <c r="NX16" i="2" s="1"/>
  <c r="FH16" i="3"/>
  <c r="ED17" i="3" s="1"/>
  <c r="EN16" i="3"/>
  <c r="EX16" i="3" s="1"/>
  <c r="EI8" i="3"/>
  <c r="ES8" i="3" s="1"/>
  <c r="FD15" i="3"/>
  <c r="DZ16" i="3" s="1"/>
  <c r="EJ15" i="3"/>
  <c r="ET15" i="3" s="1"/>
  <c r="UT16" i="2"/>
  <c r="TP17" i="2" s="1"/>
  <c r="UJ16" i="2"/>
  <c r="TZ16" i="2"/>
  <c r="QY9" i="2"/>
  <c r="WU16" i="2"/>
  <c r="XE16" i="2" s="1"/>
  <c r="XO16" i="2"/>
  <c r="WK17" i="2" s="1"/>
  <c r="TR15" i="2"/>
  <c r="UB15" i="2" s="1"/>
  <c r="UL15" i="2"/>
  <c r="TH16" i="2" s="1"/>
  <c r="II15" i="3"/>
  <c r="HE16" i="3" s="1"/>
  <c r="HO15" i="3"/>
  <c r="HY15" i="3" s="1"/>
  <c r="RC15" i="2"/>
  <c r="RM15" i="2"/>
  <c r="QI16" i="2" s="1"/>
  <c r="QS15" i="2"/>
  <c r="HR16" i="3"/>
  <c r="IL16" i="3"/>
  <c r="HH17" i="3" s="1"/>
  <c r="IB16" i="3"/>
  <c r="UR16" i="3"/>
  <c r="TN17" i="3" s="1"/>
  <c r="TX16" i="3"/>
  <c r="UH16" i="3" s="1"/>
  <c r="FB15" i="2"/>
  <c r="DX16" i="2" s="1"/>
  <c r="EH15" i="2"/>
  <c r="ER15" i="2" s="1"/>
  <c r="IF16" i="3"/>
  <c r="HB17" i="3" s="1"/>
  <c r="HL16" i="3"/>
  <c r="HV16" i="3" s="1"/>
  <c r="IH16" i="2"/>
  <c r="HD17" i="2" s="1"/>
  <c r="HN16" i="2"/>
  <c r="HX16" i="2" s="1"/>
  <c r="CH16" i="3"/>
  <c r="BD17" i="3" s="1"/>
  <c r="BN16" i="3"/>
  <c r="BX16" i="3" s="1"/>
  <c r="UM15" i="2"/>
  <c r="TI16" i="2" s="1"/>
  <c r="TS15" i="2"/>
  <c r="UC15" i="2" s="1"/>
  <c r="UQ16" i="2"/>
  <c r="TM17" i="2" s="1"/>
  <c r="TW16" i="2"/>
  <c r="UG16" i="2" s="1"/>
  <c r="LH16" i="3"/>
  <c r="KD17" i="3" s="1"/>
  <c r="KN16" i="3"/>
  <c r="KX16" i="3" s="1"/>
  <c r="UR16" i="2"/>
  <c r="TN17" i="2" s="1"/>
  <c r="TX16" i="2"/>
  <c r="UH16" i="2" s="1"/>
  <c r="UW7" i="3"/>
  <c r="UY7" i="3" s="1"/>
  <c r="TG8" i="3"/>
  <c r="VB7" i="3"/>
  <c r="VZ7" i="3"/>
  <c r="VA7" i="3" s="1"/>
  <c r="UP15" i="3"/>
  <c r="TL16" i="3" s="1"/>
  <c r="TV15" i="3"/>
  <c r="UF15" i="3" s="1"/>
  <c r="CE16" i="2"/>
  <c r="BA17" i="2" s="1"/>
  <c r="BK16" i="2"/>
  <c r="BU16" i="2" s="1"/>
  <c r="IP10" i="2"/>
  <c r="IN10" i="2"/>
  <c r="HI10" i="2"/>
  <c r="IM10" i="2" s="1"/>
  <c r="HS10" i="2"/>
  <c r="JQ10" i="2"/>
  <c r="IR10" i="2" s="1"/>
  <c r="IC10" i="2"/>
  <c r="HR15" i="2"/>
  <c r="IB15" i="2" s="1"/>
  <c r="IL15" i="2"/>
  <c r="HH16" i="2" s="1"/>
  <c r="CA15" i="2"/>
  <c r="AW16" i="2" s="1"/>
  <c r="BG15" i="2"/>
  <c r="BQ15" i="2" s="1"/>
  <c r="RK7" i="3"/>
  <c r="QG8" i="3" s="1"/>
  <c r="EO15" i="3"/>
  <c r="EY15" i="3"/>
  <c r="FI15" i="3"/>
  <c r="EE16" i="3" s="1"/>
  <c r="XX9" i="3"/>
  <c r="WS9" i="3"/>
  <c r="XC9" i="3" s="1"/>
  <c r="XZ9" i="3"/>
  <c r="NO15" i="2"/>
  <c r="NY15" i="2"/>
  <c r="OI15" i="2"/>
  <c r="NE16" i="2" s="1"/>
  <c r="XA15" i="3"/>
  <c r="XU15" i="3"/>
  <c r="WQ16" i="3" s="1"/>
  <c r="XK15" i="3"/>
  <c r="XS16" i="3"/>
  <c r="WO17" i="3" s="1"/>
  <c r="XI16" i="3"/>
  <c r="WY16" i="3"/>
  <c r="HU16" i="2"/>
  <c r="IE16" i="2"/>
  <c r="HA17" i="2" s="1"/>
  <c r="HK16" i="2"/>
  <c r="XV16" i="3"/>
  <c r="WR17" i="3" s="1"/>
  <c r="XB16" i="3"/>
  <c r="XL16" i="3" s="1"/>
  <c r="TT16" i="3"/>
  <c r="UD16" i="3" s="1"/>
  <c r="UN16" i="3"/>
  <c r="TJ17" i="3" s="1"/>
  <c r="CG16" i="2"/>
  <c r="BC17" i="2" s="1"/>
  <c r="BM16" i="2"/>
  <c r="BW16" i="2" s="1"/>
  <c r="DW8" i="3"/>
  <c r="FM7" i="3"/>
  <c r="FR7" i="3"/>
  <c r="GP7" i="3"/>
  <c r="FQ7" i="3" s="1"/>
  <c r="QV16" i="3"/>
  <c r="RF16" i="3" s="1"/>
  <c r="RP16" i="3"/>
  <c r="QL17" i="3" s="1"/>
  <c r="RR16" i="3"/>
  <c r="QN17" i="3" s="1"/>
  <c r="QX16" i="3"/>
  <c r="RH16" i="3" s="1"/>
  <c r="GY8" i="3"/>
  <c r="NR16" i="3"/>
  <c r="OB16" i="3" s="1"/>
  <c r="OL16" i="3"/>
  <c r="NH17" i="3" s="1"/>
  <c r="NQ15" i="2"/>
  <c r="OA15" i="2" s="1"/>
  <c r="OK15" i="2"/>
  <c r="NG16" i="2" s="1"/>
  <c r="G63" i="3"/>
  <c r="QR15" i="2"/>
  <c r="RB15" i="2" s="1"/>
  <c r="RL15" i="2"/>
  <c r="QH16" i="2" s="1"/>
  <c r="XR16" i="2"/>
  <c r="WN17" i="2" s="1"/>
  <c r="XH16" i="2"/>
  <c r="WX16" i="2"/>
  <c r="ON15" i="2"/>
  <c r="NJ16" i="2" s="1"/>
  <c r="NT15" i="2"/>
  <c r="OD15" i="2" s="1"/>
  <c r="US16" i="3"/>
  <c r="TO17" i="3" s="1"/>
  <c r="TY16" i="3"/>
  <c r="UI16" i="3" s="1"/>
  <c r="HQ16" i="3"/>
  <c r="IA16" i="3" s="1"/>
  <c r="IK16" i="3"/>
  <c r="HG17" i="3" s="1"/>
  <c r="UD15" i="2"/>
  <c r="UN15" i="2"/>
  <c r="TJ16" i="2" s="1"/>
  <c r="TT15" i="2"/>
  <c r="EM15" i="2"/>
  <c r="EW15" i="2" s="1"/>
  <c r="FG15" i="2"/>
  <c r="EC16" i="2" s="1"/>
  <c r="XR16" i="3"/>
  <c r="WN17" i="3" s="1"/>
  <c r="WX16" i="3"/>
  <c r="XH16" i="3" s="1"/>
  <c r="IH15" i="3"/>
  <c r="HD16" i="3" s="1"/>
  <c r="HN15" i="3"/>
  <c r="HX15" i="3" s="1"/>
  <c r="FF16" i="2"/>
  <c r="EB17" i="2" s="1"/>
  <c r="EL16" i="2"/>
  <c r="EV16" i="2" s="1"/>
  <c r="OP15" i="3"/>
  <c r="NL16" i="3" s="1"/>
  <c r="NV15" i="3"/>
  <c r="OF15" i="3" s="1"/>
  <c r="RL17" i="3"/>
  <c r="QH18" i="3" s="1"/>
  <c r="QR17" i="3"/>
  <c r="RB17" i="3" s="1"/>
  <c r="RD15" i="2"/>
  <c r="RN15" i="2"/>
  <c r="QJ16" i="2" s="1"/>
  <c r="QT15" i="2"/>
  <c r="KN16" i="2"/>
  <c r="KX16" i="2" s="1"/>
  <c r="LH16" i="2"/>
  <c r="KD17" i="2" s="1"/>
  <c r="HO15" i="2"/>
  <c r="HY15" i="2" s="1"/>
  <c r="II15" i="2"/>
  <c r="HE16" i="2" s="1"/>
  <c r="OU6" i="3"/>
  <c r="CL7" i="3"/>
  <c r="CJ7" i="3"/>
  <c r="BE7" i="3"/>
  <c r="CI7" i="3" s="1"/>
  <c r="DM7" i="3"/>
  <c r="CN7" i="3" s="1"/>
  <c r="XN15" i="2"/>
  <c r="WJ16" i="2" s="1"/>
  <c r="WT15" i="2"/>
  <c r="XD15" i="2" s="1"/>
  <c r="BX16" i="2"/>
  <c r="BN16" i="2"/>
  <c r="CH16" i="2"/>
  <c r="BD17" i="2" s="1"/>
  <c r="WY15" i="2"/>
  <c r="XI15" i="2" s="1"/>
  <c r="XS15" i="2"/>
  <c r="WO16" i="2" s="1"/>
  <c r="RN15" i="3"/>
  <c r="QJ16" i="3" s="1"/>
  <c r="QT15" i="3"/>
  <c r="RD15" i="3" s="1"/>
  <c r="LI16" i="3"/>
  <c r="KE17" i="3" s="1"/>
  <c r="KO16" i="3"/>
  <c r="KY16" i="3" s="1"/>
  <c r="TU16" i="2"/>
  <c r="UE16" i="2" s="1"/>
  <c r="UO16" i="2"/>
  <c r="TK17" i="2" s="1"/>
  <c r="FE15" i="3"/>
  <c r="EA16" i="3" s="1"/>
  <c r="EK15" i="3"/>
  <c r="EU15" i="3" s="1"/>
  <c r="OJ17" i="3"/>
  <c r="NF18" i="3" s="1"/>
  <c r="NP17" i="3"/>
  <c r="NZ17" i="3" s="1"/>
  <c r="RJ7" i="3"/>
  <c r="QF8" i="3" s="1"/>
  <c r="XT17" i="3"/>
  <c r="WP18" i="3" s="1"/>
  <c r="WZ17" i="3"/>
  <c r="XJ17" i="3" s="1"/>
  <c r="LF16" i="2"/>
  <c r="KB17" i="2" s="1"/>
  <c r="KL16" i="2"/>
  <c r="KV16" i="2" s="1"/>
  <c r="EI16" i="2"/>
  <c r="ES16" i="2" s="1"/>
  <c r="FC16" i="2"/>
  <c r="DY17" i="2" s="1"/>
  <c r="IG15" i="3"/>
  <c r="HC16" i="3" s="1"/>
  <c r="HM15" i="3"/>
  <c r="HW15" i="3" s="1"/>
  <c r="NP16" i="2"/>
  <c r="OJ16" i="2"/>
  <c r="NF17" i="2" s="1"/>
  <c r="NZ16" i="2"/>
  <c r="FH16" i="2"/>
  <c r="ED17" i="2" s="1"/>
  <c r="EX16" i="2"/>
  <c r="EN16" i="2"/>
  <c r="ID7" i="3"/>
  <c r="GZ8" i="3" s="1"/>
  <c r="EO15" i="2"/>
  <c r="EY15" i="2"/>
  <c r="FI15" i="2"/>
  <c r="EE16" i="2" s="1"/>
  <c r="RQ16" i="2"/>
  <c r="QM17" i="2" s="1"/>
  <c r="QW16" i="2"/>
  <c r="RG16" i="2" s="1"/>
  <c r="XF16" i="2"/>
  <c r="XP16" i="2"/>
  <c r="WL17" i="2" s="1"/>
  <c r="WV16" i="2"/>
  <c r="CF16" i="3"/>
  <c r="BB17" i="3" s="1"/>
  <c r="BL16" i="3"/>
  <c r="BV16" i="3" s="1"/>
  <c r="NS16" i="3"/>
  <c r="OC16" i="3" s="1"/>
  <c r="OM16" i="3"/>
  <c r="NI17" i="3" s="1"/>
  <c r="BJ16" i="3"/>
  <c r="BT16" i="3" s="1"/>
  <c r="CD16" i="3"/>
  <c r="AZ17" i="3" s="1"/>
  <c r="QQ15" i="2"/>
  <c r="RA15" i="2" s="1"/>
  <c r="RK15" i="2"/>
  <c r="QG16" i="2" s="1"/>
  <c r="XB16" i="2"/>
  <c r="XV16" i="2"/>
  <c r="WR17" i="2" s="1"/>
  <c r="XL16" i="2"/>
  <c r="HP16" i="2"/>
  <c r="IJ16" i="2"/>
  <c r="HF17" i="2" s="1"/>
  <c r="HZ16" i="2"/>
  <c r="CF16" i="2"/>
  <c r="BB17" i="2" s="1"/>
  <c r="BL16" i="2"/>
  <c r="BV16" i="2" s="1"/>
  <c r="UT16" i="3"/>
  <c r="TP17" i="3" s="1"/>
  <c r="TZ16" i="3"/>
  <c r="UJ16" i="3" s="1"/>
  <c r="UQ16" i="3"/>
  <c r="TM17" i="3" s="1"/>
  <c r="TW16" i="3"/>
  <c r="UG16" i="3" s="1"/>
  <c r="RM17" i="3"/>
  <c r="QI18" i="3" s="1"/>
  <c r="QS17" i="3"/>
  <c r="RC17" i="3" s="1"/>
  <c r="KO15" i="2"/>
  <c r="KY15" i="2" s="1"/>
  <c r="LI15" i="2"/>
  <c r="KE16" i="2" s="1"/>
  <c r="I66" i="2"/>
  <c r="H66" i="2"/>
  <c r="G66" i="2"/>
  <c r="E66" i="2"/>
  <c r="D66" i="2"/>
  <c r="C66" i="2"/>
  <c r="B66" i="2"/>
  <c r="F66" i="2"/>
  <c r="CC15" i="3"/>
  <c r="AY16" i="3" s="1"/>
  <c r="BI15" i="3"/>
  <c r="BS15" i="3" s="1"/>
  <c r="WZ15" i="2"/>
  <c r="XJ15" i="2"/>
  <c r="XT15" i="2"/>
  <c r="WP16" i="2" s="1"/>
  <c r="XP15" i="3"/>
  <c r="WL16" i="3" s="1"/>
  <c r="WV15" i="3"/>
  <c r="XF15" i="3"/>
  <c r="QU17" i="3"/>
  <c r="RE17" i="3" s="1"/>
  <c r="RO17" i="3"/>
  <c r="QK18" i="3" s="1"/>
  <c r="KR15" i="3"/>
  <c r="LB15" i="3" s="1"/>
  <c r="LL15" i="3"/>
  <c r="KH16" i="3" s="1"/>
  <c r="NR15" i="2"/>
  <c r="OB15" i="2"/>
  <c r="OL15" i="2"/>
  <c r="NH16" i="2" s="1"/>
  <c r="KS15" i="3"/>
  <c r="LC15" i="3" s="1"/>
  <c r="LM15" i="3"/>
  <c r="KI16" i="3" s="1"/>
  <c r="EP16" i="3"/>
  <c r="EZ16" i="3" s="1"/>
  <c r="FJ16" i="3"/>
  <c r="EF17" i="3" s="1"/>
  <c r="QP16" i="2"/>
  <c r="QZ16" i="2" s="1"/>
  <c r="RJ16" i="2"/>
  <c r="QF17" i="2" s="1"/>
  <c r="EV16" i="3"/>
  <c r="FF16" i="3"/>
  <c r="EB17" i="3" s="1"/>
  <c r="EL16" i="3"/>
  <c r="KP15" i="3"/>
  <c r="KZ15" i="3"/>
  <c r="LJ15" i="3"/>
  <c r="KF16" i="3" s="1"/>
  <c r="KQ15" i="2"/>
  <c r="LA15" i="2"/>
  <c r="LK15" i="2"/>
  <c r="KG16" i="2" s="1"/>
  <c r="BH16" i="3"/>
  <c r="BR16" i="3"/>
  <c r="CB16" i="3"/>
  <c r="AX17" i="3" s="1"/>
  <c r="FM9" i="2"/>
  <c r="DW10" i="2"/>
  <c r="FR9" i="2"/>
  <c r="CB15" i="2"/>
  <c r="AX16" i="2" s="1"/>
  <c r="BH15" i="2"/>
  <c r="BR15" i="2" s="1"/>
  <c r="CE16" i="3"/>
  <c r="BA17" i="3" s="1"/>
  <c r="BK16" i="3"/>
  <c r="BU16" i="3" s="1"/>
  <c r="XG16" i="3"/>
  <c r="XQ16" i="3"/>
  <c r="WM17" i="3" s="1"/>
  <c r="WW16" i="3"/>
  <c r="UF16" i="2"/>
  <c r="UP16" i="2"/>
  <c r="TL17" i="2" s="1"/>
  <c r="TV16" i="2"/>
  <c r="EP16" i="2"/>
  <c r="FJ16" i="2"/>
  <c r="EF17" i="2" s="1"/>
  <c r="EZ16" i="2"/>
  <c r="CP9" i="2"/>
  <c r="CK9" i="2"/>
  <c r="AU10" i="2"/>
  <c r="KR15" i="2"/>
  <c r="LB15" i="2" s="1"/>
  <c r="LL15" i="2"/>
  <c r="KH16" i="2" s="1"/>
  <c r="OK17" i="3"/>
  <c r="NG18" i="3" s="1"/>
  <c r="NQ17" i="3"/>
  <c r="OA17" i="3" s="1"/>
  <c r="FG16" i="3"/>
  <c r="EC17" i="3" s="1"/>
  <c r="EM16" i="3"/>
  <c r="EW16" i="3" s="1"/>
  <c r="FD16" i="2"/>
  <c r="DZ17" i="2" s="1"/>
  <c r="EJ16" i="2"/>
  <c r="ET16" i="2" s="1"/>
  <c r="ID15" i="2"/>
  <c r="GZ16" i="2" s="1"/>
  <c r="HJ15" i="2"/>
  <c r="HT15" i="2" s="1"/>
  <c r="OX9" i="2"/>
  <c r="OS9" i="2"/>
  <c r="OU9" i="2" s="1"/>
  <c r="NC10" i="2"/>
  <c r="UO15" i="3"/>
  <c r="TK16" i="3" s="1"/>
  <c r="TU15" i="3"/>
  <c r="UE15" i="3" s="1"/>
  <c r="XQ16" i="2"/>
  <c r="WM17" i="2" s="1"/>
  <c r="WW16" i="2"/>
  <c r="XG16" i="2" s="1"/>
  <c r="FO9" i="2"/>
  <c r="LD15" i="2"/>
  <c r="LN15" i="2"/>
  <c r="KJ16" i="2" s="1"/>
  <c r="KT15" i="2"/>
  <c r="TY15" i="2"/>
  <c r="UI15" i="2" s="1"/>
  <c r="US15" i="2"/>
  <c r="TO16" i="2" s="1"/>
  <c r="TG10" i="2"/>
  <c r="VB9" i="2"/>
  <c r="UW9" i="2"/>
  <c r="KP16" i="2"/>
  <c r="LJ16" i="2"/>
  <c r="KF17" i="2" s="1"/>
  <c r="KZ16" i="2"/>
  <c r="CM9" i="2"/>
  <c r="KM15" i="2"/>
  <c r="LG15" i="2"/>
  <c r="KC16" i="2" s="1"/>
  <c r="KW15" i="2"/>
  <c r="IE7" i="3"/>
  <c r="HA8" i="3" s="1"/>
  <c r="WU14" i="3"/>
  <c r="XO14" i="3" s="1"/>
  <c r="WK15" i="3" s="1"/>
  <c r="KT16" i="3"/>
  <c r="LD16" i="3" s="1"/>
  <c r="LN16" i="3"/>
  <c r="KJ17" i="3" s="1"/>
  <c r="UY9" i="2"/>
  <c r="QU16" i="2"/>
  <c r="RE16" i="2"/>
  <c r="RO16" i="2"/>
  <c r="QK17" i="2" s="1"/>
  <c r="LK17" i="3"/>
  <c r="KG18" i="3" s="1"/>
  <c r="KQ17" i="3"/>
  <c r="LA17" i="3"/>
  <c r="IF16" i="2"/>
  <c r="HB17" i="2" s="1"/>
  <c r="HL16" i="2"/>
  <c r="HV16" i="2" s="1"/>
  <c r="RZ9" i="2"/>
  <c r="QE10" i="2"/>
  <c r="RU9" i="2"/>
  <c r="RW9" i="2" s="1"/>
  <c r="LV10" i="2"/>
  <c r="LQ10" i="2"/>
  <c r="LS10" i="2" s="1"/>
  <c r="KA11" i="2"/>
  <c r="NW9" i="2"/>
  <c r="OM15" i="2"/>
  <c r="NI16" i="2" s="1"/>
  <c r="NS15" i="2"/>
  <c r="OC15" i="2" s="1"/>
  <c r="FE16" i="2"/>
  <c r="EA17" i="2" s="1"/>
  <c r="EK16" i="2"/>
  <c r="EU16" i="2" s="1"/>
  <c r="LC15" i="2"/>
  <c r="LM15" i="2"/>
  <c r="KI16" i="2" s="1"/>
  <c r="KS15" i="2"/>
  <c r="BI16" i="2"/>
  <c r="BS16" i="2"/>
  <c r="CC16" i="2"/>
  <c r="AY17" i="2" s="1"/>
  <c r="CD16" i="2"/>
  <c r="AZ17" i="2" s="1"/>
  <c r="BJ16" i="2"/>
  <c r="BT16" i="2" s="1"/>
  <c r="OI7" i="3" l="1"/>
  <c r="NE8" i="3" s="1"/>
  <c r="JR7" i="3"/>
  <c r="IS7" i="3" s="1"/>
  <c r="IT7" i="3"/>
  <c r="KV7" i="3"/>
  <c r="LO7" i="3"/>
  <c r="IO7" i="3"/>
  <c r="OH7" i="3"/>
  <c r="ND8" i="3" s="1"/>
  <c r="OR8" i="3" s="1"/>
  <c r="WU15" i="3"/>
  <c r="XE15" i="3" s="1"/>
  <c r="RJ17" i="2"/>
  <c r="QF18" i="2" s="1"/>
  <c r="QP17" i="2"/>
  <c r="QZ17" i="2"/>
  <c r="BI16" i="3"/>
  <c r="BS16" i="3" s="1"/>
  <c r="CC16" i="3"/>
  <c r="AY17" i="3" s="1"/>
  <c r="BL17" i="2"/>
  <c r="BV17" i="2"/>
  <c r="CF17" i="2"/>
  <c r="BB18" i="2" s="1"/>
  <c r="NO8" i="3"/>
  <c r="NY8" i="3" s="1"/>
  <c r="KL17" i="2"/>
  <c r="KV17" i="2"/>
  <c r="LF17" i="2"/>
  <c r="KB18" i="2" s="1"/>
  <c r="QR16" i="2"/>
  <c r="RB16" i="2"/>
  <c r="RL16" i="2"/>
  <c r="QH17" i="2" s="1"/>
  <c r="XM9" i="3"/>
  <c r="HR16" i="2"/>
  <c r="IB16" i="2"/>
  <c r="IL16" i="2"/>
  <c r="HH17" i="2" s="1"/>
  <c r="IL17" i="3"/>
  <c r="HH18" i="3" s="1"/>
  <c r="HR17" i="3"/>
  <c r="IB17" i="3" s="1"/>
  <c r="IG16" i="2"/>
  <c r="HC17" i="2" s="1"/>
  <c r="HM16" i="2"/>
  <c r="HW16" i="2"/>
  <c r="KS16" i="2"/>
  <c r="LC16" i="2" s="1"/>
  <c r="LM16" i="2"/>
  <c r="KI17" i="2" s="1"/>
  <c r="SW10" i="2"/>
  <c r="RX10" i="2" s="1"/>
  <c r="RI10" i="2"/>
  <c r="RV10" i="2"/>
  <c r="RT10" i="2"/>
  <c r="QO10" i="2"/>
  <c r="RS10" i="2" s="1"/>
  <c r="QT16" i="2"/>
  <c r="RD16" i="2"/>
  <c r="RN16" i="2"/>
  <c r="QJ17" i="2" s="1"/>
  <c r="IH16" i="3"/>
  <c r="HD17" i="3" s="1"/>
  <c r="HN16" i="3"/>
  <c r="HX16" i="3" s="1"/>
  <c r="IK17" i="3"/>
  <c r="HG18" i="3" s="1"/>
  <c r="HQ17" i="3"/>
  <c r="IA17" i="3"/>
  <c r="FO7" i="3"/>
  <c r="HK17" i="2"/>
  <c r="HU17" i="2" s="1"/>
  <c r="IE17" i="2"/>
  <c r="HA18" i="2" s="1"/>
  <c r="LH17" i="3"/>
  <c r="KD18" i="3" s="1"/>
  <c r="KN17" i="3"/>
  <c r="KX17" i="3" s="1"/>
  <c r="IH17" i="2"/>
  <c r="HD18" i="2" s="1"/>
  <c r="HN17" i="2"/>
  <c r="HX17" i="2" s="1"/>
  <c r="QX17" i="2"/>
  <c r="RH17" i="2"/>
  <c r="RR17" i="2"/>
  <c r="QN18" i="2" s="1"/>
  <c r="HQ16" i="2"/>
  <c r="IA16" i="2" s="1"/>
  <c r="IK16" i="2"/>
  <c r="HG17" i="2" s="1"/>
  <c r="WT16" i="2"/>
  <c r="XD16" i="2" s="1"/>
  <c r="XN16" i="2"/>
  <c r="WJ17" i="2" s="1"/>
  <c r="IP8" i="3"/>
  <c r="IN8" i="3"/>
  <c r="JQ8" i="3"/>
  <c r="IR8" i="3" s="1"/>
  <c r="HI8" i="3"/>
  <c r="GY11" i="2"/>
  <c r="IT10" i="2"/>
  <c r="IO10" i="2"/>
  <c r="TV16" i="3"/>
  <c r="UF16" i="3" s="1"/>
  <c r="UP16" i="3"/>
  <c r="TL17" i="3" s="1"/>
  <c r="TW17" i="2"/>
  <c r="UG17" i="2" s="1"/>
  <c r="UQ17" i="2"/>
  <c r="TM18" i="2" s="1"/>
  <c r="HL17" i="3"/>
  <c r="HV17" i="3" s="1"/>
  <c r="IF17" i="3"/>
  <c r="HB18" i="3" s="1"/>
  <c r="QS16" i="2"/>
  <c r="RC16" i="2"/>
  <c r="RM16" i="2"/>
  <c r="QI17" i="2" s="1"/>
  <c r="XC10" i="2"/>
  <c r="XM10" i="2"/>
  <c r="XZ10" i="2"/>
  <c r="XX10" i="2"/>
  <c r="WS10" i="2"/>
  <c r="QW17" i="3"/>
  <c r="RG17" i="3" s="1"/>
  <c r="RQ17" i="3"/>
  <c r="QM18" i="3" s="1"/>
  <c r="NU16" i="3"/>
  <c r="OE16" i="3" s="1"/>
  <c r="OO16" i="3"/>
  <c r="NK17" i="3" s="1"/>
  <c r="KQ16" i="2"/>
  <c r="LA16" i="2"/>
  <c r="LK16" i="2"/>
  <c r="KG17" i="2" s="1"/>
  <c r="IQ7" i="3"/>
  <c r="LI17" i="3"/>
  <c r="KE18" i="3" s="1"/>
  <c r="KO17" i="3"/>
  <c r="KY17" i="3" s="1"/>
  <c r="RL18" i="3"/>
  <c r="QH19" i="3" s="1"/>
  <c r="QR18" i="3"/>
  <c r="RB18" i="3" s="1"/>
  <c r="WX17" i="3"/>
  <c r="XH17" i="3" s="1"/>
  <c r="XR17" i="3"/>
  <c r="WN18" i="3" s="1"/>
  <c r="F63" i="3"/>
  <c r="D63" i="3"/>
  <c r="HL17" i="2"/>
  <c r="HV17" i="2" s="1"/>
  <c r="IF17" i="2"/>
  <c r="HB18" i="2" s="1"/>
  <c r="KP16" i="3"/>
  <c r="KZ16" i="3" s="1"/>
  <c r="LJ16" i="3"/>
  <c r="KF17" i="3" s="1"/>
  <c r="KS16" i="3"/>
  <c r="LC16" i="3" s="1"/>
  <c r="LM16" i="3"/>
  <c r="KI17" i="3" s="1"/>
  <c r="NU17" i="2"/>
  <c r="OE17" i="2"/>
  <c r="OO17" i="2"/>
  <c r="NK18" i="2" s="1"/>
  <c r="XE14" i="3"/>
  <c r="BL17" i="3"/>
  <c r="BV17" i="3"/>
  <c r="CF17" i="3"/>
  <c r="BB18" i="3" s="1"/>
  <c r="QT16" i="3"/>
  <c r="RD16" i="3" s="1"/>
  <c r="RN16" i="3"/>
  <c r="QJ17" i="3" s="1"/>
  <c r="FG16" i="2"/>
  <c r="EC17" i="2" s="1"/>
  <c r="EM16" i="2"/>
  <c r="EW16" i="2" s="1"/>
  <c r="QX17" i="3"/>
  <c r="RH17" i="3" s="1"/>
  <c r="RR17" i="3"/>
  <c r="QN18" i="3" s="1"/>
  <c r="TT17" i="3"/>
  <c r="UD17" i="3" s="1"/>
  <c r="UN17" i="3"/>
  <c r="TJ18" i="3" s="1"/>
  <c r="JR10" i="2"/>
  <c r="IS10" i="2" s="1"/>
  <c r="TQ8" i="3"/>
  <c r="UU8" i="3" s="1"/>
  <c r="VY8" i="3"/>
  <c r="UZ8" i="3" s="1"/>
  <c r="UX8" i="3"/>
  <c r="UV8" i="3"/>
  <c r="TS16" i="2"/>
  <c r="UC16" i="2"/>
  <c r="UM16" i="2"/>
  <c r="TI17" i="2" s="1"/>
  <c r="EH16" i="2"/>
  <c r="ER16" i="2" s="1"/>
  <c r="FB16" i="2"/>
  <c r="DX17" i="2" s="1"/>
  <c r="HO16" i="3"/>
  <c r="HY16" i="3" s="1"/>
  <c r="II16" i="3"/>
  <c r="HE17" i="3" s="1"/>
  <c r="QV17" i="2"/>
  <c r="RF17" i="2"/>
  <c r="RP17" i="2"/>
  <c r="QL18" i="2" s="1"/>
  <c r="XN15" i="3"/>
  <c r="WJ16" i="3" s="1"/>
  <c r="WW17" i="3"/>
  <c r="XG17" i="3"/>
  <c r="XQ17" i="3"/>
  <c r="WM18" i="3" s="1"/>
  <c r="LJ17" i="2"/>
  <c r="KF18" i="2" s="1"/>
  <c r="KP17" i="2"/>
  <c r="KZ17" i="2"/>
  <c r="QS18" i="3"/>
  <c r="RM18" i="3"/>
  <c r="QI19" i="3" s="1"/>
  <c r="RC18" i="3"/>
  <c r="WW17" i="2"/>
  <c r="XG17" i="2" s="1"/>
  <c r="XQ17" i="2"/>
  <c r="WM18" i="2" s="1"/>
  <c r="BK17" i="3"/>
  <c r="BU17" i="3" s="1"/>
  <c r="CE17" i="3"/>
  <c r="BA18" i="3" s="1"/>
  <c r="QU18" i="3"/>
  <c r="RE18" i="3" s="1"/>
  <c r="RO18" i="3"/>
  <c r="QK19" i="3" s="1"/>
  <c r="QW17" i="2"/>
  <c r="RG17" i="2"/>
  <c r="RQ17" i="2"/>
  <c r="QM18" i="2" s="1"/>
  <c r="QP8" i="3"/>
  <c r="QZ8" i="3" s="1"/>
  <c r="XV17" i="2"/>
  <c r="WR18" i="2" s="1"/>
  <c r="XB17" i="2"/>
  <c r="XL17" i="2"/>
  <c r="TY17" i="3"/>
  <c r="UI17" i="3"/>
  <c r="US17" i="3"/>
  <c r="TO18" i="3" s="1"/>
  <c r="WY17" i="3"/>
  <c r="XI17" i="3"/>
  <c r="XS17" i="3"/>
  <c r="WO18" i="3" s="1"/>
  <c r="BJ17" i="2"/>
  <c r="BT17" i="2" s="1"/>
  <c r="CD17" i="2"/>
  <c r="AZ18" i="2" s="1"/>
  <c r="NS16" i="2"/>
  <c r="OC16" i="2"/>
  <c r="OM16" i="2"/>
  <c r="NI17" i="2" s="1"/>
  <c r="UX10" i="2"/>
  <c r="UV10" i="2"/>
  <c r="TQ10" i="2"/>
  <c r="UU10" i="2" s="1"/>
  <c r="UA10" i="2"/>
  <c r="VY10" i="2"/>
  <c r="UZ10" i="2" s="1"/>
  <c r="UK10" i="2"/>
  <c r="VZ10" i="2" s="1"/>
  <c r="VA10" i="2" s="1"/>
  <c r="FJ17" i="2"/>
  <c r="EF18" i="2" s="1"/>
  <c r="EP17" i="2"/>
  <c r="EZ17" i="2"/>
  <c r="HK8" i="3"/>
  <c r="HU8" i="3" s="1"/>
  <c r="EM17" i="3"/>
  <c r="EW17" i="3" s="1"/>
  <c r="FG17" i="3"/>
  <c r="EC18" i="3" s="1"/>
  <c r="WV16" i="3"/>
  <c r="XF16" i="3" s="1"/>
  <c r="XP16" i="3"/>
  <c r="WL17" i="3" s="1"/>
  <c r="QQ16" i="2"/>
  <c r="RA16" i="2"/>
  <c r="RK16" i="2"/>
  <c r="QG17" i="2" s="1"/>
  <c r="EI17" i="2"/>
  <c r="ES17" i="2"/>
  <c r="FC17" i="2"/>
  <c r="DY18" i="2" s="1"/>
  <c r="OJ18" i="3"/>
  <c r="NF19" i="3" s="1"/>
  <c r="NP18" i="3"/>
  <c r="NZ18" i="3" s="1"/>
  <c r="NT16" i="2"/>
  <c r="OD16" i="2" s="1"/>
  <c r="ON16" i="2"/>
  <c r="NJ17" i="2" s="1"/>
  <c r="NQ16" i="2"/>
  <c r="OA16" i="2"/>
  <c r="OK16" i="2"/>
  <c r="NG17" i="2" s="1"/>
  <c r="XU16" i="3"/>
  <c r="WQ17" i="3" s="1"/>
  <c r="XA16" i="3"/>
  <c r="XK16" i="3" s="1"/>
  <c r="OJ17" i="2"/>
  <c r="NF18" i="2" s="1"/>
  <c r="NP17" i="2"/>
  <c r="NZ17" i="2" s="1"/>
  <c r="FL8" i="3"/>
  <c r="EG8" i="3"/>
  <c r="FK8" i="3" s="1"/>
  <c r="GO8" i="3"/>
  <c r="FP8" i="3" s="1"/>
  <c r="FN8" i="3"/>
  <c r="EJ17" i="2"/>
  <c r="ET17" i="2"/>
  <c r="FD17" i="2"/>
  <c r="DZ18" i="2" s="1"/>
  <c r="OM17" i="3"/>
  <c r="NI18" i="3" s="1"/>
  <c r="NS17" i="3"/>
  <c r="OC17" i="3" s="1"/>
  <c r="TW17" i="3"/>
  <c r="UG17" i="3"/>
  <c r="UQ17" i="3"/>
  <c r="TM18" i="3" s="1"/>
  <c r="EO16" i="2"/>
  <c r="EY16" i="2"/>
  <c r="FI16" i="2"/>
  <c r="EE17" i="2" s="1"/>
  <c r="IG16" i="3"/>
  <c r="HC17" i="3" s="1"/>
  <c r="HM16" i="3"/>
  <c r="HW16" i="3" s="1"/>
  <c r="CG17" i="2"/>
  <c r="BC18" i="2" s="1"/>
  <c r="BM17" i="2"/>
  <c r="BW17" i="2" s="1"/>
  <c r="EO16" i="3"/>
  <c r="EY16" i="3" s="1"/>
  <c r="FI16" i="3"/>
  <c r="EE17" i="3" s="1"/>
  <c r="UJ17" i="2"/>
  <c r="UT17" i="2"/>
  <c r="TP18" i="2" s="1"/>
  <c r="TZ17" i="2"/>
  <c r="FH17" i="3"/>
  <c r="ED18" i="3" s="1"/>
  <c r="EN17" i="3"/>
  <c r="EX17" i="3" s="1"/>
  <c r="NT17" i="3"/>
  <c r="OD17" i="3" s="1"/>
  <c r="ON17" i="3"/>
  <c r="NJ18" i="3" s="1"/>
  <c r="TU16" i="3"/>
  <c r="UE16" i="3" s="1"/>
  <c r="UO16" i="3"/>
  <c r="TK17" i="3" s="1"/>
  <c r="BH16" i="2"/>
  <c r="BR16" i="2"/>
  <c r="CB16" i="2"/>
  <c r="AX17" i="2" s="1"/>
  <c r="BI17" i="2"/>
  <c r="BS17" i="2"/>
  <c r="CC17" i="2"/>
  <c r="AY18" i="2" s="1"/>
  <c r="LK18" i="3"/>
  <c r="KG19" i="3" s="1"/>
  <c r="KQ18" i="3"/>
  <c r="LA18" i="3" s="1"/>
  <c r="US16" i="2"/>
  <c r="TO17" i="2" s="1"/>
  <c r="TY16" i="2"/>
  <c r="UI16" i="2"/>
  <c r="OR10" i="2"/>
  <c r="OT10" i="2"/>
  <c r="NM10" i="2"/>
  <c r="OQ10" i="2" s="1"/>
  <c r="PU10" i="2"/>
  <c r="OV10" i="2" s="1"/>
  <c r="NW10" i="2"/>
  <c r="OG10" i="2"/>
  <c r="PV10" i="2" s="1"/>
  <c r="OW10" i="2" s="1"/>
  <c r="NR16" i="2"/>
  <c r="OB16" i="2"/>
  <c r="OL16" i="2"/>
  <c r="NH17" i="2" s="1"/>
  <c r="XT16" i="2"/>
  <c r="WP17" i="2" s="1"/>
  <c r="WZ16" i="2"/>
  <c r="XJ16" i="2" s="1"/>
  <c r="HJ8" i="3"/>
  <c r="HT8" i="3" s="1"/>
  <c r="BO7" i="3"/>
  <c r="BY7" i="3" s="1"/>
  <c r="NV16" i="3"/>
  <c r="OF16" i="3" s="1"/>
  <c r="OP16" i="3"/>
  <c r="NL17" i="3" s="1"/>
  <c r="QV17" i="3"/>
  <c r="RF17" i="3" s="1"/>
  <c r="RP17" i="3"/>
  <c r="QL18" i="3" s="1"/>
  <c r="QQ8" i="3"/>
  <c r="RA8" i="3" s="1"/>
  <c r="TR16" i="2"/>
  <c r="UB16" i="2"/>
  <c r="UL16" i="2"/>
  <c r="TH17" i="2" s="1"/>
  <c r="EJ16" i="3"/>
  <c r="ET16" i="3"/>
  <c r="FD16" i="3"/>
  <c r="DZ17" i="3" s="1"/>
  <c r="NX17" i="2"/>
  <c r="OH17" i="2"/>
  <c r="ND18" i="2" s="1"/>
  <c r="NN17" i="2"/>
  <c r="IJ17" i="3"/>
  <c r="HF18" i="3" s="1"/>
  <c r="HP17" i="3"/>
  <c r="HZ17" i="3" s="1"/>
  <c r="SX7" i="3"/>
  <c r="RY7" i="3" s="1"/>
  <c r="KT17" i="3"/>
  <c r="LD17" i="3" s="1"/>
  <c r="LN17" i="3"/>
  <c r="KJ18" i="3" s="1"/>
  <c r="ID16" i="2"/>
  <c r="GZ17" i="2" s="1"/>
  <c r="HJ16" i="2"/>
  <c r="HT16" i="2" s="1"/>
  <c r="FJ17" i="3"/>
  <c r="EF18" i="3" s="1"/>
  <c r="EP17" i="3"/>
  <c r="EZ17" i="3" s="1"/>
  <c r="WZ18" i="3"/>
  <c r="XJ18" i="3" s="1"/>
  <c r="XT18" i="3"/>
  <c r="WP19" i="3" s="1"/>
  <c r="HO16" i="2"/>
  <c r="HY16" i="2"/>
  <c r="II16" i="2"/>
  <c r="HE17" i="2" s="1"/>
  <c r="EK17" i="2"/>
  <c r="EU17" i="2"/>
  <c r="FE17" i="2"/>
  <c r="EA18" i="2" s="1"/>
  <c r="LR11" i="2"/>
  <c r="LP11" i="2"/>
  <c r="KK11" i="2"/>
  <c r="LO11" i="2" s="1"/>
  <c r="MS11" i="2"/>
  <c r="LT11" i="2" s="1"/>
  <c r="KU11" i="2"/>
  <c r="LE11" i="2"/>
  <c r="GP10" i="2"/>
  <c r="FQ10" i="2" s="1"/>
  <c r="GO10" i="2"/>
  <c r="FP10" i="2" s="1"/>
  <c r="FN10" i="2"/>
  <c r="FA10" i="2"/>
  <c r="FL10" i="2"/>
  <c r="EG10" i="2"/>
  <c r="FK10" i="2" s="1"/>
  <c r="EL17" i="3"/>
  <c r="EV17" i="3"/>
  <c r="FF17" i="3"/>
  <c r="EB18" i="3" s="1"/>
  <c r="UT17" i="3"/>
  <c r="TP18" i="3" s="1"/>
  <c r="TZ17" i="3"/>
  <c r="UJ17" i="3" s="1"/>
  <c r="WV17" i="2"/>
  <c r="XF17" i="2" s="1"/>
  <c r="XP17" i="2"/>
  <c r="WL18" i="2" s="1"/>
  <c r="XS16" i="2"/>
  <c r="WO17" i="2" s="1"/>
  <c r="WY16" i="2"/>
  <c r="XI16" i="2" s="1"/>
  <c r="H64" i="3"/>
  <c r="E64" i="3"/>
  <c r="C64" i="3"/>
  <c r="B64" i="3"/>
  <c r="KX17" i="2"/>
  <c r="LH17" i="2"/>
  <c r="KD18" i="2" s="1"/>
  <c r="KN17" i="2"/>
  <c r="NO16" i="2"/>
  <c r="NY16" i="2"/>
  <c r="OI16" i="2"/>
  <c r="NE17" i="2" s="1"/>
  <c r="IQ10" i="2"/>
  <c r="TX17" i="3"/>
  <c r="UH17" i="3" s="1"/>
  <c r="UR17" i="3"/>
  <c r="TN18" i="3" s="1"/>
  <c r="XA16" i="2"/>
  <c r="XK16" i="2"/>
  <c r="XU16" i="2"/>
  <c r="WQ17" i="2" s="1"/>
  <c r="NV17" i="2"/>
  <c r="OF17" i="2" s="1"/>
  <c r="OP17" i="2"/>
  <c r="NL18" i="2" s="1"/>
  <c r="RZ7" i="3"/>
  <c r="IJ17" i="2"/>
  <c r="HF18" i="2" s="1"/>
  <c r="HP17" i="2"/>
  <c r="HZ17" i="2"/>
  <c r="OK18" i="3"/>
  <c r="NG19" i="3" s="1"/>
  <c r="NQ18" i="3"/>
  <c r="OA18" i="3" s="1"/>
  <c r="KO16" i="2"/>
  <c r="KY16" i="2" s="1"/>
  <c r="LI16" i="2"/>
  <c r="KE17" i="2" s="1"/>
  <c r="FE16" i="3"/>
  <c r="EA17" i="3" s="1"/>
  <c r="EK16" i="3"/>
  <c r="EU16" i="3" s="1"/>
  <c r="TT16" i="2"/>
  <c r="UD16" i="2" s="1"/>
  <c r="UN16" i="2"/>
  <c r="TJ17" i="2" s="1"/>
  <c r="XV17" i="3"/>
  <c r="WR18" i="3" s="1"/>
  <c r="XB17" i="3"/>
  <c r="XL17" i="3" s="1"/>
  <c r="BG16" i="2"/>
  <c r="BQ16" i="2"/>
  <c r="CA16" i="2"/>
  <c r="AW17" i="2" s="1"/>
  <c r="TX17" i="2"/>
  <c r="UH17" i="2"/>
  <c r="UR17" i="2"/>
  <c r="TN18" i="2" s="1"/>
  <c r="CH17" i="3"/>
  <c r="BD18" i="3" s="1"/>
  <c r="BN17" i="3"/>
  <c r="BX17" i="3" s="1"/>
  <c r="BM17" i="3"/>
  <c r="BW17" i="3" s="1"/>
  <c r="CG17" i="3"/>
  <c r="BC18" i="3" s="1"/>
  <c r="RU7" i="3"/>
  <c r="NM8" i="3"/>
  <c r="NW8" i="3"/>
  <c r="OT8" i="3"/>
  <c r="BE10" i="2"/>
  <c r="CI10" i="2" s="1"/>
  <c r="CL10" i="2"/>
  <c r="BY10" i="2"/>
  <c r="CJ10" i="2"/>
  <c r="DN10" i="2"/>
  <c r="CO10" i="2" s="1"/>
  <c r="DM10" i="2"/>
  <c r="CN10" i="2" s="1"/>
  <c r="QU17" i="2"/>
  <c r="RE17" i="2"/>
  <c r="RO17" i="2"/>
  <c r="QK18" i="2" s="1"/>
  <c r="TV17" i="2"/>
  <c r="UF17" i="2" s="1"/>
  <c r="UP17" i="2"/>
  <c r="TL18" i="2" s="1"/>
  <c r="LG16" i="2"/>
  <c r="KC17" i="2" s="1"/>
  <c r="KM16" i="2"/>
  <c r="KW16" i="2" s="1"/>
  <c r="KT16" i="2"/>
  <c r="LD16" i="2"/>
  <c r="LN16" i="2"/>
  <c r="KJ17" i="2" s="1"/>
  <c r="KR16" i="2"/>
  <c r="LB16" i="2"/>
  <c r="LL16" i="2"/>
  <c r="KH17" i="2" s="1"/>
  <c r="BH17" i="3"/>
  <c r="BR17" i="3" s="1"/>
  <c r="CB17" i="3"/>
  <c r="AX18" i="3" s="1"/>
  <c r="KR16" i="3"/>
  <c r="LB16" i="3" s="1"/>
  <c r="LL16" i="3"/>
  <c r="KH17" i="3" s="1"/>
  <c r="BJ17" i="3"/>
  <c r="BT17" i="3" s="1"/>
  <c r="CD17" i="3"/>
  <c r="AZ18" i="3" s="1"/>
  <c r="FH17" i="2"/>
  <c r="ED18" i="2" s="1"/>
  <c r="EN17" i="2"/>
  <c r="EX17" i="2" s="1"/>
  <c r="TU17" i="2"/>
  <c r="UE17" i="2" s="1"/>
  <c r="UO17" i="2"/>
  <c r="TK18" i="2" s="1"/>
  <c r="BX17" i="2"/>
  <c r="CH17" i="2"/>
  <c r="BD18" i="2" s="1"/>
  <c r="BN17" i="2"/>
  <c r="EL17" i="2"/>
  <c r="EV17" i="2"/>
  <c r="FF17" i="2"/>
  <c r="EB18" i="2" s="1"/>
  <c r="WX17" i="2"/>
  <c r="XH17" i="2"/>
  <c r="XR17" i="2"/>
  <c r="WN18" i="2" s="1"/>
  <c r="OL17" i="3"/>
  <c r="NH18" i="3" s="1"/>
  <c r="NR17" i="3"/>
  <c r="OB17" i="3" s="1"/>
  <c r="BK17" i="2"/>
  <c r="BU17" i="2"/>
  <c r="CE17" i="2"/>
  <c r="BA18" i="2" s="1"/>
  <c r="WU17" i="2"/>
  <c r="XE17" i="2"/>
  <c r="XO17" i="2"/>
  <c r="WK18" i="2" s="1"/>
  <c r="BF16" i="2"/>
  <c r="BP16" i="2"/>
  <c r="BZ16" i="2"/>
  <c r="AV17" i="2" s="1"/>
  <c r="QO8" i="3"/>
  <c r="QY8" i="3" s="1"/>
  <c r="SW8" i="3"/>
  <c r="RX8" i="3" s="1"/>
  <c r="RT8" i="3"/>
  <c r="RV8" i="3"/>
  <c r="EQ8" i="3" l="1"/>
  <c r="PU8" i="3"/>
  <c r="OV8" i="3" s="1"/>
  <c r="PV7" i="3"/>
  <c r="OW7" i="3" s="1"/>
  <c r="OX7" i="3"/>
  <c r="OS7" i="3"/>
  <c r="OU7" i="3" s="1"/>
  <c r="RS8" i="3"/>
  <c r="RK8" i="3" s="1"/>
  <c r="QG9" i="3" s="1"/>
  <c r="QQ9" i="3" s="1"/>
  <c r="RA9" i="3" s="1"/>
  <c r="NN8" i="3"/>
  <c r="NX8" i="3" s="1"/>
  <c r="LE7" i="3"/>
  <c r="LG7" i="3"/>
  <c r="KC8" i="3" s="1"/>
  <c r="KM8" i="3" s="1"/>
  <c r="KW8" i="3" s="1"/>
  <c r="LF7" i="3"/>
  <c r="KB8" i="3" s="1"/>
  <c r="OK17" i="2"/>
  <c r="NG18" i="2" s="1"/>
  <c r="OA17" i="2"/>
  <c r="NQ17" i="2"/>
  <c r="WX18" i="2"/>
  <c r="XH18" i="2" s="1"/>
  <c r="XR18" i="2"/>
  <c r="WN19" i="2" s="1"/>
  <c r="QU18" i="2"/>
  <c r="RE18" i="2"/>
  <c r="RO18" i="2"/>
  <c r="QK19" i="2" s="1"/>
  <c r="LV11" i="2"/>
  <c r="KA12" i="2"/>
  <c r="LQ11" i="2"/>
  <c r="BN18" i="2"/>
  <c r="BX18" i="2"/>
  <c r="CH18" i="2"/>
  <c r="BD19" i="2" s="1"/>
  <c r="KN18" i="2"/>
  <c r="KX18" i="2"/>
  <c r="LH18" i="2"/>
  <c r="KD19" i="2" s="1"/>
  <c r="LS11" i="2"/>
  <c r="EP18" i="3"/>
  <c r="EZ18" i="3"/>
  <c r="FJ18" i="3"/>
  <c r="EF19" i="3" s="1"/>
  <c r="QV18" i="3"/>
  <c r="RF18" i="3" s="1"/>
  <c r="RP18" i="3"/>
  <c r="QL19" i="3" s="1"/>
  <c r="BI18" i="2"/>
  <c r="BS18" i="2"/>
  <c r="CC18" i="2"/>
  <c r="AY19" i="2" s="1"/>
  <c r="EJ18" i="2"/>
  <c r="FD18" i="2"/>
  <c r="DZ19" i="2" s="1"/>
  <c r="ET18" i="2"/>
  <c r="OJ18" i="2"/>
  <c r="NF19" i="2" s="1"/>
  <c r="NP18" i="2"/>
  <c r="NZ18" i="2" s="1"/>
  <c r="EM18" i="3"/>
  <c r="EW18" i="3" s="1"/>
  <c r="FG18" i="3"/>
  <c r="EC19" i="3" s="1"/>
  <c r="II17" i="3"/>
  <c r="HE18" i="3" s="1"/>
  <c r="HO17" i="3"/>
  <c r="HY17" i="3" s="1"/>
  <c r="EW17" i="2"/>
  <c r="FG17" i="2"/>
  <c r="EC18" i="2" s="1"/>
  <c r="EM17" i="2"/>
  <c r="WX18" i="3"/>
  <c r="XH18" i="3"/>
  <c r="XR18" i="3"/>
  <c r="WN19" i="3" s="1"/>
  <c r="KN18" i="3"/>
  <c r="KX18" i="3" s="1"/>
  <c r="LH18" i="3"/>
  <c r="KD19" i="3" s="1"/>
  <c r="IH17" i="3"/>
  <c r="HD18" i="3" s="1"/>
  <c r="HN17" i="3"/>
  <c r="HX17" i="3" s="1"/>
  <c r="QR17" i="2"/>
  <c r="RB17" i="2" s="1"/>
  <c r="RL17" i="2"/>
  <c r="QH18" i="2" s="1"/>
  <c r="WW18" i="3"/>
  <c r="XQ18" i="3"/>
  <c r="WM19" i="3" s="1"/>
  <c r="XG18" i="3"/>
  <c r="LG17" i="2"/>
  <c r="KC18" i="2" s="1"/>
  <c r="KM17" i="2"/>
  <c r="KW17" i="2" s="1"/>
  <c r="BO10" i="2"/>
  <c r="XV18" i="3"/>
  <c r="WR19" i="3" s="1"/>
  <c r="XB18" i="3"/>
  <c r="XL18" i="3" s="1"/>
  <c r="XU17" i="2"/>
  <c r="WQ18" i="2" s="1"/>
  <c r="XK17" i="2"/>
  <c r="XA17" i="2"/>
  <c r="XS17" i="2"/>
  <c r="WO18" i="2" s="1"/>
  <c r="WY17" i="2"/>
  <c r="XI17" i="2" s="1"/>
  <c r="FR10" i="2"/>
  <c r="FM10" i="2"/>
  <c r="FO10" i="2" s="1"/>
  <c r="DW11" i="2"/>
  <c r="EK18" i="2"/>
  <c r="EU18" i="2"/>
  <c r="FE18" i="2"/>
  <c r="EA19" i="2" s="1"/>
  <c r="NN18" i="2"/>
  <c r="NX18" i="2"/>
  <c r="OH18" i="2"/>
  <c r="ND19" i="2" s="1"/>
  <c r="AU8" i="3"/>
  <c r="EN18" i="3"/>
  <c r="EX18" i="3" s="1"/>
  <c r="FH18" i="3"/>
  <c r="ED19" i="3" s="1"/>
  <c r="US18" i="3"/>
  <c r="TO19" i="3" s="1"/>
  <c r="TY18" i="3"/>
  <c r="UI18" i="3" s="1"/>
  <c r="RO19" i="3"/>
  <c r="QK20" i="3" s="1"/>
  <c r="QU19" i="3"/>
  <c r="RE19" i="3" s="1"/>
  <c r="LM17" i="3"/>
  <c r="KI18" i="3" s="1"/>
  <c r="KS17" i="3"/>
  <c r="LC17" i="3" s="1"/>
  <c r="QS17" i="2"/>
  <c r="RC17" i="2" s="1"/>
  <c r="RM17" i="2"/>
  <c r="QI18" i="2" s="1"/>
  <c r="QT17" i="2"/>
  <c r="RD17" i="2"/>
  <c r="RN17" i="2"/>
  <c r="QJ18" i="2" s="1"/>
  <c r="BI17" i="3"/>
  <c r="BS17" i="3" s="1"/>
  <c r="CC17" i="3"/>
  <c r="AY18" i="3" s="1"/>
  <c r="TU18" i="2"/>
  <c r="UE18" i="2" s="1"/>
  <c r="UO18" i="2"/>
  <c r="TK19" i="2" s="1"/>
  <c r="TT17" i="2"/>
  <c r="UD17" i="2"/>
  <c r="UN17" i="2"/>
  <c r="TJ18" i="2" s="1"/>
  <c r="WV18" i="2"/>
  <c r="XF18" i="2" s="1"/>
  <c r="XP18" i="2"/>
  <c r="WL19" i="2" s="1"/>
  <c r="HJ17" i="2"/>
  <c r="HT17" i="2" s="1"/>
  <c r="ID17" i="2"/>
  <c r="GZ18" i="2" s="1"/>
  <c r="HM17" i="3"/>
  <c r="HW17" i="3" s="1"/>
  <c r="IG17" i="3"/>
  <c r="HC18" i="3" s="1"/>
  <c r="OJ19" i="3"/>
  <c r="NF20" i="3" s="1"/>
  <c r="NP19" i="3"/>
  <c r="NZ19" i="3" s="1"/>
  <c r="EH17" i="2"/>
  <c r="ER17" i="2" s="1"/>
  <c r="FB17" i="2"/>
  <c r="DX18" i="2" s="1"/>
  <c r="NU17" i="3"/>
  <c r="OE17" i="3" s="1"/>
  <c r="OO17" i="3"/>
  <c r="NK18" i="3" s="1"/>
  <c r="IK17" i="2"/>
  <c r="HG18" i="2" s="1"/>
  <c r="IA17" i="2"/>
  <c r="HQ17" i="2"/>
  <c r="HK18" i="2"/>
  <c r="HU18" i="2" s="1"/>
  <c r="IE18" i="2"/>
  <c r="HA19" i="2" s="1"/>
  <c r="RL19" i="3"/>
  <c r="QH20" i="3" s="1"/>
  <c r="QR19" i="3"/>
  <c r="RB19" i="3" s="1"/>
  <c r="TV18" i="2"/>
  <c r="UF18" i="2" s="1"/>
  <c r="UP18" i="2"/>
  <c r="TL19" i="2" s="1"/>
  <c r="OL18" i="3"/>
  <c r="NH19" i="3" s="1"/>
  <c r="NR18" i="3"/>
  <c r="OB18" i="3" s="1"/>
  <c r="CB18" i="3"/>
  <c r="AX19" i="3" s="1"/>
  <c r="BH18" i="3"/>
  <c r="BR18" i="3"/>
  <c r="BN18" i="3"/>
  <c r="BX18" i="3"/>
  <c r="CH18" i="3"/>
  <c r="BD19" i="3" s="1"/>
  <c r="NQ19" i="3"/>
  <c r="OA19" i="3" s="1"/>
  <c r="OK19" i="3"/>
  <c r="NG20" i="3" s="1"/>
  <c r="EQ10" i="2"/>
  <c r="EJ17" i="3"/>
  <c r="ET17" i="3" s="1"/>
  <c r="FD17" i="3"/>
  <c r="DZ18" i="3" s="1"/>
  <c r="NV17" i="3"/>
  <c r="OF17" i="3"/>
  <c r="OP17" i="3"/>
  <c r="NL18" i="3" s="1"/>
  <c r="BH17" i="2"/>
  <c r="BR17" i="2" s="1"/>
  <c r="CB17" i="2"/>
  <c r="AX18" i="2" s="1"/>
  <c r="FI17" i="2"/>
  <c r="EE18" i="2" s="1"/>
  <c r="EO17" i="2"/>
  <c r="EY17" i="2" s="1"/>
  <c r="FA8" i="3"/>
  <c r="XU17" i="3"/>
  <c r="WQ18" i="3" s="1"/>
  <c r="XA17" i="3"/>
  <c r="XK17" i="3" s="1"/>
  <c r="EI18" i="2"/>
  <c r="ES18" i="2"/>
  <c r="FC18" i="2"/>
  <c r="DY19" i="2" s="1"/>
  <c r="KZ18" i="2"/>
  <c r="LJ18" i="2"/>
  <c r="KF19" i="2" s="1"/>
  <c r="KP18" i="2"/>
  <c r="QT17" i="3"/>
  <c r="RD17" i="3" s="1"/>
  <c r="RN17" i="3"/>
  <c r="QJ18" i="3" s="1"/>
  <c r="IP11" i="2"/>
  <c r="JQ11" i="2"/>
  <c r="IR11" i="2" s="1"/>
  <c r="IC11" i="2"/>
  <c r="IN11" i="2"/>
  <c r="HI11" i="2"/>
  <c r="IM11" i="2" s="1"/>
  <c r="JR11" i="2"/>
  <c r="IS11" i="2" s="1"/>
  <c r="HS11" i="2"/>
  <c r="KL18" i="2"/>
  <c r="KV18" i="2" s="1"/>
  <c r="LF18" i="2"/>
  <c r="KB19" i="2" s="1"/>
  <c r="II17" i="2"/>
  <c r="HE18" i="2" s="1"/>
  <c r="HY17" i="2"/>
  <c r="HO17" i="2"/>
  <c r="TZ18" i="2"/>
  <c r="UJ18" i="2" s="1"/>
  <c r="UT18" i="2"/>
  <c r="TP19" i="2" s="1"/>
  <c r="TS17" i="2"/>
  <c r="UM17" i="2"/>
  <c r="TI18" i="2" s="1"/>
  <c r="UC17" i="2"/>
  <c r="UN18" i="3"/>
  <c r="TJ19" i="3" s="1"/>
  <c r="TT18" i="3"/>
  <c r="UD18" i="3" s="1"/>
  <c r="QW18" i="3"/>
  <c r="RG18" i="3" s="1"/>
  <c r="RQ18" i="3"/>
  <c r="QM19" i="3" s="1"/>
  <c r="TU17" i="3"/>
  <c r="UE17" i="3" s="1"/>
  <c r="UO17" i="3"/>
  <c r="TK18" i="3" s="1"/>
  <c r="XV18" i="2"/>
  <c r="WR19" i="2" s="1"/>
  <c r="XB18" i="2"/>
  <c r="XL18" i="2" s="1"/>
  <c r="WZ19" i="3"/>
  <c r="XJ19" i="3" s="1"/>
  <c r="XT19" i="3"/>
  <c r="WP20" i="3" s="1"/>
  <c r="XT17" i="2"/>
  <c r="WP18" i="2" s="1"/>
  <c r="WZ17" i="2"/>
  <c r="XJ17" i="2" s="1"/>
  <c r="FB8" i="3"/>
  <c r="DX9" i="3" s="1"/>
  <c r="NT17" i="2"/>
  <c r="OD17" i="2" s="1"/>
  <c r="ON17" i="2"/>
  <c r="NJ18" i="2" s="1"/>
  <c r="BJ18" i="2"/>
  <c r="CD18" i="2"/>
  <c r="AZ19" i="2" s="1"/>
  <c r="BT18" i="2"/>
  <c r="WW18" i="2"/>
  <c r="XG18" i="2" s="1"/>
  <c r="XQ18" i="2"/>
  <c r="WM19" i="2" s="1"/>
  <c r="WT16" i="3"/>
  <c r="XD16" i="3"/>
  <c r="XN16" i="3"/>
  <c r="WJ17" i="3" s="1"/>
  <c r="QX18" i="3"/>
  <c r="RH18" i="3" s="1"/>
  <c r="RR18" i="3"/>
  <c r="QN19" i="3" s="1"/>
  <c r="HL18" i="2"/>
  <c r="HV18" i="2"/>
  <c r="IF18" i="2"/>
  <c r="HB19" i="2" s="1"/>
  <c r="KO18" i="3"/>
  <c r="KY18" i="3" s="1"/>
  <c r="LI18" i="3"/>
  <c r="KE19" i="3" s="1"/>
  <c r="TW18" i="2"/>
  <c r="UG18" i="2"/>
  <c r="UQ18" i="2"/>
  <c r="TM19" i="2" s="1"/>
  <c r="RZ10" i="2"/>
  <c r="RU10" i="2"/>
  <c r="QE11" i="2"/>
  <c r="IL18" i="3"/>
  <c r="HH19" i="3" s="1"/>
  <c r="HR18" i="3"/>
  <c r="IB18" i="3" s="1"/>
  <c r="FC8" i="3"/>
  <c r="DY9" i="3" s="1"/>
  <c r="HL18" i="3"/>
  <c r="HV18" i="3" s="1"/>
  <c r="IF18" i="3"/>
  <c r="HB19" i="3" s="1"/>
  <c r="QZ18" i="2"/>
  <c r="RJ18" i="2"/>
  <c r="QF19" i="2" s="1"/>
  <c r="QP18" i="2"/>
  <c r="IJ18" i="2"/>
  <c r="HF19" i="2" s="1"/>
  <c r="HP18" i="2"/>
  <c r="HZ18" i="2" s="1"/>
  <c r="WU18" i="2"/>
  <c r="XE18" i="2"/>
  <c r="XO18" i="2"/>
  <c r="WK19" i="2" s="1"/>
  <c r="EL18" i="2"/>
  <c r="EV18" i="2"/>
  <c r="FF18" i="2"/>
  <c r="EB19" i="2" s="1"/>
  <c r="CD18" i="3"/>
  <c r="AZ19" i="3" s="1"/>
  <c r="BJ18" i="3"/>
  <c r="BT18" i="3" s="1"/>
  <c r="KT17" i="2"/>
  <c r="LD17" i="2" s="1"/>
  <c r="LN17" i="2"/>
  <c r="KJ18" i="2" s="1"/>
  <c r="BG17" i="2"/>
  <c r="CA17" i="2"/>
  <c r="AW18" i="2" s="1"/>
  <c r="BQ17" i="2"/>
  <c r="OI17" i="2"/>
  <c r="NE18" i="2" s="1"/>
  <c r="NO17" i="2"/>
  <c r="NY17" i="2" s="1"/>
  <c r="EL18" i="3"/>
  <c r="EV18" i="3" s="1"/>
  <c r="FF18" i="3"/>
  <c r="EB19" i="3" s="1"/>
  <c r="NR17" i="2"/>
  <c r="OB17" i="2" s="1"/>
  <c r="OL17" i="2"/>
  <c r="NH18" i="2" s="1"/>
  <c r="US17" i="2"/>
  <c r="TO18" i="2" s="1"/>
  <c r="TY17" i="2"/>
  <c r="UI17" i="2" s="1"/>
  <c r="EZ18" i="2"/>
  <c r="FJ18" i="2"/>
  <c r="EF19" i="2" s="1"/>
  <c r="EP18" i="2"/>
  <c r="QV18" i="2"/>
  <c r="RP18" i="2"/>
  <c r="QL19" i="2" s="1"/>
  <c r="RF18" i="2"/>
  <c r="UA8" i="3"/>
  <c r="UK8" i="3" s="1"/>
  <c r="QY10" i="2"/>
  <c r="HR17" i="2"/>
  <c r="IB17" i="2" s="1"/>
  <c r="IL17" i="2"/>
  <c r="HH18" i="2" s="1"/>
  <c r="NS17" i="2"/>
  <c r="OM17" i="2"/>
  <c r="NI18" i="2" s="1"/>
  <c r="OC17" i="2"/>
  <c r="LN18" i="3"/>
  <c r="KJ19" i="3" s="1"/>
  <c r="KT18" i="3"/>
  <c r="LD18" i="3" s="1"/>
  <c r="IM8" i="3"/>
  <c r="EN18" i="2"/>
  <c r="EX18" i="2" s="1"/>
  <c r="FH18" i="2"/>
  <c r="ED19" i="2" s="1"/>
  <c r="TR17" i="2"/>
  <c r="UB17" i="2"/>
  <c r="UL17" i="2"/>
  <c r="TH18" i="2" s="1"/>
  <c r="FI17" i="3"/>
  <c r="EE18" i="3" s="1"/>
  <c r="EO17" i="3"/>
  <c r="EY17" i="3" s="1"/>
  <c r="RW10" i="2"/>
  <c r="HN18" i="2"/>
  <c r="HX18" i="2"/>
  <c r="IH18" i="2"/>
  <c r="HD19" i="2" s="1"/>
  <c r="IK18" i="3"/>
  <c r="HG19" i="3" s="1"/>
  <c r="HQ18" i="3"/>
  <c r="IA18" i="3" s="1"/>
  <c r="XO15" i="3"/>
  <c r="WK16" i="3" s="1"/>
  <c r="OU10" i="2"/>
  <c r="BK18" i="3"/>
  <c r="CE18" i="3"/>
  <c r="BA19" i="3" s="1"/>
  <c r="BU18" i="3"/>
  <c r="LJ17" i="3"/>
  <c r="KF18" i="3" s="1"/>
  <c r="KP17" i="3"/>
  <c r="KZ17" i="3" s="1"/>
  <c r="HW17" i="2"/>
  <c r="IG17" i="2"/>
  <c r="HC18" i="2" s="1"/>
  <c r="HM17" i="2"/>
  <c r="BF17" i="2"/>
  <c r="BP17" i="2"/>
  <c r="BZ17" i="2"/>
  <c r="AV18" i="2" s="1"/>
  <c r="KR17" i="2"/>
  <c r="LB17" i="2" s="1"/>
  <c r="LL17" i="2"/>
  <c r="KH18" i="2" s="1"/>
  <c r="QX18" i="2"/>
  <c r="RH18" i="2" s="1"/>
  <c r="RR18" i="2"/>
  <c r="QN19" i="2" s="1"/>
  <c r="TZ18" i="3"/>
  <c r="UJ18" i="3" s="1"/>
  <c r="UT18" i="3"/>
  <c r="TP19" i="3" s="1"/>
  <c r="RK17" i="2"/>
  <c r="QG18" i="2" s="1"/>
  <c r="QQ17" i="2"/>
  <c r="RA17" i="2" s="1"/>
  <c r="MT11" i="2"/>
  <c r="LU11" i="2" s="1"/>
  <c r="WV17" i="3"/>
  <c r="XF17" i="3"/>
  <c r="XP17" i="3"/>
  <c r="WL18" i="3" s="1"/>
  <c r="VB10" i="2"/>
  <c r="UW10" i="2"/>
  <c r="UY10" i="2" s="1"/>
  <c r="TG11" i="2"/>
  <c r="H67" i="2"/>
  <c r="G67" i="2"/>
  <c r="F67" i="2"/>
  <c r="E67" i="2"/>
  <c r="D67" i="2"/>
  <c r="C67" i="2"/>
  <c r="B67" i="2"/>
  <c r="I67" i="2"/>
  <c r="RW7" i="3"/>
  <c r="NV18" i="2"/>
  <c r="OP18" i="2"/>
  <c r="NL19" i="2" s="1"/>
  <c r="OF18" i="2"/>
  <c r="KQ19" i="3"/>
  <c r="LA19" i="3" s="1"/>
  <c r="LK19" i="3"/>
  <c r="KG20" i="3" s="1"/>
  <c r="ON18" i="3"/>
  <c r="NJ19" i="3" s="1"/>
  <c r="NT18" i="3"/>
  <c r="OD18" i="3" s="1"/>
  <c r="BM18" i="2"/>
  <c r="BW18" i="2"/>
  <c r="CG18" i="2"/>
  <c r="BC19" i="2" s="1"/>
  <c r="OM18" i="3"/>
  <c r="NI19" i="3" s="1"/>
  <c r="NS18" i="3"/>
  <c r="OC18" i="3" s="1"/>
  <c r="CA7" i="3"/>
  <c r="AW8" i="3" s="1"/>
  <c r="WY18" i="3"/>
  <c r="XI18" i="3"/>
  <c r="XS18" i="3"/>
  <c r="WO19" i="3" s="1"/>
  <c r="QW18" i="2"/>
  <c r="RG18" i="2" s="1"/>
  <c r="RQ18" i="2"/>
  <c r="QM19" i="2" s="1"/>
  <c r="NU18" i="2"/>
  <c r="OE18" i="2" s="1"/>
  <c r="OO18" i="2"/>
  <c r="NK19" i="2" s="1"/>
  <c r="TV17" i="3"/>
  <c r="UF17" i="3" s="1"/>
  <c r="UP17" i="3"/>
  <c r="TL18" i="3" s="1"/>
  <c r="SX10" i="2"/>
  <c r="RY10" i="2" s="1"/>
  <c r="BL18" i="2"/>
  <c r="BV18" i="2"/>
  <c r="CF18" i="2"/>
  <c r="BB19" i="2" s="1"/>
  <c r="TX18" i="3"/>
  <c r="UH18" i="3" s="1"/>
  <c r="UR18" i="3"/>
  <c r="TN19" i="3" s="1"/>
  <c r="TX18" i="2"/>
  <c r="UH18" i="2" s="1"/>
  <c r="UR18" i="2"/>
  <c r="TN19" i="2" s="1"/>
  <c r="UQ18" i="3"/>
  <c r="TM19" i="3" s="1"/>
  <c r="TW18" i="3"/>
  <c r="UG18" i="3" s="1"/>
  <c r="BL18" i="3"/>
  <c r="BV18" i="3" s="1"/>
  <c r="CF18" i="3"/>
  <c r="BB19" i="3" s="1"/>
  <c r="HS8" i="3"/>
  <c r="EK17" i="3"/>
  <c r="EU17" i="3"/>
  <c r="FE17" i="3"/>
  <c r="EA18" i="3" s="1"/>
  <c r="BK18" i="2"/>
  <c r="BU18" i="2" s="1"/>
  <c r="CE18" i="2"/>
  <c r="BA19" i="2" s="1"/>
  <c r="LL17" i="3"/>
  <c r="KH18" i="3" s="1"/>
  <c r="KR17" i="3"/>
  <c r="LB17" i="3" s="1"/>
  <c r="CP10" i="2"/>
  <c r="AU11" i="2"/>
  <c r="CK10" i="2"/>
  <c r="CM10" i="2" s="1"/>
  <c r="BM18" i="3"/>
  <c r="BW18" i="3" s="1"/>
  <c r="CG18" i="3"/>
  <c r="BC19" i="3" s="1"/>
  <c r="LI17" i="2"/>
  <c r="KE18" i="2" s="1"/>
  <c r="KO17" i="2"/>
  <c r="KY17" i="2" s="1"/>
  <c r="HP18" i="3"/>
  <c r="HZ18" i="3" s="1"/>
  <c r="IJ18" i="3"/>
  <c r="HF19" i="3" s="1"/>
  <c r="OS10" i="2"/>
  <c r="NC11" i="2"/>
  <c r="OX10" i="2"/>
  <c r="BZ7" i="3"/>
  <c r="AV8" i="3" s="1"/>
  <c r="RM19" i="3"/>
  <c r="QI20" i="3" s="1"/>
  <c r="QS19" i="3"/>
  <c r="RC19" i="3" s="1"/>
  <c r="KQ17" i="2"/>
  <c r="LA17" i="2" s="1"/>
  <c r="LK17" i="2"/>
  <c r="KG18" i="2" s="1"/>
  <c r="WI11" i="2"/>
  <c r="XY10" i="2"/>
  <c r="WT17" i="2"/>
  <c r="XD17" i="2"/>
  <c r="XN17" i="2"/>
  <c r="WJ18" i="2" s="1"/>
  <c r="KS17" i="2"/>
  <c r="LC17" i="2" s="1"/>
  <c r="LM17" i="2"/>
  <c r="KI18" i="2" s="1"/>
  <c r="XY9" i="3"/>
  <c r="WI10" i="3"/>
  <c r="RJ8" i="3" l="1"/>
  <c r="QF9" i="3" s="1"/>
  <c r="OQ8" i="3"/>
  <c r="RI8" i="3"/>
  <c r="SX8" i="3" s="1"/>
  <c r="RY8" i="3" s="1"/>
  <c r="IC8" i="3"/>
  <c r="GY9" i="3" s="1"/>
  <c r="KL8" i="3"/>
  <c r="KV8" i="3" s="1"/>
  <c r="LV7" i="3"/>
  <c r="KA8" i="3"/>
  <c r="LQ7" i="3"/>
  <c r="LS7" i="3" s="1"/>
  <c r="MT7" i="3"/>
  <c r="LU7" i="3" s="1"/>
  <c r="TG9" i="3"/>
  <c r="HR19" i="3"/>
  <c r="IB19" i="3" s="1"/>
  <c r="IL19" i="3"/>
  <c r="HH20" i="3" s="1"/>
  <c r="FM8" i="3"/>
  <c r="DW9" i="3"/>
  <c r="FR8" i="3"/>
  <c r="GP8" i="3"/>
  <c r="FQ8" i="3" s="1"/>
  <c r="NR19" i="3"/>
  <c r="OB19" i="3" s="1"/>
  <c r="OL19" i="3"/>
  <c r="NH20" i="3" s="1"/>
  <c r="OJ20" i="3"/>
  <c r="NF21" i="3" s="1"/>
  <c r="NP20" i="3"/>
  <c r="NZ20" i="3" s="1"/>
  <c r="EK19" i="2"/>
  <c r="EU19" i="2" s="1"/>
  <c r="FE19" i="2"/>
  <c r="EA20" i="2" s="1"/>
  <c r="KP18" i="3"/>
  <c r="KZ18" i="3" s="1"/>
  <c r="LJ18" i="3"/>
  <c r="KF19" i="3" s="1"/>
  <c r="ID8" i="3"/>
  <c r="GZ9" i="3" s="1"/>
  <c r="HP19" i="2"/>
  <c r="HZ19" i="2"/>
  <c r="IJ19" i="2"/>
  <c r="HF20" i="2" s="1"/>
  <c r="CD19" i="2"/>
  <c r="AZ20" i="2" s="1"/>
  <c r="BJ19" i="2"/>
  <c r="BT19" i="2" s="1"/>
  <c r="HO18" i="2"/>
  <c r="HY18" i="2"/>
  <c r="II18" i="2"/>
  <c r="HE19" i="2" s="1"/>
  <c r="QT18" i="3"/>
  <c r="RD18" i="3" s="1"/>
  <c r="RN18" i="3"/>
  <c r="QJ19" i="3" s="1"/>
  <c r="IK18" i="2"/>
  <c r="HG19" i="2" s="1"/>
  <c r="HQ18" i="2"/>
  <c r="IA18" i="2" s="1"/>
  <c r="HM18" i="3"/>
  <c r="HW18" i="3" s="1"/>
  <c r="IG18" i="3"/>
  <c r="HC19" i="3" s="1"/>
  <c r="US19" i="3"/>
  <c r="TO20" i="3" s="1"/>
  <c r="TY19" i="3"/>
  <c r="UI19" i="3" s="1"/>
  <c r="XB19" i="3"/>
  <c r="XL19" i="3" s="1"/>
  <c r="XV19" i="3"/>
  <c r="WR20" i="3" s="1"/>
  <c r="UL8" i="3"/>
  <c r="TH9" i="3" s="1"/>
  <c r="FD19" i="2"/>
  <c r="DZ20" i="2" s="1"/>
  <c r="EJ19" i="2"/>
  <c r="ET19" i="2" s="1"/>
  <c r="KN19" i="2"/>
  <c r="KX19" i="2" s="1"/>
  <c r="LH19" i="2"/>
  <c r="KD20" i="2" s="1"/>
  <c r="XN18" i="2"/>
  <c r="WJ19" i="2" s="1"/>
  <c r="XD18" i="2"/>
  <c r="WT18" i="2"/>
  <c r="OO19" i="2"/>
  <c r="NK20" i="2" s="1"/>
  <c r="NU19" i="2"/>
  <c r="OE19" i="2" s="1"/>
  <c r="RP19" i="2"/>
  <c r="QL20" i="2" s="1"/>
  <c r="QV19" i="2"/>
  <c r="RF19" i="2"/>
  <c r="FF19" i="3"/>
  <c r="EB20" i="3" s="1"/>
  <c r="EL19" i="3"/>
  <c r="EV19" i="3" s="1"/>
  <c r="SX11" i="2"/>
  <c r="RY11" i="2" s="1"/>
  <c r="RT11" i="2"/>
  <c r="QO11" i="2"/>
  <c r="RS11" i="2" s="1"/>
  <c r="SW11" i="2"/>
  <c r="RX11" i="2" s="1"/>
  <c r="QY11" i="2"/>
  <c r="RI11" i="2"/>
  <c r="RV11" i="2"/>
  <c r="RR19" i="3"/>
  <c r="QN20" i="3" s="1"/>
  <c r="QX19" i="3"/>
  <c r="RH19" i="3" s="1"/>
  <c r="KL19" i="2"/>
  <c r="KV19" i="2"/>
  <c r="LF19" i="2"/>
  <c r="KB20" i="2" s="1"/>
  <c r="NQ20" i="3"/>
  <c r="OA20" i="3" s="1"/>
  <c r="OK20" i="3"/>
  <c r="NG21" i="3" s="1"/>
  <c r="UO19" i="2"/>
  <c r="TK20" i="2" s="1"/>
  <c r="UE19" i="2"/>
  <c r="TU19" i="2"/>
  <c r="FH19" i="3"/>
  <c r="ED20" i="3" s="1"/>
  <c r="EN19" i="3"/>
  <c r="EX19" i="3" s="1"/>
  <c r="HN18" i="3"/>
  <c r="HX18" i="3" s="1"/>
  <c r="IH18" i="3"/>
  <c r="HD19" i="3" s="1"/>
  <c r="UM8" i="3"/>
  <c r="TI9" i="3" s="1"/>
  <c r="WX19" i="2"/>
  <c r="XH19" i="2"/>
  <c r="XR19" i="2"/>
  <c r="WN20" i="2" s="1"/>
  <c r="BF8" i="3"/>
  <c r="BP8" i="3" s="1"/>
  <c r="LL18" i="2"/>
  <c r="KH19" i="2" s="1"/>
  <c r="KR18" i="2"/>
  <c r="LB18" i="2" s="1"/>
  <c r="DN11" i="2"/>
  <c r="CO11" i="2" s="1"/>
  <c r="BY11" i="2"/>
  <c r="CL11" i="2"/>
  <c r="CJ11" i="2"/>
  <c r="BE11" i="2"/>
  <c r="CI11" i="2" s="1"/>
  <c r="DM11" i="2"/>
  <c r="CN11" i="2" s="1"/>
  <c r="BK19" i="3"/>
  <c r="BU19" i="3"/>
  <c r="CE19" i="3"/>
  <c r="BA20" i="3" s="1"/>
  <c r="ON18" i="2"/>
  <c r="NJ19" i="2" s="1"/>
  <c r="OD18" i="2"/>
  <c r="NT18" i="2"/>
  <c r="XB19" i="2"/>
  <c r="XL19" i="2" s="1"/>
  <c r="XV19" i="2"/>
  <c r="WR20" i="2" s="1"/>
  <c r="UM18" i="2"/>
  <c r="TI19" i="2" s="1"/>
  <c r="TS18" i="2"/>
  <c r="UC18" i="2"/>
  <c r="EO18" i="2"/>
  <c r="EY18" i="2"/>
  <c r="FI18" i="2"/>
  <c r="EE19" i="2" s="1"/>
  <c r="UP19" i="2"/>
  <c r="TL20" i="2" s="1"/>
  <c r="TV19" i="2"/>
  <c r="UF19" i="2" s="1"/>
  <c r="OO18" i="3"/>
  <c r="NK19" i="3" s="1"/>
  <c r="NU18" i="3"/>
  <c r="OE18" i="3" s="1"/>
  <c r="RM18" i="2"/>
  <c r="QI19" i="2" s="1"/>
  <c r="QS18" i="2"/>
  <c r="RC18" i="2"/>
  <c r="EG11" i="2"/>
  <c r="FK11" i="2" s="1"/>
  <c r="EQ11" i="2"/>
  <c r="GP11" i="2"/>
  <c r="FQ11" i="2" s="1"/>
  <c r="GO11" i="2"/>
  <c r="FP11" i="2" s="1"/>
  <c r="FA11" i="2"/>
  <c r="FN11" i="2"/>
  <c r="FL11" i="2"/>
  <c r="CC19" i="2"/>
  <c r="AY20" i="2" s="1"/>
  <c r="BI19" i="2"/>
  <c r="BS19" i="2" s="1"/>
  <c r="KQ20" i="3"/>
  <c r="LA20" i="3" s="1"/>
  <c r="LK20" i="3"/>
  <c r="KG21" i="3" s="1"/>
  <c r="KT18" i="2"/>
  <c r="LD18" i="2" s="1"/>
  <c r="LN18" i="2"/>
  <c r="KJ19" i="2" s="1"/>
  <c r="TT19" i="3"/>
  <c r="UD19" i="3" s="1"/>
  <c r="UN19" i="3"/>
  <c r="TJ20" i="3" s="1"/>
  <c r="BG8" i="3"/>
  <c r="BQ8" i="3"/>
  <c r="OH8" i="3"/>
  <c r="ND9" i="3" s="1"/>
  <c r="OG8" i="3"/>
  <c r="LN19" i="3"/>
  <c r="KJ20" i="3" s="1"/>
  <c r="KT19" i="3"/>
  <c r="LD19" i="3" s="1"/>
  <c r="BJ19" i="3"/>
  <c r="CD19" i="3"/>
  <c r="AZ20" i="3" s="1"/>
  <c r="BT19" i="3"/>
  <c r="QP19" i="2"/>
  <c r="QZ19" i="2" s="1"/>
  <c r="RJ19" i="2"/>
  <c r="QF20" i="2" s="1"/>
  <c r="KP19" i="2"/>
  <c r="KZ19" i="2"/>
  <c r="LJ19" i="2"/>
  <c r="KF20" i="2" s="1"/>
  <c r="CB18" i="2"/>
  <c r="AX19" i="2" s="1"/>
  <c r="BH18" i="2"/>
  <c r="BR18" i="2" s="1"/>
  <c r="HJ18" i="2"/>
  <c r="ID18" i="2"/>
  <c r="GZ19" i="2" s="1"/>
  <c r="HT18" i="2"/>
  <c r="KN19" i="3"/>
  <c r="KX19" i="3" s="1"/>
  <c r="LH19" i="3"/>
  <c r="KD20" i="3" s="1"/>
  <c r="HO18" i="3"/>
  <c r="HY18" i="3" s="1"/>
  <c r="II18" i="3"/>
  <c r="HE19" i="3" s="1"/>
  <c r="TW19" i="2"/>
  <c r="UG19" i="2" s="1"/>
  <c r="UQ19" i="2"/>
  <c r="TM20" i="2" s="1"/>
  <c r="WT17" i="3"/>
  <c r="XN17" i="3"/>
  <c r="WJ18" i="3" s="1"/>
  <c r="XD17" i="3"/>
  <c r="BN19" i="3"/>
  <c r="BX19" i="3" s="1"/>
  <c r="CH19" i="3"/>
  <c r="BD20" i="3" s="1"/>
  <c r="DN7" i="3"/>
  <c r="CO7" i="3" s="1"/>
  <c r="I64" i="3" s="1"/>
  <c r="KM18" i="2"/>
  <c r="KW18" i="2" s="1"/>
  <c r="LG18" i="2"/>
  <c r="KC19" i="2" s="1"/>
  <c r="BN19" i="2"/>
  <c r="BX19" i="2"/>
  <c r="CH19" i="2"/>
  <c r="BD20" i="2" s="1"/>
  <c r="OR11" i="2"/>
  <c r="PU11" i="2"/>
  <c r="OV11" i="2" s="1"/>
  <c r="OG11" i="2"/>
  <c r="OT11" i="2"/>
  <c r="NM11" i="2"/>
  <c r="OQ11" i="2" s="1"/>
  <c r="PV11" i="2"/>
  <c r="OW11" i="2" s="1"/>
  <c r="BL19" i="2"/>
  <c r="BV19" i="2" s="1"/>
  <c r="CF19" i="2"/>
  <c r="BB20" i="2" s="1"/>
  <c r="HP19" i="3"/>
  <c r="HZ19" i="3" s="1"/>
  <c r="IJ19" i="3"/>
  <c r="HF20" i="3" s="1"/>
  <c r="OM19" i="3"/>
  <c r="NI20" i="3" s="1"/>
  <c r="NS19" i="3"/>
  <c r="OC19" i="3" s="1"/>
  <c r="LA18" i="2"/>
  <c r="LK18" i="2"/>
  <c r="KG19" i="2" s="1"/>
  <c r="KQ18" i="2"/>
  <c r="ER18" i="2"/>
  <c r="EH18" i="2"/>
  <c r="FB18" i="2"/>
  <c r="DX19" i="2" s="1"/>
  <c r="LM18" i="3"/>
  <c r="KI19" i="3" s="1"/>
  <c r="KS18" i="3"/>
  <c r="LC18" i="3" s="1"/>
  <c r="CP7" i="3"/>
  <c r="FG19" i="3"/>
  <c r="EC20" i="3" s="1"/>
  <c r="EM19" i="3"/>
  <c r="EW19" i="3" s="1"/>
  <c r="RP19" i="3"/>
  <c r="QL20" i="3" s="1"/>
  <c r="QV19" i="3"/>
  <c r="RF19" i="3" s="1"/>
  <c r="EK18" i="3"/>
  <c r="EU18" i="3" s="1"/>
  <c r="FE18" i="3"/>
  <c r="EA19" i="3" s="1"/>
  <c r="WV18" i="3"/>
  <c r="XP18" i="3"/>
  <c r="WL19" i="3" s="1"/>
  <c r="XF18" i="3"/>
  <c r="UR19" i="3"/>
  <c r="TN20" i="3" s="1"/>
  <c r="TX19" i="3"/>
  <c r="UH19" i="3" s="1"/>
  <c r="EO18" i="3"/>
  <c r="EY18" i="3"/>
  <c r="FI18" i="3"/>
  <c r="EE19" i="3" s="1"/>
  <c r="BM19" i="2"/>
  <c r="CG19" i="2"/>
  <c r="BC20" i="2" s="1"/>
  <c r="BW19" i="2"/>
  <c r="UL18" i="2"/>
  <c r="TH19" i="2" s="1"/>
  <c r="UB18" i="2"/>
  <c r="TR18" i="2"/>
  <c r="IF19" i="3"/>
  <c r="HB20" i="3" s="1"/>
  <c r="HL19" i="3"/>
  <c r="HV19" i="3" s="1"/>
  <c r="OP18" i="3"/>
  <c r="NL19" i="3" s="1"/>
  <c r="NV18" i="3"/>
  <c r="OF18" i="3" s="1"/>
  <c r="QR20" i="3"/>
  <c r="RB20" i="3" s="1"/>
  <c r="RL20" i="3"/>
  <c r="QH21" i="3" s="1"/>
  <c r="BE8" i="3"/>
  <c r="DM8" i="3"/>
  <c r="CN8" i="3" s="1"/>
  <c r="CL8" i="3"/>
  <c r="CJ8" i="3"/>
  <c r="WY18" i="2"/>
  <c r="XI18" i="2" s="1"/>
  <c r="XS18" i="2"/>
  <c r="WO19" i="2" s="1"/>
  <c r="XR19" i="3"/>
  <c r="WN20" i="3" s="1"/>
  <c r="WX19" i="3"/>
  <c r="XH19" i="3"/>
  <c r="OA18" i="2"/>
  <c r="OK18" i="2"/>
  <c r="NG19" i="2" s="1"/>
  <c r="NQ18" i="2"/>
  <c r="BL19" i="3"/>
  <c r="BV19" i="3" s="1"/>
  <c r="CF19" i="3"/>
  <c r="BB20" i="3" s="1"/>
  <c r="BZ18" i="2"/>
  <c r="AV19" i="2" s="1"/>
  <c r="BF18" i="2"/>
  <c r="BP18" i="2" s="1"/>
  <c r="EP19" i="2"/>
  <c r="EZ19" i="2" s="1"/>
  <c r="FJ19" i="2"/>
  <c r="EF20" i="2" s="1"/>
  <c r="LL18" i="3"/>
  <c r="KH19" i="3" s="1"/>
  <c r="KR18" i="3"/>
  <c r="LB18" i="3" s="1"/>
  <c r="OP19" i="2"/>
  <c r="NL20" i="2" s="1"/>
  <c r="NV19" i="2"/>
  <c r="OF19" i="2"/>
  <c r="NO18" i="2"/>
  <c r="NY18" i="2"/>
  <c r="OI18" i="2"/>
  <c r="NE19" i="2" s="1"/>
  <c r="EH9" i="3"/>
  <c r="FC19" i="2"/>
  <c r="DY20" i="2" s="1"/>
  <c r="EI19" i="2"/>
  <c r="ES19" i="2" s="1"/>
  <c r="RK18" i="2"/>
  <c r="QG19" i="2" s="1"/>
  <c r="QQ18" i="2"/>
  <c r="RA18" i="2" s="1"/>
  <c r="TZ19" i="3"/>
  <c r="UJ19" i="3" s="1"/>
  <c r="UT19" i="3"/>
  <c r="TP20" i="3" s="1"/>
  <c r="IL18" i="2"/>
  <c r="HH19" i="2" s="1"/>
  <c r="HR18" i="2"/>
  <c r="IB18" i="2" s="1"/>
  <c r="TY18" i="2"/>
  <c r="UI18" i="2"/>
  <c r="US18" i="2"/>
  <c r="TO19" i="2" s="1"/>
  <c r="KO19" i="3"/>
  <c r="KY19" i="3" s="1"/>
  <c r="LI19" i="3"/>
  <c r="KE20" i="3" s="1"/>
  <c r="WW19" i="2"/>
  <c r="XG19" i="2" s="1"/>
  <c r="XQ19" i="2"/>
  <c r="WM20" i="2" s="1"/>
  <c r="WZ18" i="2"/>
  <c r="XJ18" i="2" s="1"/>
  <c r="XT18" i="2"/>
  <c r="WP19" i="2" s="1"/>
  <c r="RQ19" i="3"/>
  <c r="QM20" i="3" s="1"/>
  <c r="QW19" i="3"/>
  <c r="RG19" i="3" s="1"/>
  <c r="TZ19" i="2"/>
  <c r="UJ19" i="2"/>
  <c r="UT19" i="2"/>
  <c r="TP20" i="2" s="1"/>
  <c r="IE19" i="2"/>
  <c r="HA20" i="2" s="1"/>
  <c r="HK19" i="2"/>
  <c r="HU19" i="2" s="1"/>
  <c r="CK7" i="3"/>
  <c r="XQ19" i="3"/>
  <c r="WM20" i="3" s="1"/>
  <c r="XG19" i="3"/>
  <c r="WW19" i="3"/>
  <c r="IE8" i="3"/>
  <c r="HA9" i="3" s="1"/>
  <c r="XZ11" i="2"/>
  <c r="XX11" i="2"/>
  <c r="WS11" i="2"/>
  <c r="XC11" i="2"/>
  <c r="XM11" i="2"/>
  <c r="WU16" i="3"/>
  <c r="XO16" i="3" s="1"/>
  <c r="WK17" i="3" s="1"/>
  <c r="XE16" i="3"/>
  <c r="OM18" i="2"/>
  <c r="NI19" i="2" s="1"/>
  <c r="NS18" i="2"/>
  <c r="OC18" i="2" s="1"/>
  <c r="EL19" i="2"/>
  <c r="EV19" i="2"/>
  <c r="FF19" i="2"/>
  <c r="EB20" i="2" s="1"/>
  <c r="UO18" i="3"/>
  <c r="TK19" i="3" s="1"/>
  <c r="TU18" i="3"/>
  <c r="UE18" i="3" s="1"/>
  <c r="XC10" i="3"/>
  <c r="XX10" i="3"/>
  <c r="WS10" i="3"/>
  <c r="XM10" i="3" s="1"/>
  <c r="XZ10" i="3"/>
  <c r="CE19" i="2"/>
  <c r="BA20" i="2" s="1"/>
  <c r="BK19" i="2"/>
  <c r="BU19" i="2" s="1"/>
  <c r="RQ19" i="2"/>
  <c r="QM20" i="2" s="1"/>
  <c r="QW19" i="2"/>
  <c r="RG19" i="2" s="1"/>
  <c r="UQ19" i="3"/>
  <c r="TM20" i="3" s="1"/>
  <c r="TW19" i="3"/>
  <c r="UG19" i="3" s="1"/>
  <c r="VZ11" i="2"/>
  <c r="VA11" i="2" s="1"/>
  <c r="UA11" i="2"/>
  <c r="VY11" i="2"/>
  <c r="UZ11" i="2" s="1"/>
  <c r="UK11" i="2"/>
  <c r="UX11" i="2"/>
  <c r="UV11" i="2"/>
  <c r="TQ11" i="2"/>
  <c r="UU11" i="2" s="1"/>
  <c r="HM18" i="2"/>
  <c r="HW18" i="2"/>
  <c r="IG18" i="2"/>
  <c r="HC19" i="2" s="1"/>
  <c r="HQ19" i="3"/>
  <c r="IA19" i="3" s="1"/>
  <c r="IK19" i="3"/>
  <c r="HG20" i="3" s="1"/>
  <c r="XO19" i="2"/>
  <c r="WK20" i="2" s="1"/>
  <c r="XE19" i="2"/>
  <c r="WU19" i="2"/>
  <c r="EI9" i="3"/>
  <c r="ES9" i="3" s="1"/>
  <c r="IT11" i="2"/>
  <c r="IO11" i="2"/>
  <c r="GY12" i="2"/>
  <c r="XP19" i="2"/>
  <c r="WL20" i="2" s="1"/>
  <c r="WV19" i="2"/>
  <c r="XF19" i="2" s="1"/>
  <c r="CC18" i="3"/>
  <c r="AY19" i="3" s="1"/>
  <c r="BI18" i="3"/>
  <c r="BS18" i="3" s="1"/>
  <c r="NN19" i="2"/>
  <c r="NX19" i="2"/>
  <c r="OH19" i="2"/>
  <c r="ND20" i="2" s="1"/>
  <c r="FJ19" i="3"/>
  <c r="EF20" i="3" s="1"/>
  <c r="EP19" i="3"/>
  <c r="EZ19" i="3" s="1"/>
  <c r="LR12" i="2"/>
  <c r="LP12" i="2"/>
  <c r="KK12" i="2"/>
  <c r="LO12" i="2" s="1"/>
  <c r="KU12" i="2"/>
  <c r="MS12" i="2"/>
  <c r="LT12" i="2" s="1"/>
  <c r="LE12" i="2"/>
  <c r="MT12" i="2" s="1"/>
  <c r="LU12" i="2" s="1"/>
  <c r="XJ20" i="3"/>
  <c r="WZ20" i="3"/>
  <c r="XT20" i="3"/>
  <c r="WP21" i="3" s="1"/>
  <c r="QS20" i="3"/>
  <c r="RC20" i="3" s="1"/>
  <c r="RM20" i="3"/>
  <c r="QI21" i="3" s="1"/>
  <c r="KO18" i="2"/>
  <c r="KY18" i="2" s="1"/>
  <c r="LI18" i="2"/>
  <c r="KE19" i="2" s="1"/>
  <c r="EN19" i="2"/>
  <c r="EX19" i="2" s="1"/>
  <c r="FH19" i="2"/>
  <c r="ED20" i="2" s="1"/>
  <c r="OL18" i="2"/>
  <c r="NH19" i="2" s="1"/>
  <c r="NR18" i="2"/>
  <c r="OB18" i="2"/>
  <c r="CA18" i="2"/>
  <c r="AW19" i="2" s="1"/>
  <c r="BG18" i="2"/>
  <c r="BQ18" i="2"/>
  <c r="XA18" i="3"/>
  <c r="XK18" i="3" s="1"/>
  <c r="XU18" i="3"/>
  <c r="WQ19" i="3" s="1"/>
  <c r="FD18" i="3"/>
  <c r="DZ19" i="3" s="1"/>
  <c r="EJ18" i="3"/>
  <c r="ET18" i="3" s="1"/>
  <c r="BH19" i="3"/>
  <c r="BR19" i="3" s="1"/>
  <c r="CB19" i="3"/>
  <c r="AX20" i="3" s="1"/>
  <c r="RO20" i="3"/>
  <c r="QK21" i="3" s="1"/>
  <c r="QU20" i="3"/>
  <c r="RE20" i="3"/>
  <c r="RL18" i="2"/>
  <c r="QH19" i="2" s="1"/>
  <c r="QR18" i="2"/>
  <c r="RB18" i="2" s="1"/>
  <c r="NP19" i="2"/>
  <c r="NZ19" i="2"/>
  <c r="OJ19" i="2"/>
  <c r="NF20" i="2" s="1"/>
  <c r="TX19" i="2"/>
  <c r="UH19" i="2"/>
  <c r="UR19" i="2"/>
  <c r="TN20" i="2" s="1"/>
  <c r="OI8" i="3"/>
  <c r="NE9" i="3" s="1"/>
  <c r="LM18" i="2"/>
  <c r="KI19" i="2" s="1"/>
  <c r="KS18" i="2"/>
  <c r="LC18" i="2" s="1"/>
  <c r="BM19" i="3"/>
  <c r="BW19" i="3" s="1"/>
  <c r="CG19" i="3"/>
  <c r="BC20" i="3" s="1"/>
  <c r="UP18" i="3"/>
  <c r="TL19" i="3" s="1"/>
  <c r="TV18" i="3"/>
  <c r="UF18" i="3" s="1"/>
  <c r="XS19" i="3"/>
  <c r="WO20" i="3" s="1"/>
  <c r="WY19" i="3"/>
  <c r="XI19" i="3" s="1"/>
  <c r="NT19" i="3"/>
  <c r="OD19" i="3" s="1"/>
  <c r="ON19" i="3"/>
  <c r="NJ20" i="3" s="1"/>
  <c r="QX19" i="2"/>
  <c r="RH19" i="2" s="1"/>
  <c r="RR19" i="2"/>
  <c r="QN20" i="2" s="1"/>
  <c r="HN19" i="2"/>
  <c r="HX19" i="2" s="1"/>
  <c r="IH19" i="2"/>
  <c r="HD20" i="2" s="1"/>
  <c r="HL19" i="2"/>
  <c r="HV19" i="2" s="1"/>
  <c r="IF19" i="2"/>
  <c r="HB20" i="2" s="1"/>
  <c r="QP9" i="3"/>
  <c r="QZ9" i="3" s="1"/>
  <c r="IQ11" i="2"/>
  <c r="TT18" i="2"/>
  <c r="UD18" i="2" s="1"/>
  <c r="UN18" i="2"/>
  <c r="TJ19" i="2" s="1"/>
  <c r="RN18" i="2"/>
  <c r="QJ19" i="2" s="1"/>
  <c r="QT18" i="2"/>
  <c r="RD18" i="2" s="1"/>
  <c r="XA18" i="2"/>
  <c r="XK18" i="2" s="1"/>
  <c r="XU18" i="2"/>
  <c r="WQ19" i="2" s="1"/>
  <c r="EM18" i="2"/>
  <c r="EW18" i="2"/>
  <c r="FG18" i="2"/>
  <c r="EC19" i="2" s="1"/>
  <c r="RO19" i="2"/>
  <c r="QK20" i="2" s="1"/>
  <c r="QU19" i="2"/>
  <c r="RE19" i="2" s="1"/>
  <c r="CI8" i="3" l="1"/>
  <c r="BO8" i="3"/>
  <c r="BY8" i="3" s="1"/>
  <c r="RU8" i="3"/>
  <c r="RW8" i="3" s="1"/>
  <c r="RZ8" i="3"/>
  <c r="QE9" i="3"/>
  <c r="MS8" i="3"/>
  <c r="LT8" i="3" s="1"/>
  <c r="LR8" i="3"/>
  <c r="LP8" i="3"/>
  <c r="KK8" i="3"/>
  <c r="LO8" i="3" s="1"/>
  <c r="KU8" i="3"/>
  <c r="LE8" i="3" s="1"/>
  <c r="CA8" i="3"/>
  <c r="AW9" i="3" s="1"/>
  <c r="AU9" i="3"/>
  <c r="WU17" i="3"/>
  <c r="XO17" i="3"/>
  <c r="WK18" i="3" s="1"/>
  <c r="XE17" i="3"/>
  <c r="WI11" i="3"/>
  <c r="XY10" i="3"/>
  <c r="EP20" i="2"/>
  <c r="EZ20" i="2" s="1"/>
  <c r="FJ20" i="2"/>
  <c r="EF21" i="2" s="1"/>
  <c r="QR19" i="2"/>
  <c r="RB19" i="2" s="1"/>
  <c r="RL19" i="2"/>
  <c r="QH20" i="2" s="1"/>
  <c r="HQ20" i="3"/>
  <c r="IA20" i="3" s="1"/>
  <c r="IK20" i="3"/>
  <c r="HG21" i="3" s="1"/>
  <c r="G64" i="3"/>
  <c r="CM7" i="3"/>
  <c r="HR19" i="2"/>
  <c r="IB19" i="2" s="1"/>
  <c r="IL19" i="2"/>
  <c r="HH20" i="2" s="1"/>
  <c r="ER9" i="3"/>
  <c r="NQ19" i="2"/>
  <c r="OA19" i="2"/>
  <c r="OK19" i="2"/>
  <c r="NG20" i="2" s="1"/>
  <c r="UR20" i="3"/>
  <c r="TN21" i="3" s="1"/>
  <c r="TX20" i="3"/>
  <c r="UH20" i="3" s="1"/>
  <c r="FG20" i="3"/>
  <c r="EC21" i="3" s="1"/>
  <c r="EM20" i="3"/>
  <c r="EW20" i="3" s="1"/>
  <c r="NS20" i="3"/>
  <c r="OC20" i="3" s="1"/>
  <c r="OM20" i="3"/>
  <c r="NI21" i="3" s="1"/>
  <c r="NW11" i="2"/>
  <c r="TT20" i="3"/>
  <c r="UD20" i="3" s="1"/>
  <c r="UN20" i="3"/>
  <c r="TJ21" i="3" s="1"/>
  <c r="OO19" i="3"/>
  <c r="NK20" i="3" s="1"/>
  <c r="NU19" i="3"/>
  <c r="OE19" i="3" s="1"/>
  <c r="CP11" i="2"/>
  <c r="CK11" i="2"/>
  <c r="AU12" i="2"/>
  <c r="HN19" i="3"/>
  <c r="IH19" i="3"/>
  <c r="HD20" i="3" s="1"/>
  <c r="HX19" i="3"/>
  <c r="LF20" i="2"/>
  <c r="KB21" i="2" s="1"/>
  <c r="KL20" i="2"/>
  <c r="KV20" i="2" s="1"/>
  <c r="XV20" i="3"/>
  <c r="WR21" i="3" s="1"/>
  <c r="XB20" i="3"/>
  <c r="XL20" i="3" s="1"/>
  <c r="QT19" i="3"/>
  <c r="RD19" i="3" s="1"/>
  <c r="RN19" i="3"/>
  <c r="QJ20" i="3" s="1"/>
  <c r="HJ9" i="3"/>
  <c r="XS20" i="3"/>
  <c r="WO21" i="3" s="1"/>
  <c r="WY20" i="3"/>
  <c r="XI20" i="3" s="1"/>
  <c r="FO11" i="2"/>
  <c r="NU20" i="2"/>
  <c r="OE20" i="2" s="1"/>
  <c r="OO20" i="2"/>
  <c r="NK21" i="2" s="1"/>
  <c r="LJ19" i="3"/>
  <c r="KF20" i="3" s="1"/>
  <c r="KP19" i="3"/>
  <c r="KZ19" i="3" s="1"/>
  <c r="XN18" i="3"/>
  <c r="WJ19" i="3" s="1"/>
  <c r="WT18" i="3"/>
  <c r="XD18" i="3"/>
  <c r="ID19" i="2"/>
  <c r="GZ20" i="2" s="1"/>
  <c r="HJ19" i="2"/>
  <c r="HT19" i="2" s="1"/>
  <c r="CD20" i="3"/>
  <c r="AZ21" i="3" s="1"/>
  <c r="BJ20" i="3"/>
  <c r="BT20" i="3" s="1"/>
  <c r="FR11" i="2"/>
  <c r="DW12" i="2"/>
  <c r="FM11" i="2"/>
  <c r="FF20" i="3"/>
  <c r="EB21" i="3" s="1"/>
  <c r="EL20" i="3"/>
  <c r="EV20" i="3" s="1"/>
  <c r="LC19" i="2"/>
  <c r="LM19" i="2"/>
  <c r="KI20" i="2" s="1"/>
  <c r="KS19" i="2"/>
  <c r="TR19" i="2"/>
  <c r="UB19" i="2" s="1"/>
  <c r="UL19" i="2"/>
  <c r="TH20" i="2" s="1"/>
  <c r="IJ20" i="3"/>
  <c r="HF21" i="3" s="1"/>
  <c r="HP20" i="3"/>
  <c r="HZ20" i="3" s="1"/>
  <c r="RD19" i="2"/>
  <c r="RN19" i="2"/>
  <c r="QJ20" i="2" s="1"/>
  <c r="QT19" i="2"/>
  <c r="NO9" i="3"/>
  <c r="NY9" i="3" s="1"/>
  <c r="QU21" i="3"/>
  <c r="RE21" i="3" s="1"/>
  <c r="RO21" i="3"/>
  <c r="QK22" i="3" s="1"/>
  <c r="IP12" i="2"/>
  <c r="IN12" i="2"/>
  <c r="HI12" i="2"/>
  <c r="IM12" i="2" s="1"/>
  <c r="HS12" i="2"/>
  <c r="JQ12" i="2"/>
  <c r="IR12" i="2" s="1"/>
  <c r="IC12" i="2"/>
  <c r="HM19" i="2"/>
  <c r="IG19" i="2"/>
  <c r="HC20" i="2" s="1"/>
  <c r="HW19" i="2"/>
  <c r="TW20" i="3"/>
  <c r="UG20" i="3" s="1"/>
  <c r="UQ20" i="3"/>
  <c r="TM21" i="3" s="1"/>
  <c r="XY11" i="2"/>
  <c r="WI12" i="2"/>
  <c r="HU20" i="2"/>
  <c r="IE20" i="2"/>
  <c r="HA21" i="2" s="1"/>
  <c r="HK20" i="2"/>
  <c r="BF19" i="2"/>
  <c r="BP19" i="2"/>
  <c r="BZ19" i="2"/>
  <c r="AV20" i="2" s="1"/>
  <c r="BN20" i="2"/>
  <c r="BX20" i="2" s="1"/>
  <c r="CH20" i="2"/>
  <c r="BD21" i="2" s="1"/>
  <c r="LD19" i="2"/>
  <c r="LN19" i="2"/>
  <c r="KJ20" i="2" s="1"/>
  <c r="KT19" i="2"/>
  <c r="UF20" i="2"/>
  <c r="UP20" i="2"/>
  <c r="TL21" i="2" s="1"/>
  <c r="TV20" i="2"/>
  <c r="OD19" i="2"/>
  <c r="ON19" i="2"/>
  <c r="NJ20" i="2" s="1"/>
  <c r="NT19" i="2"/>
  <c r="HO19" i="2"/>
  <c r="HY19" i="2"/>
  <c r="II19" i="2"/>
  <c r="HE20" i="2" s="1"/>
  <c r="GO9" i="3"/>
  <c r="FP9" i="3" s="1"/>
  <c r="FL9" i="3"/>
  <c r="EG9" i="3"/>
  <c r="FK9" i="3" s="1"/>
  <c r="FN9" i="3"/>
  <c r="NP20" i="2"/>
  <c r="NZ20" i="2" s="1"/>
  <c r="OJ20" i="2"/>
  <c r="NF21" i="2" s="1"/>
  <c r="LQ12" i="2"/>
  <c r="LV12" i="2"/>
  <c r="KA13" i="2"/>
  <c r="NT20" i="3"/>
  <c r="OD20" i="3"/>
  <c r="ON20" i="3"/>
  <c r="NJ21" i="3" s="1"/>
  <c r="HX20" i="2"/>
  <c r="HN20" i="2"/>
  <c r="IH20" i="2"/>
  <c r="HD21" i="2" s="1"/>
  <c r="RM21" i="3"/>
  <c r="QI22" i="3" s="1"/>
  <c r="QS21" i="3"/>
  <c r="RC21" i="3" s="1"/>
  <c r="NV19" i="3"/>
  <c r="OF19" i="3" s="1"/>
  <c r="OP19" i="3"/>
  <c r="NL20" i="3" s="1"/>
  <c r="EJ19" i="3"/>
  <c r="ET19" i="3" s="1"/>
  <c r="FD19" i="3"/>
  <c r="DZ20" i="3" s="1"/>
  <c r="XG20" i="2"/>
  <c r="XQ20" i="2"/>
  <c r="WM21" i="2" s="1"/>
  <c r="WW20" i="2"/>
  <c r="LS12" i="2"/>
  <c r="XF20" i="2"/>
  <c r="XP20" i="2"/>
  <c r="WL21" i="2" s="1"/>
  <c r="WV20" i="2"/>
  <c r="TZ20" i="3"/>
  <c r="UJ20" i="3" s="1"/>
  <c r="UT20" i="3"/>
  <c r="TP21" i="3" s="1"/>
  <c r="XP19" i="3"/>
  <c r="WL20" i="3" s="1"/>
  <c r="WV19" i="3"/>
  <c r="XF19" i="3" s="1"/>
  <c r="UP19" i="3"/>
  <c r="TL20" i="3" s="1"/>
  <c r="TV19" i="3"/>
  <c r="UF19" i="3" s="1"/>
  <c r="UR20" i="2"/>
  <c r="TN21" i="2" s="1"/>
  <c r="TX20" i="2"/>
  <c r="UH20" i="2" s="1"/>
  <c r="BH20" i="3"/>
  <c r="BR20" i="3" s="1"/>
  <c r="CB20" i="3"/>
  <c r="AX21" i="3" s="1"/>
  <c r="CA19" i="2"/>
  <c r="AW20" i="2" s="1"/>
  <c r="BG19" i="2"/>
  <c r="BQ19" i="2" s="1"/>
  <c r="LI20" i="3"/>
  <c r="KE21" i="3" s="1"/>
  <c r="KO20" i="3"/>
  <c r="KY20" i="3" s="1"/>
  <c r="CF20" i="3"/>
  <c r="BB21" i="3" s="1"/>
  <c r="BL20" i="3"/>
  <c r="BV20" i="3" s="1"/>
  <c r="RL21" i="3"/>
  <c r="QH22" i="3" s="1"/>
  <c r="QR21" i="3"/>
  <c r="RB21" i="3" s="1"/>
  <c r="LM19" i="3"/>
  <c r="KI20" i="3" s="1"/>
  <c r="KS19" i="3"/>
  <c r="LC19" i="3" s="1"/>
  <c r="UG20" i="2"/>
  <c r="UQ20" i="2"/>
  <c r="TM21" i="2" s="1"/>
  <c r="TW20" i="2"/>
  <c r="EO19" i="2"/>
  <c r="EY19" i="2"/>
  <c r="FI19" i="2"/>
  <c r="EE20" i="2" s="1"/>
  <c r="KR19" i="2"/>
  <c r="LB19" i="2"/>
  <c r="LL19" i="2"/>
  <c r="KH20" i="2" s="1"/>
  <c r="XD19" i="2"/>
  <c r="XN19" i="2"/>
  <c r="WJ20" i="2" s="1"/>
  <c r="WT19" i="2"/>
  <c r="FO8" i="3"/>
  <c r="RR20" i="2"/>
  <c r="QN21" i="2" s="1"/>
  <c r="QX20" i="2"/>
  <c r="RH20" i="2"/>
  <c r="WZ21" i="3"/>
  <c r="XJ21" i="3" s="1"/>
  <c r="XT21" i="3"/>
  <c r="WP22" i="3" s="1"/>
  <c r="FJ20" i="3"/>
  <c r="EF21" i="3" s="1"/>
  <c r="EP20" i="3"/>
  <c r="EZ20" i="3" s="1"/>
  <c r="FE19" i="3"/>
  <c r="EA20" i="3" s="1"/>
  <c r="EK19" i="3"/>
  <c r="EU19" i="3" s="1"/>
  <c r="FB19" i="2"/>
  <c r="DX20" i="2" s="1"/>
  <c r="EH19" i="2"/>
  <c r="ER19" i="2" s="1"/>
  <c r="CF20" i="2"/>
  <c r="BB21" i="2" s="1"/>
  <c r="BL20" i="2"/>
  <c r="BV20" i="2" s="1"/>
  <c r="BZ8" i="3"/>
  <c r="AV9" i="3" s="1"/>
  <c r="FH20" i="3"/>
  <c r="ED21" i="3" s="1"/>
  <c r="EN20" i="3"/>
  <c r="EX20" i="3" s="1"/>
  <c r="RR20" i="3"/>
  <c r="QN21" i="3" s="1"/>
  <c r="QX20" i="3"/>
  <c r="RH20" i="3" s="1"/>
  <c r="KN20" i="2"/>
  <c r="KX20" i="2" s="1"/>
  <c r="LH20" i="2"/>
  <c r="KD21" i="2" s="1"/>
  <c r="US20" i="3"/>
  <c r="TO21" i="3" s="1"/>
  <c r="TY20" i="3"/>
  <c r="UI20" i="3" s="1"/>
  <c r="HR20" i="3"/>
  <c r="IL20" i="3"/>
  <c r="HH21" i="3" s="1"/>
  <c r="IB20" i="3"/>
  <c r="EM19" i="2"/>
  <c r="EW19" i="2" s="1"/>
  <c r="FG19" i="2"/>
  <c r="EC20" i="2" s="1"/>
  <c r="TY19" i="2"/>
  <c r="US19" i="2"/>
  <c r="TO20" i="2" s="1"/>
  <c r="UI19" i="2"/>
  <c r="XA19" i="2"/>
  <c r="XK19" i="2"/>
  <c r="XU19" i="2"/>
  <c r="WQ20" i="2" s="1"/>
  <c r="XA19" i="3"/>
  <c r="XU19" i="3"/>
  <c r="WQ20" i="3" s="1"/>
  <c r="XK19" i="3"/>
  <c r="CC19" i="3"/>
  <c r="AY20" i="3" s="1"/>
  <c r="BI19" i="3"/>
  <c r="BS19" i="3"/>
  <c r="NO19" i="2"/>
  <c r="NY19" i="2"/>
  <c r="OI19" i="2"/>
  <c r="NE20" i="2" s="1"/>
  <c r="UN19" i="2"/>
  <c r="TJ20" i="2" s="1"/>
  <c r="TT19" i="2"/>
  <c r="UD19" i="2" s="1"/>
  <c r="UO19" i="3"/>
  <c r="TK20" i="3" s="1"/>
  <c r="TU19" i="3"/>
  <c r="UE19" i="3" s="1"/>
  <c r="TZ20" i="2"/>
  <c r="UJ20" i="2" s="1"/>
  <c r="UT20" i="2"/>
  <c r="TP21" i="2" s="1"/>
  <c r="XR20" i="3"/>
  <c r="WN21" i="3" s="1"/>
  <c r="XH20" i="3"/>
  <c r="WX20" i="3"/>
  <c r="BK20" i="3"/>
  <c r="BU20" i="3" s="1"/>
  <c r="CE20" i="3"/>
  <c r="BA21" i="3" s="1"/>
  <c r="FE20" i="2"/>
  <c r="EA21" i="2" s="1"/>
  <c r="EK20" i="2"/>
  <c r="EU20" i="2" s="1"/>
  <c r="QQ19" i="2"/>
  <c r="RA19" i="2" s="1"/>
  <c r="RK19" i="2"/>
  <c r="QG20" i="2" s="1"/>
  <c r="WY19" i="2"/>
  <c r="XS19" i="2"/>
  <c r="WO20" i="2" s="1"/>
  <c r="XI19" i="2"/>
  <c r="CG20" i="2"/>
  <c r="BC21" i="2" s="1"/>
  <c r="BM20" i="2"/>
  <c r="BW20" i="2"/>
  <c r="QU20" i="2"/>
  <c r="RE20" i="2"/>
  <c r="RO20" i="2"/>
  <c r="QK21" i="2" s="1"/>
  <c r="NX20" i="2"/>
  <c r="NN20" i="2"/>
  <c r="OH20" i="2"/>
  <c r="ND21" i="2" s="1"/>
  <c r="RQ20" i="2"/>
  <c r="QM21" i="2" s="1"/>
  <c r="QW20" i="2"/>
  <c r="RG20" i="2" s="1"/>
  <c r="FF20" i="2"/>
  <c r="EB21" i="2" s="1"/>
  <c r="EL20" i="2"/>
  <c r="EV20" i="2" s="1"/>
  <c r="OP20" i="2"/>
  <c r="NL21" i="2" s="1"/>
  <c r="NV20" i="2"/>
  <c r="OF20" i="2" s="1"/>
  <c r="KM19" i="2"/>
  <c r="KW19" i="2" s="1"/>
  <c r="LG19" i="2"/>
  <c r="KC20" i="2" s="1"/>
  <c r="CB19" i="2"/>
  <c r="AX20" i="2" s="1"/>
  <c r="BH19" i="2"/>
  <c r="BR19" i="2" s="1"/>
  <c r="KT20" i="3"/>
  <c r="LD20" i="3" s="1"/>
  <c r="LN20" i="3"/>
  <c r="KJ21" i="3" s="1"/>
  <c r="RP20" i="2"/>
  <c r="QL21" i="2" s="1"/>
  <c r="QV20" i="2"/>
  <c r="RF20" i="2" s="1"/>
  <c r="HM19" i="3"/>
  <c r="HW19" i="3" s="1"/>
  <c r="IG19" i="3"/>
  <c r="HC20" i="3" s="1"/>
  <c r="HO19" i="3"/>
  <c r="HY19" i="3" s="1"/>
  <c r="II19" i="3"/>
  <c r="HE20" i="3" s="1"/>
  <c r="KP20" i="2"/>
  <c r="LJ20" i="2"/>
  <c r="KF21" i="2" s="1"/>
  <c r="KZ20" i="2"/>
  <c r="OX8" i="3"/>
  <c r="OS8" i="3"/>
  <c r="NC9" i="3"/>
  <c r="PV8" i="3"/>
  <c r="OW8" i="3" s="1"/>
  <c r="KQ21" i="3"/>
  <c r="LA21" i="3" s="1"/>
  <c r="LK21" i="3"/>
  <c r="KG22" i="3" s="1"/>
  <c r="RU11" i="2"/>
  <c r="RW11" i="2" s="1"/>
  <c r="QE12" i="2"/>
  <c r="RZ11" i="2"/>
  <c r="JR8" i="3"/>
  <c r="IS8" i="3" s="1"/>
  <c r="SW9" i="3"/>
  <c r="RX9" i="3" s="1"/>
  <c r="QO9" i="3"/>
  <c r="RS9" i="3" s="1"/>
  <c r="RV9" i="3"/>
  <c r="RT9" i="3"/>
  <c r="EX20" i="2"/>
  <c r="EN20" i="2"/>
  <c r="FH20" i="2"/>
  <c r="ED21" i="2" s="1"/>
  <c r="HK9" i="3"/>
  <c r="HU9" i="3"/>
  <c r="LL19" i="3"/>
  <c r="KH20" i="3" s="1"/>
  <c r="KR19" i="3"/>
  <c r="LB19" i="3" s="1"/>
  <c r="C65" i="3"/>
  <c r="B65" i="3"/>
  <c r="H65" i="3"/>
  <c r="E65" i="3"/>
  <c r="RP20" i="3"/>
  <c r="QL21" i="3" s="1"/>
  <c r="QV20" i="3"/>
  <c r="RF20" i="3" s="1"/>
  <c r="NN9" i="3"/>
  <c r="BO11" i="2"/>
  <c r="XR20" i="2"/>
  <c r="WN21" i="2" s="1"/>
  <c r="XH20" i="2"/>
  <c r="WX20" i="2"/>
  <c r="TU20" i="2"/>
  <c r="UE20" i="2"/>
  <c r="UO20" i="2"/>
  <c r="TK21" i="2" s="1"/>
  <c r="IT8" i="3"/>
  <c r="CD20" i="2"/>
  <c r="AZ21" i="2" s="1"/>
  <c r="BJ20" i="2"/>
  <c r="BT20" i="2" s="1"/>
  <c r="VZ8" i="3"/>
  <c r="VA8" i="3" s="1"/>
  <c r="CG20" i="3"/>
  <c r="BC21" i="3" s="1"/>
  <c r="BM20" i="3"/>
  <c r="BW20" i="3" s="1"/>
  <c r="VB11" i="2"/>
  <c r="TG12" i="2"/>
  <c r="UW11" i="2"/>
  <c r="UY11" i="2" s="1"/>
  <c r="BU20" i="2"/>
  <c r="CE20" i="2"/>
  <c r="BA21" i="2" s="1"/>
  <c r="BK20" i="2"/>
  <c r="QW20" i="3"/>
  <c r="RG20" i="3"/>
  <c r="RQ20" i="3"/>
  <c r="QM21" i="3" s="1"/>
  <c r="EI20" i="2"/>
  <c r="ES20" i="2" s="1"/>
  <c r="FC20" i="2"/>
  <c r="DY21" i="2" s="1"/>
  <c r="KQ19" i="2"/>
  <c r="LA19" i="2"/>
  <c r="LK19" i="2"/>
  <c r="KG20" i="2" s="1"/>
  <c r="RC19" i="2"/>
  <c r="RM19" i="2"/>
  <c r="QI20" i="2" s="1"/>
  <c r="QS19" i="2"/>
  <c r="UM19" i="2"/>
  <c r="TI20" i="2" s="1"/>
  <c r="TS19" i="2"/>
  <c r="UC19" i="2" s="1"/>
  <c r="IO8" i="3"/>
  <c r="IQ8" i="3" s="1"/>
  <c r="HP20" i="2"/>
  <c r="HZ20" i="2" s="1"/>
  <c r="IJ20" i="2"/>
  <c r="HF21" i="2" s="1"/>
  <c r="OJ21" i="3"/>
  <c r="NF22" i="3" s="1"/>
  <c r="NP21" i="3"/>
  <c r="NZ21" i="3" s="1"/>
  <c r="VB8" i="3"/>
  <c r="NR19" i="2"/>
  <c r="OB19" i="2" s="1"/>
  <c r="OL19" i="2"/>
  <c r="NH20" i="2" s="1"/>
  <c r="EO19" i="3"/>
  <c r="EY19" i="3" s="1"/>
  <c r="FI19" i="3"/>
  <c r="EE20" i="3" s="1"/>
  <c r="WZ19" i="2"/>
  <c r="XJ19" i="2" s="1"/>
  <c r="XT19" i="2"/>
  <c r="WP20" i="2" s="1"/>
  <c r="LH20" i="3"/>
  <c r="KD21" i="3" s="1"/>
  <c r="KN20" i="3"/>
  <c r="KX20" i="3" s="1"/>
  <c r="QP20" i="2"/>
  <c r="RJ20" i="2"/>
  <c r="QF21" i="2" s="1"/>
  <c r="QZ20" i="2"/>
  <c r="XB20" i="2"/>
  <c r="XL20" i="2" s="1"/>
  <c r="XV20" i="2"/>
  <c r="WR21" i="2" s="1"/>
  <c r="C68" i="2"/>
  <c r="B68" i="2"/>
  <c r="I68" i="2"/>
  <c r="G68" i="2"/>
  <c r="F68" i="2"/>
  <c r="E68" i="2"/>
  <c r="D68" i="2"/>
  <c r="H68" i="2"/>
  <c r="OK21" i="3"/>
  <c r="NG22" i="3" s="1"/>
  <c r="NQ21" i="3"/>
  <c r="OA21" i="3" s="1"/>
  <c r="JQ9" i="3"/>
  <c r="IR9" i="3" s="1"/>
  <c r="IP9" i="3"/>
  <c r="HI9" i="3"/>
  <c r="IN9" i="3"/>
  <c r="FD20" i="2"/>
  <c r="DZ21" i="2" s="1"/>
  <c r="EJ20" i="2"/>
  <c r="ET20" i="2" s="1"/>
  <c r="HQ19" i="2"/>
  <c r="IA19" i="2"/>
  <c r="IK19" i="2"/>
  <c r="HG20" i="2" s="1"/>
  <c r="TQ9" i="3"/>
  <c r="VY9" i="3"/>
  <c r="UZ9" i="3" s="1"/>
  <c r="UV9" i="3"/>
  <c r="UA9" i="3"/>
  <c r="UX9" i="3"/>
  <c r="CH20" i="3"/>
  <c r="BD21" i="3" s="1"/>
  <c r="BN20" i="3"/>
  <c r="BX20" i="3" s="1"/>
  <c r="IF20" i="2"/>
  <c r="HB21" i="2" s="1"/>
  <c r="HV20" i="2"/>
  <c r="HL20" i="2"/>
  <c r="KO19" i="2"/>
  <c r="KY19" i="2"/>
  <c r="LI19" i="2"/>
  <c r="KE20" i="2" s="1"/>
  <c r="WU20" i="2"/>
  <c r="XE20" i="2"/>
  <c r="XO20" i="2"/>
  <c r="WK21" i="2" s="1"/>
  <c r="OM19" i="2"/>
  <c r="NI20" i="2" s="1"/>
  <c r="NS19" i="2"/>
  <c r="OC19" i="2" s="1"/>
  <c r="WW20" i="3"/>
  <c r="XG20" i="3" s="1"/>
  <c r="XQ20" i="3"/>
  <c r="WM21" i="3" s="1"/>
  <c r="IF20" i="3"/>
  <c r="HB21" i="3" s="1"/>
  <c r="HL20" i="3"/>
  <c r="HV20" i="3" s="1"/>
  <c r="OX11" i="2"/>
  <c r="OS11" i="2"/>
  <c r="OU11" i="2" s="1"/>
  <c r="NC12" i="2"/>
  <c r="BI20" i="2"/>
  <c r="BS20" i="2" s="1"/>
  <c r="CC20" i="2"/>
  <c r="AY21" i="2" s="1"/>
  <c r="CM11" i="2"/>
  <c r="TS9" i="3"/>
  <c r="UC9" i="3" s="1"/>
  <c r="TR9" i="3"/>
  <c r="UB9" i="3" s="1"/>
  <c r="NR20" i="3"/>
  <c r="OB20" i="3" s="1"/>
  <c r="OL20" i="3"/>
  <c r="NH21" i="3" s="1"/>
  <c r="UW8" i="3"/>
  <c r="UY8" i="3" s="1"/>
  <c r="EQ9" i="3" l="1"/>
  <c r="FA9" i="3" s="1"/>
  <c r="FB9" i="3"/>
  <c r="DX10" i="3" s="1"/>
  <c r="QY9" i="3"/>
  <c r="IM9" i="3"/>
  <c r="KA9" i="3"/>
  <c r="LG8" i="3"/>
  <c r="KC9" i="3" s="1"/>
  <c r="KM9" i="3" s="1"/>
  <c r="LF8" i="3"/>
  <c r="RI9" i="3"/>
  <c r="QE10" i="3" s="1"/>
  <c r="DW10" i="3"/>
  <c r="EH10" i="3"/>
  <c r="NM9" i="3"/>
  <c r="OQ9" i="3" s="1"/>
  <c r="PU9" i="3"/>
  <c r="OV9" i="3" s="1"/>
  <c r="OT9" i="3"/>
  <c r="OR9" i="3"/>
  <c r="CC20" i="3"/>
  <c r="AY21" i="3" s="1"/>
  <c r="BS20" i="3"/>
  <c r="BI20" i="3"/>
  <c r="RR21" i="3"/>
  <c r="QN22" i="3" s="1"/>
  <c r="QX21" i="3"/>
  <c r="RH21" i="3" s="1"/>
  <c r="EK20" i="3"/>
  <c r="EU20" i="3" s="1"/>
  <c r="FE20" i="3"/>
  <c r="EA21" i="3" s="1"/>
  <c r="LI21" i="3"/>
  <c r="KE22" i="3" s="1"/>
  <c r="KO21" i="3"/>
  <c r="KY21" i="3" s="1"/>
  <c r="WW21" i="2"/>
  <c r="XG21" i="2" s="1"/>
  <c r="XQ21" i="2"/>
  <c r="WM22" i="2" s="1"/>
  <c r="OJ21" i="2"/>
  <c r="NF22" i="2" s="1"/>
  <c r="NP21" i="2"/>
  <c r="NZ21" i="2"/>
  <c r="RO22" i="3"/>
  <c r="QK23" i="3" s="1"/>
  <c r="QU22" i="3"/>
  <c r="RE22" i="3" s="1"/>
  <c r="TR20" i="2"/>
  <c r="UB20" i="2"/>
  <c r="UL20" i="2"/>
  <c r="TH21" i="2" s="1"/>
  <c r="NU21" i="2"/>
  <c r="OE21" i="2" s="1"/>
  <c r="OO21" i="2"/>
  <c r="NK22" i="2" s="1"/>
  <c r="EW21" i="3"/>
  <c r="FG21" i="3"/>
  <c r="EC22" i="3" s="1"/>
  <c r="EM21" i="3"/>
  <c r="F64" i="3"/>
  <c r="D64" i="3"/>
  <c r="KR20" i="3"/>
  <c r="LB20" i="3" s="1"/>
  <c r="LL20" i="3"/>
  <c r="KH21" i="3" s="1"/>
  <c r="OU8" i="3"/>
  <c r="QV21" i="2"/>
  <c r="RF21" i="2" s="1"/>
  <c r="RP21" i="2"/>
  <c r="QL22" i="2" s="1"/>
  <c r="QU21" i="2"/>
  <c r="RE21" i="2" s="1"/>
  <c r="RO21" i="2"/>
  <c r="QK22" i="2" s="1"/>
  <c r="RM22" i="3"/>
  <c r="QI23" i="3" s="1"/>
  <c r="QS22" i="3"/>
  <c r="RC22" i="3" s="1"/>
  <c r="NT20" i="2"/>
  <c r="OD20" i="2"/>
  <c r="ON20" i="2"/>
  <c r="NJ21" i="2" s="1"/>
  <c r="BJ21" i="3"/>
  <c r="BT21" i="3" s="1"/>
  <c r="CD21" i="3"/>
  <c r="AZ22" i="3" s="1"/>
  <c r="KO20" i="2"/>
  <c r="KY20" i="2" s="1"/>
  <c r="LI20" i="2"/>
  <c r="KE21" i="2" s="1"/>
  <c r="IH21" i="2"/>
  <c r="HD22" i="2" s="1"/>
  <c r="HN21" i="2"/>
  <c r="HX21" i="2" s="1"/>
  <c r="XV21" i="3"/>
  <c r="WR22" i="3" s="1"/>
  <c r="XB21" i="3"/>
  <c r="XL21" i="3" s="1"/>
  <c r="XA20" i="3"/>
  <c r="XK20" i="3" s="1"/>
  <c r="XU20" i="3"/>
  <c r="WQ21" i="3" s="1"/>
  <c r="UO20" i="3"/>
  <c r="TK21" i="3" s="1"/>
  <c r="TU20" i="3"/>
  <c r="UE20" i="3" s="1"/>
  <c r="EN21" i="3"/>
  <c r="EX21" i="3" s="1"/>
  <c r="FH21" i="3"/>
  <c r="ED22" i="3" s="1"/>
  <c r="FC9" i="3"/>
  <c r="DY10" i="3" s="1"/>
  <c r="BF20" i="2"/>
  <c r="BP20" i="2" s="1"/>
  <c r="BZ20" i="2"/>
  <c r="AV21" i="2" s="1"/>
  <c r="IG20" i="2"/>
  <c r="HC21" i="2" s="1"/>
  <c r="HM20" i="2"/>
  <c r="HW20" i="2" s="1"/>
  <c r="OO20" i="3"/>
  <c r="NK21" i="3" s="1"/>
  <c r="NU20" i="3"/>
  <c r="OE20" i="3" s="1"/>
  <c r="XX11" i="3"/>
  <c r="WS11" i="3"/>
  <c r="XM11" i="3" s="1"/>
  <c r="XZ11" i="3"/>
  <c r="IJ21" i="2"/>
  <c r="HF22" i="2" s="1"/>
  <c r="HP21" i="2"/>
  <c r="HZ21" i="2" s="1"/>
  <c r="TU21" i="2"/>
  <c r="UE21" i="2" s="1"/>
  <c r="UO21" i="2"/>
  <c r="TK22" i="2" s="1"/>
  <c r="NV21" i="2"/>
  <c r="OF21" i="2" s="1"/>
  <c r="OP21" i="2"/>
  <c r="NL22" i="2" s="1"/>
  <c r="KS20" i="3"/>
  <c r="LC20" i="3" s="1"/>
  <c r="LM20" i="3"/>
  <c r="KI21" i="3" s="1"/>
  <c r="TS20" i="2"/>
  <c r="UC20" i="2"/>
  <c r="UM20" i="2"/>
  <c r="TI21" i="2" s="1"/>
  <c r="KT21" i="3"/>
  <c r="LD21" i="3" s="1"/>
  <c r="LN21" i="3"/>
  <c r="KJ22" i="3" s="1"/>
  <c r="BK21" i="3"/>
  <c r="BU21" i="3" s="1"/>
  <c r="CE21" i="3"/>
  <c r="BA22" i="3" s="1"/>
  <c r="FJ21" i="3"/>
  <c r="EF22" i="3" s="1"/>
  <c r="EP21" i="3"/>
  <c r="EZ21" i="3" s="1"/>
  <c r="KR20" i="2"/>
  <c r="LB20" i="2"/>
  <c r="LL20" i="2"/>
  <c r="KH21" i="2" s="1"/>
  <c r="BH21" i="3"/>
  <c r="BR21" i="3" s="1"/>
  <c r="CB21" i="3"/>
  <c r="AX22" i="3" s="1"/>
  <c r="UT21" i="3"/>
  <c r="TP22" i="3" s="1"/>
  <c r="TZ21" i="3"/>
  <c r="UJ21" i="3" s="1"/>
  <c r="TV21" i="2"/>
  <c r="UF21" i="2" s="1"/>
  <c r="UP21" i="2"/>
  <c r="TL22" i="2" s="1"/>
  <c r="KS20" i="2"/>
  <c r="LC20" i="2"/>
  <c r="LM20" i="2"/>
  <c r="KI21" i="2" s="1"/>
  <c r="TT21" i="3"/>
  <c r="UD21" i="3" s="1"/>
  <c r="UN21" i="3"/>
  <c r="TJ22" i="3" s="1"/>
  <c r="TX21" i="3"/>
  <c r="UH21" i="3" s="1"/>
  <c r="UR21" i="3"/>
  <c r="TN22" i="3" s="1"/>
  <c r="HQ21" i="3"/>
  <c r="IA21" i="3" s="1"/>
  <c r="IK21" i="3"/>
  <c r="HG22" i="3" s="1"/>
  <c r="WW21" i="3"/>
  <c r="XG21" i="3"/>
  <c r="XQ21" i="3"/>
  <c r="WM22" i="3" s="1"/>
  <c r="UU9" i="3"/>
  <c r="HS9" i="3"/>
  <c r="IC9" i="3" s="1"/>
  <c r="CG21" i="3"/>
  <c r="BC22" i="3" s="1"/>
  <c r="BM21" i="3"/>
  <c r="BW21" i="3" s="1"/>
  <c r="WX21" i="2"/>
  <c r="XH21" i="2"/>
  <c r="XR21" i="2"/>
  <c r="WN22" i="2" s="1"/>
  <c r="TT20" i="2"/>
  <c r="UD20" i="2"/>
  <c r="UN20" i="2"/>
  <c r="TJ21" i="2" s="1"/>
  <c r="TY21" i="3"/>
  <c r="UI21" i="3" s="1"/>
  <c r="US21" i="3"/>
  <c r="TO22" i="3" s="1"/>
  <c r="WZ22" i="3"/>
  <c r="XJ22" i="3" s="1"/>
  <c r="XT22" i="3"/>
  <c r="WP23" i="3" s="1"/>
  <c r="RL22" i="3"/>
  <c r="QH23" i="3" s="1"/>
  <c r="QR22" i="3"/>
  <c r="RB22" i="3" s="1"/>
  <c r="FD20" i="3"/>
  <c r="DZ21" i="3" s="1"/>
  <c r="EJ20" i="3"/>
  <c r="ET20" i="3" s="1"/>
  <c r="NT21" i="3"/>
  <c r="OD21" i="3" s="1"/>
  <c r="ON21" i="3"/>
  <c r="NJ22" i="3" s="1"/>
  <c r="IT12" i="2"/>
  <c r="GY13" i="2"/>
  <c r="IO12" i="2"/>
  <c r="ID20" i="2"/>
  <c r="GZ21" i="2" s="1"/>
  <c r="HJ20" i="2"/>
  <c r="HT20" i="2" s="1"/>
  <c r="WY21" i="3"/>
  <c r="XI21" i="3"/>
  <c r="XS21" i="3"/>
  <c r="WO22" i="3" s="1"/>
  <c r="NQ20" i="2"/>
  <c r="OA20" i="2" s="1"/>
  <c r="OK20" i="2"/>
  <c r="NG21" i="2" s="1"/>
  <c r="XO18" i="3"/>
  <c r="WK19" i="3" s="1"/>
  <c r="WU18" i="3"/>
  <c r="XE18" i="3"/>
  <c r="EK21" i="2"/>
  <c r="EU21" i="2" s="1"/>
  <c r="FE21" i="2"/>
  <c r="EA22" i="2" s="1"/>
  <c r="HR21" i="3"/>
  <c r="IB21" i="3" s="1"/>
  <c r="IL21" i="3"/>
  <c r="HH22" i="3" s="1"/>
  <c r="XP20" i="3"/>
  <c r="WL21" i="3" s="1"/>
  <c r="WV20" i="3"/>
  <c r="XF20" i="3" s="1"/>
  <c r="LJ21" i="2"/>
  <c r="KF22" i="2" s="1"/>
  <c r="KP21" i="2"/>
  <c r="KZ21" i="2" s="1"/>
  <c r="XA20" i="2"/>
  <c r="XK20" i="2"/>
  <c r="XU20" i="2"/>
  <c r="WQ21" i="2" s="1"/>
  <c r="HQ20" i="2"/>
  <c r="IA20" i="2" s="1"/>
  <c r="IK20" i="2"/>
  <c r="HG21" i="2" s="1"/>
  <c r="XV21" i="2"/>
  <c r="WR22" i="2" s="1"/>
  <c r="XB21" i="2"/>
  <c r="XL21" i="2" s="1"/>
  <c r="FH21" i="2"/>
  <c r="ED22" i="2" s="1"/>
  <c r="EN21" i="2"/>
  <c r="EX21" i="2" s="1"/>
  <c r="RT12" i="2"/>
  <c r="SX12" i="2"/>
  <c r="RY12" i="2" s="1"/>
  <c r="QY12" i="2"/>
  <c r="SW12" i="2"/>
  <c r="RX12" i="2" s="1"/>
  <c r="RI12" i="2"/>
  <c r="RV12" i="2"/>
  <c r="QO12" i="2"/>
  <c r="RS12" i="2" s="1"/>
  <c r="II20" i="3"/>
  <c r="HE21" i="3" s="1"/>
  <c r="HO20" i="3"/>
  <c r="HY20" i="3" s="1"/>
  <c r="EL21" i="2"/>
  <c r="EV21" i="2" s="1"/>
  <c r="FF21" i="2"/>
  <c r="EB22" i="2" s="1"/>
  <c r="CG21" i="2"/>
  <c r="BC22" i="2" s="1"/>
  <c r="BM21" i="2"/>
  <c r="BW21" i="2" s="1"/>
  <c r="KL21" i="2"/>
  <c r="KV21" i="2" s="1"/>
  <c r="LF21" i="2"/>
  <c r="KB22" i="2" s="1"/>
  <c r="QR20" i="2"/>
  <c r="RB20" i="2"/>
  <c r="RL20" i="2"/>
  <c r="QH21" i="2" s="1"/>
  <c r="KN21" i="3"/>
  <c r="KX21" i="3" s="1"/>
  <c r="LH21" i="3"/>
  <c r="KD22" i="3" s="1"/>
  <c r="IF21" i="3"/>
  <c r="HB22" i="3" s="1"/>
  <c r="HL21" i="3"/>
  <c r="HV21" i="3" s="1"/>
  <c r="NR20" i="2"/>
  <c r="OB20" i="2" s="1"/>
  <c r="OL20" i="2"/>
  <c r="NH21" i="2" s="1"/>
  <c r="EI21" i="2"/>
  <c r="ES21" i="2"/>
  <c r="FC21" i="2"/>
  <c r="DY22" i="2" s="1"/>
  <c r="QS20" i="2"/>
  <c r="RC20" i="2"/>
  <c r="RM20" i="2"/>
  <c r="QI21" i="2" s="1"/>
  <c r="QW21" i="3"/>
  <c r="RG21" i="3" s="1"/>
  <c r="RQ21" i="3"/>
  <c r="QM22" i="3" s="1"/>
  <c r="NX9" i="3"/>
  <c r="NO20" i="2"/>
  <c r="NY20" i="2"/>
  <c r="OI20" i="2"/>
  <c r="NE21" i="2" s="1"/>
  <c r="LH21" i="2"/>
  <c r="KD22" i="2" s="1"/>
  <c r="KN21" i="2"/>
  <c r="KX21" i="2" s="1"/>
  <c r="BL21" i="2"/>
  <c r="BV21" i="2" s="1"/>
  <c r="CF21" i="2"/>
  <c r="BB22" i="2" s="1"/>
  <c r="EO20" i="2"/>
  <c r="EY20" i="2" s="1"/>
  <c r="FI20" i="2"/>
  <c r="EE21" i="2" s="1"/>
  <c r="KT20" i="2"/>
  <c r="LD20" i="2"/>
  <c r="LN20" i="2"/>
  <c r="KJ21" i="2" s="1"/>
  <c r="HK21" i="2"/>
  <c r="HU21" i="2"/>
  <c r="IE21" i="2"/>
  <c r="HA22" i="2" s="1"/>
  <c r="JR12" i="2"/>
  <c r="IS12" i="2" s="1"/>
  <c r="QT20" i="2"/>
  <c r="RD20" i="2"/>
  <c r="RN20" i="2"/>
  <c r="QJ21" i="2" s="1"/>
  <c r="HT9" i="3"/>
  <c r="DN8" i="3"/>
  <c r="CO8" i="3" s="1"/>
  <c r="I65" i="3" s="1"/>
  <c r="VY12" i="2"/>
  <c r="UZ12" i="2" s="1"/>
  <c r="UK12" i="2"/>
  <c r="UX12" i="2"/>
  <c r="TQ12" i="2"/>
  <c r="UU12" i="2" s="1"/>
  <c r="UV12" i="2"/>
  <c r="NQ22" i="3"/>
  <c r="OA22" i="3"/>
  <c r="OK22" i="3"/>
  <c r="NG23" i="3" s="1"/>
  <c r="US20" i="2"/>
  <c r="TO21" i="2" s="1"/>
  <c r="TY20" i="2"/>
  <c r="UI20" i="2" s="1"/>
  <c r="WV21" i="2"/>
  <c r="XF21" i="2" s="1"/>
  <c r="XP21" i="2"/>
  <c r="WL22" i="2" s="1"/>
  <c r="OP20" i="3"/>
  <c r="NL21" i="3" s="1"/>
  <c r="NV20" i="3"/>
  <c r="OF20" i="3" s="1"/>
  <c r="LR13" i="2"/>
  <c r="LP13" i="2"/>
  <c r="LE13" i="2"/>
  <c r="MT13" i="2" s="1"/>
  <c r="LU13" i="2" s="1"/>
  <c r="KK13" i="2"/>
  <c r="LO13" i="2" s="1"/>
  <c r="KU13" i="2"/>
  <c r="MS13" i="2"/>
  <c r="LT13" i="2" s="1"/>
  <c r="FF21" i="3"/>
  <c r="EB22" i="3" s="1"/>
  <c r="EL21" i="3"/>
  <c r="EV21" i="3"/>
  <c r="WT19" i="3"/>
  <c r="XD19" i="3" s="1"/>
  <c r="XN19" i="3"/>
  <c r="WJ20" i="3" s="1"/>
  <c r="IH20" i="3"/>
  <c r="HD21" i="3" s="1"/>
  <c r="HN20" i="3"/>
  <c r="HX20" i="3" s="1"/>
  <c r="OM21" i="3"/>
  <c r="NI22" i="3" s="1"/>
  <c r="NS21" i="3"/>
  <c r="OC21" i="3" s="1"/>
  <c r="CP8" i="3"/>
  <c r="WT20" i="2"/>
  <c r="XD20" i="2"/>
  <c r="XN20" i="2"/>
  <c r="WJ21" i="2" s="1"/>
  <c r="BH20" i="2"/>
  <c r="BR20" i="2"/>
  <c r="CB20" i="2"/>
  <c r="AX21" i="2" s="1"/>
  <c r="XS20" i="2"/>
  <c r="WO21" i="2" s="1"/>
  <c r="WY20" i="2"/>
  <c r="XI20" i="2"/>
  <c r="NS20" i="2"/>
  <c r="OC20" i="2"/>
  <c r="OM20" i="2"/>
  <c r="NI21" i="2" s="1"/>
  <c r="KQ20" i="2"/>
  <c r="LA20" i="2"/>
  <c r="LK20" i="2"/>
  <c r="KG21" i="2" s="1"/>
  <c r="BJ21" i="2"/>
  <c r="BT21" i="2" s="1"/>
  <c r="CD21" i="2"/>
  <c r="AZ22" i="2" s="1"/>
  <c r="WX21" i="3"/>
  <c r="XH21" i="3"/>
  <c r="XR21" i="3"/>
  <c r="WN22" i="3" s="1"/>
  <c r="EH20" i="2"/>
  <c r="ER20" i="2"/>
  <c r="FB20" i="2"/>
  <c r="DX21" i="2" s="1"/>
  <c r="CF21" i="3"/>
  <c r="BB22" i="3" s="1"/>
  <c r="BL21" i="3"/>
  <c r="BV21" i="3" s="1"/>
  <c r="TX21" i="2"/>
  <c r="UH21" i="2"/>
  <c r="UR21" i="2"/>
  <c r="TN22" i="2" s="1"/>
  <c r="HO20" i="2"/>
  <c r="HY20" i="2" s="1"/>
  <c r="II20" i="2"/>
  <c r="HE21" i="2" s="1"/>
  <c r="CH21" i="2"/>
  <c r="BD22" i="2" s="1"/>
  <c r="BN21" i="2"/>
  <c r="BX21" i="2" s="1"/>
  <c r="XM12" i="2"/>
  <c r="XZ12" i="2"/>
  <c r="WS12" i="2"/>
  <c r="XX12" i="2"/>
  <c r="XC12" i="2"/>
  <c r="HR20" i="2"/>
  <c r="IB20" i="2" s="1"/>
  <c r="IL20" i="2"/>
  <c r="HH21" i="2" s="1"/>
  <c r="BE9" i="3"/>
  <c r="CL9" i="3"/>
  <c r="CJ9" i="3"/>
  <c r="DM9" i="3"/>
  <c r="CN9" i="3" s="1"/>
  <c r="HL21" i="2"/>
  <c r="HV21" i="2"/>
  <c r="IF21" i="2"/>
  <c r="HB22" i="2" s="1"/>
  <c r="KQ22" i="3"/>
  <c r="LA22" i="3" s="1"/>
  <c r="LK22" i="3"/>
  <c r="KG23" i="3" s="1"/>
  <c r="QW21" i="2"/>
  <c r="RG21" i="2"/>
  <c r="RQ21" i="2"/>
  <c r="QM22" i="2" s="1"/>
  <c r="BN21" i="3"/>
  <c r="BX21" i="3" s="1"/>
  <c r="CH21" i="3"/>
  <c r="BD22" i="3" s="1"/>
  <c r="EJ21" i="2"/>
  <c r="ET21" i="2"/>
  <c r="FD21" i="2"/>
  <c r="DZ22" i="2" s="1"/>
  <c r="RJ21" i="2"/>
  <c r="QF22" i="2" s="1"/>
  <c r="QP21" i="2"/>
  <c r="QZ21" i="2" s="1"/>
  <c r="WZ20" i="2"/>
  <c r="XT20" i="2"/>
  <c r="WP21" i="2" s="1"/>
  <c r="XJ20" i="2"/>
  <c r="NP22" i="3"/>
  <c r="NZ22" i="3" s="1"/>
  <c r="OJ22" i="3"/>
  <c r="NF23" i="3" s="1"/>
  <c r="IG20" i="3"/>
  <c r="HC21" i="3" s="1"/>
  <c r="HM20" i="3"/>
  <c r="HW20" i="3" s="1"/>
  <c r="OH21" i="2"/>
  <c r="ND22" i="2" s="1"/>
  <c r="NN21" i="2"/>
  <c r="NX21" i="2" s="1"/>
  <c r="QQ20" i="2"/>
  <c r="RA20" i="2"/>
  <c r="RK20" i="2"/>
  <c r="QG21" i="2" s="1"/>
  <c r="QX21" i="2"/>
  <c r="RH21" i="2"/>
  <c r="RR21" i="2"/>
  <c r="QN22" i="2" s="1"/>
  <c r="GP12" i="2"/>
  <c r="FQ12" i="2" s="1"/>
  <c r="GO12" i="2"/>
  <c r="FP12" i="2" s="1"/>
  <c r="FA12" i="2"/>
  <c r="FN12" i="2"/>
  <c r="FL12" i="2"/>
  <c r="EG12" i="2"/>
  <c r="FK12" i="2" s="1"/>
  <c r="EQ12" i="2"/>
  <c r="LJ20" i="3"/>
  <c r="KF21" i="3" s="1"/>
  <c r="KP20" i="3"/>
  <c r="KZ20" i="3" s="1"/>
  <c r="QT20" i="3"/>
  <c r="RD20" i="3" s="1"/>
  <c r="RN20" i="3"/>
  <c r="QJ21" i="3" s="1"/>
  <c r="DN12" i="2"/>
  <c r="CO12" i="2" s="1"/>
  <c r="BO12" i="2"/>
  <c r="DM12" i="2"/>
  <c r="CN12" i="2" s="1"/>
  <c r="BY12" i="2"/>
  <c r="CL12" i="2"/>
  <c r="CJ12" i="2"/>
  <c r="BE12" i="2"/>
  <c r="CI12" i="2" s="1"/>
  <c r="CK8" i="3"/>
  <c r="FI20" i="3"/>
  <c r="EE21" i="3" s="1"/>
  <c r="EO20" i="3"/>
  <c r="EY20" i="3"/>
  <c r="BG20" i="2"/>
  <c r="BQ20" i="2"/>
  <c r="CA20" i="2"/>
  <c r="AW21" i="2" s="1"/>
  <c r="BF9" i="3"/>
  <c r="BP9" i="3" s="1"/>
  <c r="BI21" i="2"/>
  <c r="BS21" i="2"/>
  <c r="CC21" i="2"/>
  <c r="AY22" i="2" s="1"/>
  <c r="OL21" i="3"/>
  <c r="NH22" i="3" s="1"/>
  <c r="NR21" i="3"/>
  <c r="OB21" i="3"/>
  <c r="OT12" i="2"/>
  <c r="OR12" i="2"/>
  <c r="NM12" i="2"/>
  <c r="OQ12" i="2" s="1"/>
  <c r="NW12" i="2"/>
  <c r="PU12" i="2"/>
  <c r="OV12" i="2" s="1"/>
  <c r="OG12" i="2"/>
  <c r="WU21" i="2"/>
  <c r="XE21" i="2"/>
  <c r="XO21" i="2"/>
  <c r="WK22" i="2" s="1"/>
  <c r="BK21" i="2"/>
  <c r="BU21" i="2"/>
  <c r="CE21" i="2"/>
  <c r="BA22" i="2" s="1"/>
  <c r="RP21" i="3"/>
  <c r="QL22" i="3" s="1"/>
  <c r="QV21" i="3"/>
  <c r="RF21" i="3" s="1"/>
  <c r="RK9" i="3"/>
  <c r="QG10" i="3" s="1"/>
  <c r="RJ9" i="3"/>
  <c r="QF10" i="3" s="1"/>
  <c r="LG20" i="2"/>
  <c r="KC21" i="2" s="1"/>
  <c r="KM20" i="2"/>
  <c r="KW20" i="2" s="1"/>
  <c r="UT21" i="2"/>
  <c r="TP22" i="2" s="1"/>
  <c r="TZ21" i="2"/>
  <c r="UJ21" i="2" s="1"/>
  <c r="FG20" i="2"/>
  <c r="EC21" i="2" s="1"/>
  <c r="EM20" i="2"/>
  <c r="EW20" i="2"/>
  <c r="TW21" i="2"/>
  <c r="UG21" i="2"/>
  <c r="UQ21" i="2"/>
  <c r="TM22" i="2" s="1"/>
  <c r="UP20" i="3"/>
  <c r="TL21" i="3" s="1"/>
  <c r="TV20" i="3"/>
  <c r="UF20" i="3" s="1"/>
  <c r="TW21" i="3"/>
  <c r="UG21" i="3"/>
  <c r="UQ21" i="3"/>
  <c r="TM22" i="3" s="1"/>
  <c r="IQ12" i="2"/>
  <c r="IJ21" i="3"/>
  <c r="HF22" i="3" s="1"/>
  <c r="HP21" i="3"/>
  <c r="HZ21" i="3" s="1"/>
  <c r="FJ21" i="2"/>
  <c r="EF22" i="2" s="1"/>
  <c r="EP21" i="2"/>
  <c r="EZ21" i="2"/>
  <c r="BG9" i="3"/>
  <c r="BQ9" i="3" s="1"/>
  <c r="RU9" i="3" l="1"/>
  <c r="RW9" i="3" s="1"/>
  <c r="KW9" i="3"/>
  <c r="RZ9" i="3"/>
  <c r="KB9" i="3"/>
  <c r="LR9" i="3" s="1"/>
  <c r="LQ8" i="3"/>
  <c r="LS8" i="3" s="1"/>
  <c r="LV8" i="3"/>
  <c r="KK9" i="3"/>
  <c r="KU9" i="3" s="1"/>
  <c r="MS9" i="3"/>
  <c r="LT9" i="3" s="1"/>
  <c r="LP9" i="3"/>
  <c r="NW9" i="3"/>
  <c r="OH9" i="3" s="1"/>
  <c r="ND10" i="3" s="1"/>
  <c r="NN10" i="3" s="1"/>
  <c r="NX10" i="3" s="1"/>
  <c r="MT8" i="3"/>
  <c r="LU8" i="3" s="1"/>
  <c r="XY11" i="3"/>
  <c r="WI12" i="3"/>
  <c r="GY10" i="3"/>
  <c r="EJ21" i="3"/>
  <c r="ET21" i="3" s="1"/>
  <c r="FD21" i="3"/>
  <c r="DZ22" i="3" s="1"/>
  <c r="IG21" i="2"/>
  <c r="HC22" i="2" s="1"/>
  <c r="HM21" i="2"/>
  <c r="HW21" i="2" s="1"/>
  <c r="BJ22" i="3"/>
  <c r="CD22" i="3"/>
  <c r="AZ23" i="3" s="1"/>
  <c r="BT22" i="3"/>
  <c r="QV22" i="2"/>
  <c r="RF22" i="2" s="1"/>
  <c r="RP22" i="2"/>
  <c r="QL23" i="2" s="1"/>
  <c r="ID9" i="3"/>
  <c r="GZ10" i="3" s="1"/>
  <c r="BK22" i="2"/>
  <c r="BU22" i="2"/>
  <c r="CE22" i="2"/>
  <c r="BA23" i="2" s="1"/>
  <c r="BN22" i="3"/>
  <c r="BX22" i="3" s="1"/>
  <c r="CH22" i="3"/>
  <c r="BD23" i="3" s="1"/>
  <c r="XO22" i="2"/>
  <c r="WK23" i="2" s="1"/>
  <c r="WU22" i="2"/>
  <c r="XE22" i="2" s="1"/>
  <c r="OL22" i="3"/>
  <c r="NH23" i="3" s="1"/>
  <c r="NR22" i="3"/>
  <c r="OB22" i="3" s="1"/>
  <c r="FI21" i="3"/>
  <c r="EE22" i="3" s="1"/>
  <c r="EO21" i="3"/>
  <c r="EY21" i="3" s="1"/>
  <c r="BO9" i="3"/>
  <c r="KQ21" i="2"/>
  <c r="LK21" i="2"/>
  <c r="KG22" i="2" s="1"/>
  <c r="LA21" i="2"/>
  <c r="WT21" i="2"/>
  <c r="XD21" i="2" s="1"/>
  <c r="XN21" i="2"/>
  <c r="WJ22" i="2" s="1"/>
  <c r="OP21" i="3"/>
  <c r="NL22" i="3" s="1"/>
  <c r="NV21" i="3"/>
  <c r="OF21" i="3" s="1"/>
  <c r="HK22" i="2"/>
  <c r="HU22" i="2" s="1"/>
  <c r="IE22" i="2"/>
  <c r="HA23" i="2" s="1"/>
  <c r="EN22" i="2"/>
  <c r="EX22" i="2"/>
  <c r="FH22" i="2"/>
  <c r="ED23" i="2" s="1"/>
  <c r="IJ22" i="2"/>
  <c r="HF23" i="2" s="1"/>
  <c r="HP22" i="2"/>
  <c r="HZ22" i="2" s="1"/>
  <c r="BF21" i="2"/>
  <c r="BP21" i="2"/>
  <c r="BZ21" i="2"/>
  <c r="AV22" i="2" s="1"/>
  <c r="NU22" i="2"/>
  <c r="OE22" i="2" s="1"/>
  <c r="OO22" i="2"/>
  <c r="NK23" i="2" s="1"/>
  <c r="OJ22" i="2"/>
  <c r="NF23" i="2" s="1"/>
  <c r="NP22" i="2"/>
  <c r="NZ22" i="2" s="1"/>
  <c r="QX22" i="3"/>
  <c r="RH22" i="3" s="1"/>
  <c r="RR22" i="3"/>
  <c r="QN23" i="3" s="1"/>
  <c r="HL22" i="3"/>
  <c r="HV22" i="3" s="1"/>
  <c r="IF22" i="3"/>
  <c r="HB23" i="3" s="1"/>
  <c r="TZ22" i="2"/>
  <c r="UJ22" i="2" s="1"/>
  <c r="UT22" i="2"/>
  <c r="TP23" i="2" s="1"/>
  <c r="QX22" i="2"/>
  <c r="RH22" i="2"/>
  <c r="RR22" i="2"/>
  <c r="QN23" i="2" s="1"/>
  <c r="XR22" i="2"/>
  <c r="WN23" i="2" s="1"/>
  <c r="WX22" i="2"/>
  <c r="XH22" i="2" s="1"/>
  <c r="HQ22" i="3"/>
  <c r="IA22" i="3"/>
  <c r="IK22" i="3"/>
  <c r="HG23" i="3" s="1"/>
  <c r="TV22" i="2"/>
  <c r="UF22" i="2" s="1"/>
  <c r="UP22" i="2"/>
  <c r="TL23" i="2" s="1"/>
  <c r="LM21" i="3"/>
  <c r="KI22" i="3" s="1"/>
  <c r="KS21" i="3"/>
  <c r="LC21" i="3" s="1"/>
  <c r="XC11" i="3"/>
  <c r="XQ22" i="2"/>
  <c r="WM23" i="2" s="1"/>
  <c r="WW22" i="2"/>
  <c r="XG22" i="2"/>
  <c r="ER10" i="3"/>
  <c r="TV21" i="3"/>
  <c r="UF21" i="3" s="1"/>
  <c r="UP21" i="3"/>
  <c r="TL22" i="3" s="1"/>
  <c r="BI22" i="2"/>
  <c r="BS22" i="2"/>
  <c r="CC22" i="2"/>
  <c r="AY23" i="2" s="1"/>
  <c r="KN22" i="2"/>
  <c r="KX22" i="2" s="1"/>
  <c r="LH22" i="2"/>
  <c r="KD23" i="2" s="1"/>
  <c r="XB22" i="3"/>
  <c r="XL22" i="3"/>
  <c r="XV22" i="3"/>
  <c r="WR23" i="3" s="1"/>
  <c r="NT21" i="2"/>
  <c r="OD21" i="2"/>
  <c r="ON21" i="2"/>
  <c r="NJ22" i="2" s="1"/>
  <c r="G65" i="3"/>
  <c r="CM8" i="3"/>
  <c r="UY12" i="2"/>
  <c r="EI22" i="2"/>
  <c r="ES22" i="2" s="1"/>
  <c r="FC22" i="2"/>
  <c r="DY23" i="2" s="1"/>
  <c r="QR21" i="2"/>
  <c r="RB21" i="2"/>
  <c r="RL21" i="2"/>
  <c r="QH22" i="2" s="1"/>
  <c r="LG21" i="2"/>
  <c r="KC22" i="2" s="1"/>
  <c r="KM21" i="2"/>
  <c r="KW21" i="2" s="1"/>
  <c r="LJ21" i="3"/>
  <c r="KF22" i="3" s="1"/>
  <c r="KP21" i="3"/>
  <c r="KZ21" i="3" s="1"/>
  <c r="QW22" i="2"/>
  <c r="RG22" i="2" s="1"/>
  <c r="RQ22" i="2"/>
  <c r="QM23" i="2" s="1"/>
  <c r="BL22" i="3"/>
  <c r="BV22" i="3"/>
  <c r="CF22" i="3"/>
  <c r="BB23" i="3" s="1"/>
  <c r="XP22" i="2"/>
  <c r="WL23" i="2" s="1"/>
  <c r="WV22" i="2"/>
  <c r="XF22" i="2" s="1"/>
  <c r="QP10" i="3"/>
  <c r="QZ10" i="3" s="1"/>
  <c r="OS12" i="2"/>
  <c r="OU12" i="2" s="1"/>
  <c r="OX12" i="2"/>
  <c r="NC13" i="2"/>
  <c r="I69" i="2"/>
  <c r="H69" i="2"/>
  <c r="G69" i="2"/>
  <c r="F69" i="2"/>
  <c r="E69" i="2"/>
  <c r="D69" i="2"/>
  <c r="B69" i="2"/>
  <c r="C69" i="2"/>
  <c r="XT21" i="2"/>
  <c r="WP22" i="2" s="1"/>
  <c r="WZ21" i="2"/>
  <c r="XJ21" i="2" s="1"/>
  <c r="EH21" i="2"/>
  <c r="ER21" i="2" s="1"/>
  <c r="FB21" i="2"/>
  <c r="DX22" i="2" s="1"/>
  <c r="OI21" i="2"/>
  <c r="NE22" i="2" s="1"/>
  <c r="NO21" i="2"/>
  <c r="NY21" i="2"/>
  <c r="LJ22" i="2"/>
  <c r="KF23" i="2" s="1"/>
  <c r="KP22" i="2"/>
  <c r="KZ22" i="2" s="1"/>
  <c r="SW10" i="3"/>
  <c r="RX10" i="3" s="1"/>
  <c r="RV10" i="3"/>
  <c r="RT10" i="3"/>
  <c r="QO10" i="3"/>
  <c r="EI10" i="3"/>
  <c r="ES10" i="3" s="1"/>
  <c r="TR21" i="2"/>
  <c r="UB21" i="2" s="1"/>
  <c r="UL21" i="2"/>
  <c r="TH22" i="2" s="1"/>
  <c r="BI21" i="3"/>
  <c r="BS21" i="3" s="1"/>
  <c r="CC21" i="3"/>
  <c r="AY22" i="3" s="1"/>
  <c r="FG21" i="2"/>
  <c r="EC22" i="2" s="1"/>
  <c r="EM21" i="2"/>
  <c r="EW21" i="2" s="1"/>
  <c r="TW22" i="3"/>
  <c r="UG22" i="3"/>
  <c r="UQ22" i="3"/>
  <c r="TM23" i="3" s="1"/>
  <c r="QT21" i="3"/>
  <c r="RD21" i="3" s="1"/>
  <c r="RN21" i="3"/>
  <c r="QJ22" i="3" s="1"/>
  <c r="BL22" i="2"/>
  <c r="BV22" i="2"/>
  <c r="CF22" i="2"/>
  <c r="BB23" i="2" s="1"/>
  <c r="NP23" i="3"/>
  <c r="NZ23" i="3"/>
  <c r="OJ23" i="3"/>
  <c r="NF24" i="3" s="1"/>
  <c r="QQ21" i="2"/>
  <c r="RK21" i="2"/>
  <c r="QG22" i="2" s="1"/>
  <c r="RA21" i="2"/>
  <c r="EP22" i="3"/>
  <c r="EZ22" i="3" s="1"/>
  <c r="FJ22" i="3"/>
  <c r="EF23" i="3" s="1"/>
  <c r="KT21" i="2"/>
  <c r="LD21" i="2"/>
  <c r="LN21" i="2"/>
  <c r="KJ22" i="2" s="1"/>
  <c r="II21" i="3"/>
  <c r="HE22" i="3" s="1"/>
  <c r="HO21" i="3"/>
  <c r="HY21" i="3" s="1"/>
  <c r="FJ22" i="2"/>
  <c r="EF23" i="2" s="1"/>
  <c r="EP22" i="2"/>
  <c r="EZ22" i="2" s="1"/>
  <c r="CM12" i="2"/>
  <c r="UA12" i="2"/>
  <c r="NR21" i="2"/>
  <c r="OB21" i="2" s="1"/>
  <c r="OL21" i="2"/>
  <c r="NH22" i="2" s="1"/>
  <c r="KL22" i="2"/>
  <c r="KV22" i="2" s="1"/>
  <c r="LF22" i="2"/>
  <c r="KB23" i="2" s="1"/>
  <c r="WZ23" i="3"/>
  <c r="XJ23" i="3"/>
  <c r="XT23" i="3"/>
  <c r="WP24" i="3" s="1"/>
  <c r="BK22" i="3"/>
  <c r="CE22" i="3"/>
  <c r="BA23" i="3" s="1"/>
  <c r="BU22" i="3"/>
  <c r="NV22" i="2"/>
  <c r="OF22" i="2" s="1"/>
  <c r="OP22" i="2"/>
  <c r="NL23" i="2" s="1"/>
  <c r="EN22" i="3"/>
  <c r="EX22" i="3" s="1"/>
  <c r="FH22" i="3"/>
  <c r="ED23" i="3" s="1"/>
  <c r="IE9" i="3"/>
  <c r="HA10" i="3" s="1"/>
  <c r="TX22" i="2"/>
  <c r="UH22" i="2"/>
  <c r="UR22" i="2"/>
  <c r="TN23" i="2" s="1"/>
  <c r="BJ22" i="2"/>
  <c r="BT22" i="2" s="1"/>
  <c r="CD22" i="2"/>
  <c r="AZ23" i="2" s="1"/>
  <c r="BH21" i="2"/>
  <c r="BR21" i="2"/>
  <c r="CB21" i="2"/>
  <c r="AX22" i="2" s="1"/>
  <c r="WI13" i="2"/>
  <c r="XY12" i="2"/>
  <c r="VB12" i="2"/>
  <c r="TG13" i="2"/>
  <c r="UW12" i="2"/>
  <c r="HJ21" i="2"/>
  <c r="HT21" i="2" s="1"/>
  <c r="ID21" i="2"/>
  <c r="GZ22" i="2" s="1"/>
  <c r="QR23" i="3"/>
  <c r="RB23" i="3" s="1"/>
  <c r="RL23" i="3"/>
  <c r="QH24" i="3" s="1"/>
  <c r="TW22" i="2"/>
  <c r="UG22" i="2" s="1"/>
  <c r="UQ22" i="2"/>
  <c r="TM23" i="2" s="1"/>
  <c r="H66" i="3"/>
  <c r="C66" i="3"/>
  <c r="B66" i="3"/>
  <c r="E66" i="3"/>
  <c r="NS21" i="2"/>
  <c r="OC21" i="2"/>
  <c r="OM21" i="2"/>
  <c r="NI22" i="2" s="1"/>
  <c r="EL22" i="3"/>
  <c r="EV22" i="3" s="1"/>
  <c r="FF22" i="3"/>
  <c r="EB23" i="3" s="1"/>
  <c r="QQ10" i="3"/>
  <c r="RA10" i="3" s="1"/>
  <c r="BN22" i="2"/>
  <c r="BX22" i="2"/>
  <c r="CH22" i="2"/>
  <c r="BD23" i="2" s="1"/>
  <c r="PV12" i="2"/>
  <c r="OW12" i="2" s="1"/>
  <c r="CP12" i="2"/>
  <c r="AU13" i="2"/>
  <c r="CK12" i="2"/>
  <c r="NN22" i="2"/>
  <c r="NX22" i="2" s="1"/>
  <c r="OH22" i="2"/>
  <c r="ND23" i="2" s="1"/>
  <c r="KQ23" i="3"/>
  <c r="LA23" i="3" s="1"/>
  <c r="LK23" i="3"/>
  <c r="KG24" i="3" s="1"/>
  <c r="VZ12" i="2"/>
  <c r="VA12" i="2" s="1"/>
  <c r="XB22" i="2"/>
  <c r="XL22" i="2"/>
  <c r="XV22" i="2"/>
  <c r="WR23" i="2" s="1"/>
  <c r="WV21" i="3"/>
  <c r="XF21" i="3" s="1"/>
  <c r="XP21" i="3"/>
  <c r="WL22" i="3" s="1"/>
  <c r="IP13" i="2"/>
  <c r="JR13" i="2"/>
  <c r="IS13" i="2" s="1"/>
  <c r="JQ13" i="2"/>
  <c r="IR13" i="2" s="1"/>
  <c r="IC13" i="2"/>
  <c r="IN13" i="2"/>
  <c r="HI13" i="2"/>
  <c r="IM13" i="2" s="1"/>
  <c r="BM22" i="3"/>
  <c r="BW22" i="3" s="1"/>
  <c r="CG22" i="3"/>
  <c r="BC23" i="3" s="1"/>
  <c r="TX22" i="3"/>
  <c r="UH22" i="3" s="1"/>
  <c r="UR22" i="3"/>
  <c r="TN23" i="3" s="1"/>
  <c r="TZ22" i="3"/>
  <c r="UJ22" i="3" s="1"/>
  <c r="UT22" i="3"/>
  <c r="TP23" i="3" s="1"/>
  <c r="KR21" i="3"/>
  <c r="LB21" i="3" s="1"/>
  <c r="LL21" i="3"/>
  <c r="KH22" i="3" s="1"/>
  <c r="SX9" i="3"/>
  <c r="RY9" i="3" s="1"/>
  <c r="CI9" i="3"/>
  <c r="CA9" i="3" s="1"/>
  <c r="AW10" i="3" s="1"/>
  <c r="II21" i="2"/>
  <c r="HE22" i="2" s="1"/>
  <c r="HO21" i="2"/>
  <c r="HY21" i="2" s="1"/>
  <c r="WX22" i="3"/>
  <c r="XH22" i="3" s="1"/>
  <c r="XR22" i="3"/>
  <c r="WN23" i="3" s="1"/>
  <c r="OM22" i="3"/>
  <c r="NI23" i="3" s="1"/>
  <c r="NS22" i="3"/>
  <c r="OC22" i="3" s="1"/>
  <c r="FI21" i="2"/>
  <c r="EE22" i="2" s="1"/>
  <c r="EO21" i="2"/>
  <c r="EY21" i="2"/>
  <c r="RZ12" i="2"/>
  <c r="QE13" i="2"/>
  <c r="RU12" i="2"/>
  <c r="RW12" i="2" s="1"/>
  <c r="WU19" i="3"/>
  <c r="XO19" i="3" s="1"/>
  <c r="WK20" i="3" s="1"/>
  <c r="HN22" i="2"/>
  <c r="HX22" i="2" s="1"/>
  <c r="IH22" i="2"/>
  <c r="HD23" i="2" s="1"/>
  <c r="QS23" i="3"/>
  <c r="RC23" i="3" s="1"/>
  <c r="RM23" i="3"/>
  <c r="QI24" i="3" s="1"/>
  <c r="KO22" i="3"/>
  <c r="KY22" i="3" s="1"/>
  <c r="LI22" i="3"/>
  <c r="KE23" i="3" s="1"/>
  <c r="HN21" i="3"/>
  <c r="HX21" i="3" s="1"/>
  <c r="IH21" i="3"/>
  <c r="HD22" i="3" s="1"/>
  <c r="HP22" i="3"/>
  <c r="HZ22" i="3"/>
  <c r="IJ22" i="3"/>
  <c r="HF23" i="3" s="1"/>
  <c r="QV22" i="3"/>
  <c r="RF22" i="3"/>
  <c r="RP22" i="3"/>
  <c r="QL23" i="3" s="1"/>
  <c r="BG21" i="2"/>
  <c r="BQ21" i="2"/>
  <c r="CA21" i="2"/>
  <c r="AW22" i="2" s="1"/>
  <c r="FR12" i="2"/>
  <c r="DW13" i="2"/>
  <c r="FM12" i="2"/>
  <c r="FO12" i="2" s="1"/>
  <c r="QZ22" i="2"/>
  <c r="RJ22" i="2"/>
  <c r="QF23" i="2" s="1"/>
  <c r="QP22" i="2"/>
  <c r="HR21" i="2"/>
  <c r="IB21" i="2"/>
  <c r="IL21" i="2"/>
  <c r="HH22" i="2" s="1"/>
  <c r="US21" i="2"/>
  <c r="TO22" i="2" s="1"/>
  <c r="TY21" i="2"/>
  <c r="UI21" i="2" s="1"/>
  <c r="QW22" i="3"/>
  <c r="RG22" i="3" s="1"/>
  <c r="RQ22" i="3"/>
  <c r="QM23" i="3" s="1"/>
  <c r="HQ21" i="2"/>
  <c r="IA21" i="2" s="1"/>
  <c r="IK21" i="2"/>
  <c r="HG22" i="2" s="1"/>
  <c r="IL22" i="3"/>
  <c r="HH23" i="3" s="1"/>
  <c r="HR22" i="3"/>
  <c r="IB22" i="3" s="1"/>
  <c r="NQ21" i="2"/>
  <c r="OA21" i="2" s="1"/>
  <c r="OK21" i="2"/>
  <c r="NG22" i="2" s="1"/>
  <c r="ON22" i="3"/>
  <c r="NJ23" i="3" s="1"/>
  <c r="NT22" i="3"/>
  <c r="OD22" i="3" s="1"/>
  <c r="TY22" i="3"/>
  <c r="UI22" i="3" s="1"/>
  <c r="US22" i="3"/>
  <c r="TO23" i="3" s="1"/>
  <c r="UO22" i="2"/>
  <c r="TK23" i="2" s="1"/>
  <c r="TU22" i="2"/>
  <c r="UE22" i="2"/>
  <c r="EK21" i="3"/>
  <c r="EU21" i="3" s="1"/>
  <c r="FE21" i="3"/>
  <c r="EA22" i="3" s="1"/>
  <c r="GP9" i="3"/>
  <c r="FQ9" i="3" s="1"/>
  <c r="IG21" i="3"/>
  <c r="HC22" i="3" s="1"/>
  <c r="HM21" i="3"/>
  <c r="HW21" i="3" s="1"/>
  <c r="EJ22" i="2"/>
  <c r="ET22" i="2"/>
  <c r="FD22" i="2"/>
  <c r="DZ23" i="2" s="1"/>
  <c r="HL22" i="2"/>
  <c r="HV22" i="2" s="1"/>
  <c r="IF22" i="2"/>
  <c r="HB23" i="2" s="1"/>
  <c r="XS21" i="2"/>
  <c r="WO22" i="2" s="1"/>
  <c r="WY21" i="2"/>
  <c r="XI21" i="2" s="1"/>
  <c r="KA14" i="2"/>
  <c r="LV13" i="2"/>
  <c r="LQ13" i="2"/>
  <c r="NQ23" i="3"/>
  <c r="OA23" i="3" s="1"/>
  <c r="OK23" i="3"/>
  <c r="NG24" i="3" s="1"/>
  <c r="QT21" i="2"/>
  <c r="RD21" i="2" s="1"/>
  <c r="RN21" i="2"/>
  <c r="QJ22" i="2" s="1"/>
  <c r="BM22" i="2"/>
  <c r="BW22" i="2"/>
  <c r="CG22" i="2"/>
  <c r="BC23" i="2" s="1"/>
  <c r="UN22" i="3"/>
  <c r="TJ23" i="3" s="1"/>
  <c r="TT22" i="3"/>
  <c r="UD22" i="3" s="1"/>
  <c r="CB22" i="3"/>
  <c r="AX23" i="3" s="1"/>
  <c r="BH22" i="3"/>
  <c r="BR22" i="3" s="1"/>
  <c r="LN22" i="3"/>
  <c r="KJ23" i="3" s="1"/>
  <c r="KT22" i="3"/>
  <c r="LD22" i="3" s="1"/>
  <c r="NU21" i="3"/>
  <c r="OE21" i="3"/>
  <c r="OO21" i="3"/>
  <c r="NK22" i="3" s="1"/>
  <c r="LI21" i="2"/>
  <c r="KE22" i="2" s="1"/>
  <c r="KO21" i="2"/>
  <c r="KY21" i="2" s="1"/>
  <c r="QU22" i="2"/>
  <c r="RE22" i="2"/>
  <c r="RO22" i="2"/>
  <c r="QK23" i="2" s="1"/>
  <c r="RO23" i="3"/>
  <c r="QK24" i="3" s="1"/>
  <c r="QU23" i="3"/>
  <c r="RE23" i="3" s="1"/>
  <c r="FM9" i="3"/>
  <c r="FO9" i="3" s="1"/>
  <c r="UL9" i="3"/>
  <c r="TH10" i="3" s="1"/>
  <c r="UK9" i="3"/>
  <c r="UM9" i="3"/>
  <c r="TI10" i="3" s="1"/>
  <c r="TU21" i="3"/>
  <c r="UE21" i="3" s="1"/>
  <c r="UO21" i="3"/>
  <c r="TK22" i="3" s="1"/>
  <c r="FR9" i="3"/>
  <c r="WT20" i="3"/>
  <c r="XD20" i="3" s="1"/>
  <c r="LS13" i="2"/>
  <c r="QS21" i="2"/>
  <c r="RC21" i="2"/>
  <c r="RM21" i="2"/>
  <c r="QI22" i="2" s="1"/>
  <c r="KN22" i="3"/>
  <c r="KX22" i="3" s="1"/>
  <c r="LH22" i="3"/>
  <c r="KD23" i="3" s="1"/>
  <c r="EL22" i="2"/>
  <c r="EV22" i="2"/>
  <c r="FF22" i="2"/>
  <c r="EB23" i="2" s="1"/>
  <c r="XU21" i="2"/>
  <c r="WQ22" i="2" s="1"/>
  <c r="XA21" i="2"/>
  <c r="XK21" i="2" s="1"/>
  <c r="EK22" i="2"/>
  <c r="EU22" i="2"/>
  <c r="FE22" i="2"/>
  <c r="EA23" i="2" s="1"/>
  <c r="WY22" i="3"/>
  <c r="XI22" i="3" s="1"/>
  <c r="XS22" i="3"/>
  <c r="WO23" i="3" s="1"/>
  <c r="TT21" i="2"/>
  <c r="UD21" i="2"/>
  <c r="UN21" i="2"/>
  <c r="TJ22" i="2" s="1"/>
  <c r="WW22" i="3"/>
  <c r="XG22" i="3" s="1"/>
  <c r="XQ22" i="3"/>
  <c r="WM23" i="3" s="1"/>
  <c r="KS21" i="2"/>
  <c r="LC21" i="2"/>
  <c r="LM21" i="2"/>
  <c r="KI22" i="2" s="1"/>
  <c r="KR21" i="2"/>
  <c r="LB21" i="2" s="1"/>
  <c r="LL21" i="2"/>
  <c r="KH22" i="2" s="1"/>
  <c r="TS21" i="2"/>
  <c r="UC21" i="2" s="1"/>
  <c r="UM21" i="2"/>
  <c r="TI22" i="2" s="1"/>
  <c r="XA21" i="3"/>
  <c r="XK21" i="3" s="1"/>
  <c r="XU21" i="3"/>
  <c r="WQ22" i="3" s="1"/>
  <c r="EM22" i="3"/>
  <c r="EW22" i="3" s="1"/>
  <c r="FG22" i="3"/>
  <c r="EC23" i="3" s="1"/>
  <c r="FN10" i="3"/>
  <c r="EG10" i="3"/>
  <c r="FL10" i="3"/>
  <c r="GO10" i="3"/>
  <c r="FP10" i="3" s="1"/>
  <c r="FK10" i="3" l="1"/>
  <c r="EQ10" i="3"/>
  <c r="FB10" i="3" s="1"/>
  <c r="DX11" i="3" s="1"/>
  <c r="BZ9" i="3"/>
  <c r="AV10" i="3" s="1"/>
  <c r="BF10" i="3" s="1"/>
  <c r="BP10" i="3" s="1"/>
  <c r="RS10" i="3"/>
  <c r="OG9" i="3"/>
  <c r="NC10" i="3" s="1"/>
  <c r="OI9" i="3"/>
  <c r="NE10" i="3" s="1"/>
  <c r="NO10" i="3" s="1"/>
  <c r="NY10" i="3" s="1"/>
  <c r="IO9" i="3"/>
  <c r="IQ9" i="3" s="1"/>
  <c r="KL9" i="3"/>
  <c r="KV9" i="3"/>
  <c r="EH11" i="3"/>
  <c r="WU20" i="3"/>
  <c r="XO20" i="3" s="1"/>
  <c r="WK21" i="3" s="1"/>
  <c r="HN22" i="3"/>
  <c r="HX22" i="3" s="1"/>
  <c r="IH22" i="3"/>
  <c r="HD23" i="3" s="1"/>
  <c r="BN23" i="2"/>
  <c r="BX23" i="2"/>
  <c r="CH23" i="2"/>
  <c r="BD24" i="2" s="1"/>
  <c r="BH22" i="2"/>
  <c r="BR22" i="2"/>
  <c r="CB22" i="2"/>
  <c r="AX23" i="2" s="1"/>
  <c r="KT22" i="2"/>
  <c r="LD22" i="2"/>
  <c r="LN22" i="2"/>
  <c r="KJ23" i="2" s="1"/>
  <c r="BL23" i="2"/>
  <c r="BV23" i="2" s="1"/>
  <c r="CF23" i="2"/>
  <c r="BB24" i="2" s="1"/>
  <c r="OI22" i="2"/>
  <c r="NE23" i="2" s="1"/>
  <c r="NO22" i="2"/>
  <c r="NY22" i="2" s="1"/>
  <c r="CF23" i="3"/>
  <c r="BB24" i="3" s="1"/>
  <c r="BL23" i="3"/>
  <c r="BV23" i="3" s="1"/>
  <c r="RL22" i="2"/>
  <c r="QH23" i="2" s="1"/>
  <c r="QR22" i="2"/>
  <c r="RB22" i="2" s="1"/>
  <c r="XB23" i="3"/>
  <c r="XL23" i="3" s="1"/>
  <c r="XV23" i="3"/>
  <c r="WR24" i="3" s="1"/>
  <c r="NV22" i="3"/>
  <c r="OF22" i="3" s="1"/>
  <c r="OP22" i="3"/>
  <c r="NL23" i="3" s="1"/>
  <c r="HJ10" i="3"/>
  <c r="HT10" i="3"/>
  <c r="TT23" i="3"/>
  <c r="UD23" i="3" s="1"/>
  <c r="UN23" i="3"/>
  <c r="TJ24" i="3" s="1"/>
  <c r="QR24" i="3"/>
  <c r="RB24" i="3" s="1"/>
  <c r="RL24" i="3"/>
  <c r="QH25" i="3" s="1"/>
  <c r="OP23" i="2"/>
  <c r="NL24" i="2" s="1"/>
  <c r="NV23" i="2"/>
  <c r="OF23" i="2" s="1"/>
  <c r="OL22" i="2"/>
  <c r="NH23" i="2" s="1"/>
  <c r="NR22" i="2"/>
  <c r="OB22" i="2"/>
  <c r="EH22" i="2"/>
  <c r="ER22" i="2" s="1"/>
  <c r="FB22" i="2"/>
  <c r="DX23" i="2" s="1"/>
  <c r="NR23" i="3"/>
  <c r="OB23" i="3" s="1"/>
  <c r="OL23" i="3"/>
  <c r="NH24" i="3" s="1"/>
  <c r="RP23" i="2"/>
  <c r="QL24" i="2" s="1"/>
  <c r="QV23" i="2"/>
  <c r="RF23" i="2"/>
  <c r="JR9" i="3"/>
  <c r="IS9" i="3" s="1"/>
  <c r="EM23" i="3"/>
  <c r="EW23" i="3"/>
  <c r="FG23" i="3"/>
  <c r="EC24" i="3" s="1"/>
  <c r="OO22" i="3"/>
  <c r="NK23" i="3" s="1"/>
  <c r="NU22" i="3"/>
  <c r="OE22" i="3" s="1"/>
  <c r="XQ23" i="3"/>
  <c r="WM24" i="3" s="1"/>
  <c r="WW23" i="3"/>
  <c r="XG23" i="3" s="1"/>
  <c r="EK22" i="3"/>
  <c r="EU22" i="3" s="1"/>
  <c r="FE22" i="3"/>
  <c r="EA23" i="3" s="1"/>
  <c r="GO13" i="2"/>
  <c r="FP13" i="2" s="1"/>
  <c r="FA13" i="2"/>
  <c r="FN13" i="2"/>
  <c r="EG13" i="2"/>
  <c r="FK13" i="2" s="1"/>
  <c r="FL13" i="2"/>
  <c r="EQ13" i="2"/>
  <c r="XR23" i="3"/>
  <c r="WN24" i="3" s="1"/>
  <c r="WX23" i="3"/>
  <c r="XH23" i="3" s="1"/>
  <c r="XN20" i="3"/>
  <c r="WJ21" i="3" s="1"/>
  <c r="QT22" i="2"/>
  <c r="RD22" i="2" s="1"/>
  <c r="RN22" i="2"/>
  <c r="QJ23" i="2" s="1"/>
  <c r="IF23" i="2"/>
  <c r="HB24" i="2" s="1"/>
  <c r="HL23" i="2"/>
  <c r="HV23" i="2" s="1"/>
  <c r="NT23" i="3"/>
  <c r="OD23" i="3" s="1"/>
  <c r="ON23" i="3"/>
  <c r="NJ24" i="3" s="1"/>
  <c r="XE19" i="3"/>
  <c r="TZ23" i="3"/>
  <c r="UJ23" i="3"/>
  <c r="UT23" i="3"/>
  <c r="TP24" i="3" s="1"/>
  <c r="IT13" i="2"/>
  <c r="GY14" i="2"/>
  <c r="IO13" i="2"/>
  <c r="IQ13" i="2" s="1"/>
  <c r="KQ24" i="3"/>
  <c r="LA24" i="3" s="1"/>
  <c r="LK24" i="3"/>
  <c r="KG25" i="3" s="1"/>
  <c r="RR23" i="3"/>
  <c r="QN24" i="3" s="1"/>
  <c r="QX23" i="3"/>
  <c r="RH23" i="3" s="1"/>
  <c r="XN22" i="2"/>
  <c r="WJ23" i="2" s="1"/>
  <c r="WT22" i="2"/>
  <c r="XD22" i="2" s="1"/>
  <c r="IN10" i="3"/>
  <c r="HI10" i="3"/>
  <c r="HS10" i="3" s="1"/>
  <c r="JQ10" i="3"/>
  <c r="IR10" i="3" s="1"/>
  <c r="IP10" i="3"/>
  <c r="UW9" i="3"/>
  <c r="UY9" i="3" s="1"/>
  <c r="TG10" i="3"/>
  <c r="VB9" i="3"/>
  <c r="VZ9" i="3"/>
  <c r="VA9" i="3" s="1"/>
  <c r="BM23" i="2"/>
  <c r="BW23" i="2" s="1"/>
  <c r="CG23" i="2"/>
  <c r="BC24" i="2" s="1"/>
  <c r="XS22" i="2"/>
  <c r="WO23" i="2" s="1"/>
  <c r="WY22" i="2"/>
  <c r="XI22" i="2" s="1"/>
  <c r="XA22" i="2"/>
  <c r="XK22" i="2" s="1"/>
  <c r="XU22" i="2"/>
  <c r="WQ23" i="2" s="1"/>
  <c r="QU24" i="3"/>
  <c r="RE24" i="3" s="1"/>
  <c r="RO24" i="3"/>
  <c r="QK25" i="3" s="1"/>
  <c r="BG22" i="2"/>
  <c r="BQ22" i="2" s="1"/>
  <c r="CA22" i="2"/>
  <c r="AW23" i="2" s="1"/>
  <c r="CD23" i="2"/>
  <c r="AZ24" i="2" s="1"/>
  <c r="BJ23" i="2"/>
  <c r="BT23" i="2"/>
  <c r="EP23" i="3"/>
  <c r="EZ23" i="3" s="1"/>
  <c r="FJ23" i="3"/>
  <c r="EF24" i="3" s="1"/>
  <c r="RN22" i="3"/>
  <c r="QJ23" i="3" s="1"/>
  <c r="QT22" i="3"/>
  <c r="RD22" i="3" s="1"/>
  <c r="OT13" i="2"/>
  <c r="OR13" i="2"/>
  <c r="NM13" i="2"/>
  <c r="OQ13" i="2" s="1"/>
  <c r="NW13" i="2"/>
  <c r="PU13" i="2"/>
  <c r="OV13" i="2" s="1"/>
  <c r="OG13" i="2"/>
  <c r="QW23" i="2"/>
  <c r="RG23" i="2"/>
  <c r="RQ23" i="2"/>
  <c r="QM24" i="2" s="1"/>
  <c r="FC23" i="2"/>
  <c r="DY24" i="2" s="1"/>
  <c r="EI23" i="2"/>
  <c r="ES23" i="2" s="1"/>
  <c r="KN23" i="2"/>
  <c r="KX23" i="2" s="1"/>
  <c r="LH23" i="2"/>
  <c r="KD24" i="2" s="1"/>
  <c r="XQ23" i="2"/>
  <c r="WM24" i="2" s="1"/>
  <c r="WW23" i="2"/>
  <c r="XG23" i="2"/>
  <c r="IJ23" i="2"/>
  <c r="HF24" i="2" s="1"/>
  <c r="HP23" i="2"/>
  <c r="HZ23" i="2" s="1"/>
  <c r="IT9" i="3"/>
  <c r="TS10" i="3"/>
  <c r="UC10" i="3" s="1"/>
  <c r="IK22" i="2"/>
  <c r="HG23" i="2" s="1"/>
  <c r="HQ22" i="2"/>
  <c r="IA22" i="2" s="1"/>
  <c r="RQ23" i="3"/>
  <c r="QM24" i="3" s="1"/>
  <c r="QW23" i="3"/>
  <c r="RG23" i="3" s="1"/>
  <c r="CC22" i="3"/>
  <c r="AY23" i="3" s="1"/>
  <c r="BI22" i="3"/>
  <c r="BS22" i="3" s="1"/>
  <c r="XR23" i="2"/>
  <c r="WN24" i="2" s="1"/>
  <c r="WX23" i="2"/>
  <c r="XH23" i="2" s="1"/>
  <c r="XE23" i="2"/>
  <c r="XO23" i="2"/>
  <c r="WK24" i="2" s="1"/>
  <c r="WU23" i="2"/>
  <c r="QU23" i="2"/>
  <c r="RE23" i="2" s="1"/>
  <c r="RO23" i="2"/>
  <c r="QK24" i="2" s="1"/>
  <c r="QY10" i="3"/>
  <c r="RK10" i="3" s="1"/>
  <c r="QG11" i="3" s="1"/>
  <c r="WZ22" i="2"/>
  <c r="XJ22" i="2"/>
  <c r="XT22" i="2"/>
  <c r="WP23" i="2" s="1"/>
  <c r="RR23" i="2"/>
  <c r="QN24" i="2" s="1"/>
  <c r="QX23" i="2"/>
  <c r="RH23" i="2" s="1"/>
  <c r="EN23" i="2"/>
  <c r="EX23" i="2"/>
  <c r="FH23" i="2"/>
  <c r="ED24" i="2" s="1"/>
  <c r="CD23" i="3"/>
  <c r="AZ24" i="3" s="1"/>
  <c r="BJ23" i="3"/>
  <c r="BT23" i="3" s="1"/>
  <c r="UN22" i="2"/>
  <c r="TJ23" i="2" s="1"/>
  <c r="TT22" i="2"/>
  <c r="UD22" i="2"/>
  <c r="OK22" i="2"/>
  <c r="NG23" i="2" s="1"/>
  <c r="NQ22" i="2"/>
  <c r="OA22" i="2" s="1"/>
  <c r="RT13" i="2"/>
  <c r="SX13" i="2"/>
  <c r="RY13" i="2" s="1"/>
  <c r="RV13" i="2"/>
  <c r="QO13" i="2"/>
  <c r="RS13" i="2" s="1"/>
  <c r="QY13" i="2"/>
  <c r="SW13" i="2"/>
  <c r="RX13" i="2" s="1"/>
  <c r="RI13" i="2"/>
  <c r="NN23" i="2"/>
  <c r="NX23" i="2" s="1"/>
  <c r="OH23" i="2"/>
  <c r="ND24" i="2" s="1"/>
  <c r="CE23" i="3"/>
  <c r="BA24" i="3" s="1"/>
  <c r="BK23" i="3"/>
  <c r="BU23" i="3" s="1"/>
  <c r="HY22" i="2"/>
  <c r="II22" i="2"/>
  <c r="HE23" i="2" s="1"/>
  <c r="HO22" i="2"/>
  <c r="WV22" i="3"/>
  <c r="XF22" i="3" s="1"/>
  <c r="XP22" i="3"/>
  <c r="WL23" i="3" s="1"/>
  <c r="TX23" i="2"/>
  <c r="UH23" i="2" s="1"/>
  <c r="UR23" i="2"/>
  <c r="TN24" i="2" s="1"/>
  <c r="UQ23" i="3"/>
  <c r="TM24" i="3" s="1"/>
  <c r="TW23" i="3"/>
  <c r="UG23" i="3"/>
  <c r="BI23" i="2"/>
  <c r="BS23" i="2" s="1"/>
  <c r="CC23" i="2"/>
  <c r="AY24" i="2" s="1"/>
  <c r="LL22" i="2"/>
  <c r="KH23" i="2" s="1"/>
  <c r="KR22" i="2"/>
  <c r="LB22" i="2"/>
  <c r="WY23" i="3"/>
  <c r="XI23" i="3" s="1"/>
  <c r="XS23" i="3"/>
  <c r="WO24" i="3" s="1"/>
  <c r="KN23" i="3"/>
  <c r="KX23" i="3" s="1"/>
  <c r="LH23" i="3"/>
  <c r="KD24" i="3" s="1"/>
  <c r="BH23" i="3"/>
  <c r="BR23" i="3" s="1"/>
  <c r="CB23" i="3"/>
  <c r="AX24" i="3" s="1"/>
  <c r="HR23" i="3"/>
  <c r="IB23" i="3" s="1"/>
  <c r="IL23" i="3"/>
  <c r="HH24" i="3" s="1"/>
  <c r="QS24" i="3"/>
  <c r="RC24" i="3" s="1"/>
  <c r="RM24" i="3"/>
  <c r="QI25" i="3" s="1"/>
  <c r="BG10" i="3"/>
  <c r="BQ10" i="3" s="1"/>
  <c r="XT24" i="3"/>
  <c r="WP25" i="3" s="1"/>
  <c r="WZ24" i="3"/>
  <c r="XJ24" i="3"/>
  <c r="EP23" i="2"/>
  <c r="EZ23" i="2" s="1"/>
  <c r="FJ23" i="2"/>
  <c r="EF24" i="2" s="1"/>
  <c r="RK22" i="2"/>
  <c r="QG23" i="2" s="1"/>
  <c r="QQ22" i="2"/>
  <c r="RA22" i="2" s="1"/>
  <c r="KP22" i="3"/>
  <c r="KZ22" i="3" s="1"/>
  <c r="LJ22" i="3"/>
  <c r="KF23" i="3" s="1"/>
  <c r="D65" i="3"/>
  <c r="F65" i="3"/>
  <c r="FE23" i="2"/>
  <c r="EA24" i="2" s="1"/>
  <c r="EK23" i="2"/>
  <c r="EU23" i="2" s="1"/>
  <c r="TR10" i="3"/>
  <c r="UB10" i="3" s="1"/>
  <c r="XA22" i="3"/>
  <c r="XK22" i="3" s="1"/>
  <c r="XU22" i="3"/>
  <c r="WQ23" i="3" s="1"/>
  <c r="UM22" i="2"/>
  <c r="TI23" i="2" s="1"/>
  <c r="TS22" i="2"/>
  <c r="UC22" i="2" s="1"/>
  <c r="FF23" i="2"/>
  <c r="EB24" i="2" s="1"/>
  <c r="EL23" i="2"/>
  <c r="EV23" i="2" s="1"/>
  <c r="KT23" i="3"/>
  <c r="LD23" i="3" s="1"/>
  <c r="LN23" i="3"/>
  <c r="KJ24" i="3" s="1"/>
  <c r="TY22" i="2"/>
  <c r="UI22" i="2" s="1"/>
  <c r="US22" i="2"/>
  <c r="TO23" i="2" s="1"/>
  <c r="KO23" i="3"/>
  <c r="KY23" i="3" s="1"/>
  <c r="LI23" i="3"/>
  <c r="KE24" i="3" s="1"/>
  <c r="NQ24" i="3"/>
  <c r="OA24" i="3" s="1"/>
  <c r="OK24" i="3"/>
  <c r="NG25" i="3" s="1"/>
  <c r="FD23" i="2"/>
  <c r="DZ24" i="2" s="1"/>
  <c r="EJ23" i="2"/>
  <c r="ET23" i="2" s="1"/>
  <c r="UR23" i="3"/>
  <c r="TN24" i="3" s="1"/>
  <c r="TX23" i="3"/>
  <c r="UH23" i="3" s="1"/>
  <c r="TU23" i="2"/>
  <c r="UE23" i="2"/>
  <c r="UO23" i="2"/>
  <c r="TK24" i="2" s="1"/>
  <c r="IL22" i="2"/>
  <c r="HH23" i="2" s="1"/>
  <c r="HR22" i="2"/>
  <c r="IB22" i="2" s="1"/>
  <c r="RP23" i="3"/>
  <c r="QL24" i="3" s="1"/>
  <c r="QV23" i="3"/>
  <c r="RF23" i="3" s="1"/>
  <c r="UL22" i="2"/>
  <c r="TH23" i="2" s="1"/>
  <c r="TR22" i="2"/>
  <c r="UB22" i="2" s="1"/>
  <c r="LM22" i="3"/>
  <c r="KI23" i="3" s="1"/>
  <c r="KS22" i="3"/>
  <c r="LC22" i="3" s="1"/>
  <c r="NP23" i="2"/>
  <c r="NZ23" i="2"/>
  <c r="OJ23" i="2"/>
  <c r="NF24" i="2" s="1"/>
  <c r="LK22" i="2"/>
  <c r="KG23" i="2" s="1"/>
  <c r="KQ22" i="2"/>
  <c r="LA22" i="2" s="1"/>
  <c r="BN23" i="3"/>
  <c r="BX23" i="3"/>
  <c r="CH23" i="3"/>
  <c r="BD24" i="3" s="1"/>
  <c r="UO22" i="3"/>
  <c r="TK23" i="3" s="1"/>
  <c r="TU22" i="3"/>
  <c r="UE22" i="3" s="1"/>
  <c r="BM23" i="3"/>
  <c r="BW23" i="3" s="1"/>
  <c r="CG23" i="3"/>
  <c r="BC24" i="3" s="1"/>
  <c r="FF23" i="3"/>
  <c r="EB24" i="3" s="1"/>
  <c r="EL23" i="3"/>
  <c r="EV23" i="3" s="1"/>
  <c r="UV13" i="2"/>
  <c r="UA13" i="2"/>
  <c r="VY13" i="2"/>
  <c r="UZ13" i="2" s="1"/>
  <c r="UK13" i="2"/>
  <c r="UX13" i="2"/>
  <c r="TQ13" i="2"/>
  <c r="UU13" i="2" s="1"/>
  <c r="LJ23" i="2"/>
  <c r="KF24" i="2" s="1"/>
  <c r="KP23" i="2"/>
  <c r="KZ23" i="2" s="1"/>
  <c r="UP23" i="2"/>
  <c r="TL24" i="2" s="1"/>
  <c r="TV23" i="2"/>
  <c r="UF23" i="2"/>
  <c r="TZ23" i="2"/>
  <c r="UJ23" i="2"/>
  <c r="UT23" i="2"/>
  <c r="TP24" i="2" s="1"/>
  <c r="OO23" i="2"/>
  <c r="NK24" i="2" s="1"/>
  <c r="NU23" i="2"/>
  <c r="OE23" i="2" s="1"/>
  <c r="IE23" i="2"/>
  <c r="HA24" i="2" s="1"/>
  <c r="HK23" i="2"/>
  <c r="HU23" i="2" s="1"/>
  <c r="HM22" i="2"/>
  <c r="HW22" i="2"/>
  <c r="IG22" i="2"/>
  <c r="HC23" i="2" s="1"/>
  <c r="KS22" i="2"/>
  <c r="LC22" i="2"/>
  <c r="LM22" i="2"/>
  <c r="KI23" i="2" s="1"/>
  <c r="LI22" i="2"/>
  <c r="KE23" i="2" s="1"/>
  <c r="KO22" i="2"/>
  <c r="KY22" i="2" s="1"/>
  <c r="MS14" i="2"/>
  <c r="LT14" i="2" s="1"/>
  <c r="KK14" i="2"/>
  <c r="LO14" i="2" s="1"/>
  <c r="LE14" i="2"/>
  <c r="LR14" i="2"/>
  <c r="LP14" i="2"/>
  <c r="RJ23" i="2"/>
  <c r="QF24" i="2" s="1"/>
  <c r="QP23" i="2"/>
  <c r="QZ23" i="2"/>
  <c r="HJ22" i="2"/>
  <c r="HT22" i="2" s="1"/>
  <c r="ID22" i="2"/>
  <c r="GZ23" i="2" s="1"/>
  <c r="HM22" i="3"/>
  <c r="HW22" i="3" s="1"/>
  <c r="IG22" i="3"/>
  <c r="HC23" i="3" s="1"/>
  <c r="TY23" i="3"/>
  <c r="UI23" i="3" s="1"/>
  <c r="US23" i="3"/>
  <c r="TO24" i="3" s="1"/>
  <c r="HP23" i="3"/>
  <c r="HZ23" i="3" s="1"/>
  <c r="IJ23" i="3"/>
  <c r="HF24" i="3" s="1"/>
  <c r="FI22" i="2"/>
  <c r="EE23" i="2" s="1"/>
  <c r="EO22" i="2"/>
  <c r="EY22" i="2" s="1"/>
  <c r="XB23" i="2"/>
  <c r="XL23" i="2"/>
  <c r="XV23" i="2"/>
  <c r="WR24" i="2" s="1"/>
  <c r="BO13" i="2"/>
  <c r="DM13" i="2"/>
  <c r="CN13" i="2" s="1"/>
  <c r="BY13" i="2"/>
  <c r="CL13" i="2"/>
  <c r="BE13" i="2"/>
  <c r="CI13" i="2" s="1"/>
  <c r="CJ13" i="2"/>
  <c r="HK10" i="3"/>
  <c r="HU10" i="3" s="1"/>
  <c r="NP24" i="3"/>
  <c r="NZ24" i="3"/>
  <c r="OJ24" i="3"/>
  <c r="NF25" i="3" s="1"/>
  <c r="NT22" i="2"/>
  <c r="OD22" i="2" s="1"/>
  <c r="ON22" i="2"/>
  <c r="NJ23" i="2" s="1"/>
  <c r="TV22" i="3"/>
  <c r="UF22" i="3" s="1"/>
  <c r="UP22" i="3"/>
  <c r="TL23" i="3" s="1"/>
  <c r="BK23" i="2"/>
  <c r="BU23" i="2" s="1"/>
  <c r="CE23" i="2"/>
  <c r="BA24" i="2" s="1"/>
  <c r="XX12" i="3"/>
  <c r="WS12" i="3"/>
  <c r="XM12" i="3" s="1"/>
  <c r="XZ12" i="3"/>
  <c r="QS22" i="2"/>
  <c r="RC22" i="2" s="1"/>
  <c r="RM22" i="2"/>
  <c r="QI23" i="2" s="1"/>
  <c r="IH23" i="2"/>
  <c r="HD24" i="2" s="1"/>
  <c r="HN23" i="2"/>
  <c r="HX23" i="2" s="1"/>
  <c r="TW23" i="2"/>
  <c r="UG23" i="2" s="1"/>
  <c r="UQ23" i="2"/>
  <c r="TM24" i="2" s="1"/>
  <c r="EN23" i="3"/>
  <c r="EX23" i="3"/>
  <c r="FH23" i="3"/>
  <c r="ED24" i="3" s="1"/>
  <c r="KL23" i="2"/>
  <c r="KV23" i="2"/>
  <c r="LF23" i="2"/>
  <c r="KB24" i="2" s="1"/>
  <c r="EM22" i="2"/>
  <c r="EW22" i="2"/>
  <c r="FG22" i="2"/>
  <c r="EC23" i="2" s="1"/>
  <c r="XP23" i="2"/>
  <c r="WL24" i="2" s="1"/>
  <c r="WV23" i="2"/>
  <c r="XF23" i="2" s="1"/>
  <c r="KM22" i="2"/>
  <c r="KW22" i="2" s="1"/>
  <c r="LG22" i="2"/>
  <c r="KC23" i="2" s="1"/>
  <c r="EJ22" i="3"/>
  <c r="ET22" i="3" s="1"/>
  <c r="FD22" i="3"/>
  <c r="DZ23" i="3" s="1"/>
  <c r="NS23" i="3"/>
  <c r="OC23" i="3" s="1"/>
  <c r="OM23" i="3"/>
  <c r="NI24" i="3" s="1"/>
  <c r="LL22" i="3"/>
  <c r="KH23" i="3" s="1"/>
  <c r="KR22" i="3"/>
  <c r="LB22" i="3" s="1"/>
  <c r="HS13" i="2"/>
  <c r="NS22" i="2"/>
  <c r="OC22" i="2" s="1"/>
  <c r="OM22" i="2"/>
  <c r="NI23" i="2" s="1"/>
  <c r="XC13" i="2"/>
  <c r="XM13" i="2"/>
  <c r="XZ13" i="2"/>
  <c r="WS13" i="2"/>
  <c r="XX13" i="2"/>
  <c r="HO22" i="3"/>
  <c r="HY22" i="3"/>
  <c r="II22" i="3"/>
  <c r="HE23" i="3" s="1"/>
  <c r="HQ23" i="3"/>
  <c r="IA23" i="3"/>
  <c r="IK23" i="3"/>
  <c r="HG24" i="3" s="1"/>
  <c r="IF23" i="3"/>
  <c r="HB24" i="3" s="1"/>
  <c r="HL23" i="3"/>
  <c r="HV23" i="3" s="1"/>
  <c r="BZ22" i="2"/>
  <c r="AV23" i="2" s="1"/>
  <c r="BF22" i="2"/>
  <c r="BP22" i="2" s="1"/>
  <c r="EO22" i="3"/>
  <c r="EY22" i="3"/>
  <c r="FI22" i="3"/>
  <c r="EE23" i="3" s="1"/>
  <c r="BY9" i="3"/>
  <c r="FC10" i="3" l="1"/>
  <c r="DY11" i="3" s="1"/>
  <c r="EI11" i="3" s="1"/>
  <c r="FA10" i="3"/>
  <c r="PV9" i="3"/>
  <c r="OW9" i="3" s="1"/>
  <c r="OS9" i="3"/>
  <c r="OU9" i="3" s="1"/>
  <c r="OX9" i="3"/>
  <c r="LO9" i="3"/>
  <c r="RI10" i="3"/>
  <c r="QE11" i="3" s="1"/>
  <c r="QQ11" i="3"/>
  <c r="RA11" i="3" s="1"/>
  <c r="WI13" i="3"/>
  <c r="XY12" i="3"/>
  <c r="WU21" i="3"/>
  <c r="XO21" i="3" s="1"/>
  <c r="WK22" i="3" s="1"/>
  <c r="QS23" i="2"/>
  <c r="RC23" i="2" s="1"/>
  <c r="RM23" i="2"/>
  <c r="QI24" i="2" s="1"/>
  <c r="EO23" i="3"/>
  <c r="EY23" i="3" s="1"/>
  <c r="FI23" i="3"/>
  <c r="EE24" i="3" s="1"/>
  <c r="XC12" i="3"/>
  <c r="HM23" i="3"/>
  <c r="HW23" i="3" s="1"/>
  <c r="IG23" i="3"/>
  <c r="HC24" i="3" s="1"/>
  <c r="KR23" i="3"/>
  <c r="LB23" i="3" s="1"/>
  <c r="LL23" i="3"/>
  <c r="KH24" i="3" s="1"/>
  <c r="WI14" i="2"/>
  <c r="XY13" i="2"/>
  <c r="KL24" i="2"/>
  <c r="KV24" i="2"/>
  <c r="LF24" i="2"/>
  <c r="KB25" i="2" s="1"/>
  <c r="HP24" i="3"/>
  <c r="HZ24" i="3" s="1"/>
  <c r="IJ24" i="3"/>
  <c r="HF25" i="3" s="1"/>
  <c r="TY23" i="2"/>
  <c r="UI23" i="2" s="1"/>
  <c r="US23" i="2"/>
  <c r="TO24" i="2" s="1"/>
  <c r="XA23" i="3"/>
  <c r="XK23" i="3" s="1"/>
  <c r="XU23" i="3"/>
  <c r="WQ24" i="3" s="1"/>
  <c r="II23" i="2"/>
  <c r="HE24" i="2" s="1"/>
  <c r="HO23" i="2"/>
  <c r="HY23" i="2"/>
  <c r="RW13" i="2"/>
  <c r="CA23" i="2"/>
  <c r="AW24" i="2" s="1"/>
  <c r="BG23" i="2"/>
  <c r="BQ23" i="2"/>
  <c r="HV24" i="2"/>
  <c r="IF24" i="2"/>
  <c r="HB25" i="2" s="1"/>
  <c r="HL24" i="2"/>
  <c r="OO23" i="3"/>
  <c r="NK24" i="3" s="1"/>
  <c r="NU23" i="3"/>
  <c r="OE23" i="3" s="1"/>
  <c r="CM13" i="2"/>
  <c r="LI23" i="2"/>
  <c r="KE24" i="2" s="1"/>
  <c r="KO23" i="2"/>
  <c r="KY23" i="2" s="1"/>
  <c r="NU24" i="2"/>
  <c r="OE24" i="2"/>
  <c r="OO24" i="2"/>
  <c r="NK25" i="2" s="1"/>
  <c r="QV24" i="3"/>
  <c r="RF24" i="3" s="1"/>
  <c r="RP24" i="3"/>
  <c r="QL25" i="3" s="1"/>
  <c r="EN24" i="2"/>
  <c r="EX24" i="2"/>
  <c r="FH24" i="2"/>
  <c r="ED25" i="2" s="1"/>
  <c r="OU13" i="2"/>
  <c r="XS23" i="2"/>
  <c r="WO24" i="2" s="1"/>
  <c r="WY23" i="2"/>
  <c r="XI23" i="2"/>
  <c r="FR13" i="2"/>
  <c r="DW14" i="2"/>
  <c r="FM13" i="2"/>
  <c r="FO13" i="2" s="1"/>
  <c r="FG24" i="3"/>
  <c r="EC25" i="3" s="1"/>
  <c r="EM24" i="3"/>
  <c r="EW24" i="3" s="1"/>
  <c r="TT24" i="3"/>
  <c r="UD24" i="3" s="1"/>
  <c r="UN24" i="3"/>
  <c r="TJ25" i="3" s="1"/>
  <c r="LN23" i="2"/>
  <c r="KJ24" i="2" s="1"/>
  <c r="KT23" i="2"/>
  <c r="LD23" i="2" s="1"/>
  <c r="XE20" i="3"/>
  <c r="UR24" i="3"/>
  <c r="TN25" i="3" s="1"/>
  <c r="TX24" i="3"/>
  <c r="UH24" i="3" s="1"/>
  <c r="QS25" i="3"/>
  <c r="RC25" i="3" s="1"/>
  <c r="RM25" i="3"/>
  <c r="QI26" i="3" s="1"/>
  <c r="LH24" i="3"/>
  <c r="KD25" i="3" s="1"/>
  <c r="KN24" i="3"/>
  <c r="KX24" i="3" s="1"/>
  <c r="EI24" i="2"/>
  <c r="FC24" i="2"/>
  <c r="DY25" i="2" s="1"/>
  <c r="ES24" i="2"/>
  <c r="QU25" i="3"/>
  <c r="RE25" i="3" s="1"/>
  <c r="RO25" i="3"/>
  <c r="QK26" i="3" s="1"/>
  <c r="CG24" i="2"/>
  <c r="BC25" i="2" s="1"/>
  <c r="BM24" i="2"/>
  <c r="BW24" i="2"/>
  <c r="JQ14" i="2"/>
  <c r="IR14" i="2" s="1"/>
  <c r="HI14" i="2"/>
  <c r="IM14" i="2" s="1"/>
  <c r="IC14" i="2"/>
  <c r="IP14" i="2"/>
  <c r="IN14" i="2"/>
  <c r="QT23" i="2"/>
  <c r="RD23" i="2" s="1"/>
  <c r="RN23" i="2"/>
  <c r="QJ24" i="2" s="1"/>
  <c r="ON23" i="2"/>
  <c r="NJ24" i="2" s="1"/>
  <c r="NT23" i="2"/>
  <c r="OD23" i="2" s="1"/>
  <c r="CP13" i="2"/>
  <c r="AU14" i="2"/>
  <c r="CK13" i="2"/>
  <c r="VB13" i="2"/>
  <c r="TG14" i="2"/>
  <c r="UW13" i="2"/>
  <c r="UY13" i="2" s="1"/>
  <c r="LK23" i="2"/>
  <c r="KG24" i="2" s="1"/>
  <c r="KQ23" i="2"/>
  <c r="LA23" i="2" s="1"/>
  <c r="HQ24" i="3"/>
  <c r="IA24" i="3" s="1"/>
  <c r="IK24" i="3"/>
  <c r="HG25" i="3" s="1"/>
  <c r="NS23" i="2"/>
  <c r="OC23" i="2" s="1"/>
  <c r="OM23" i="2"/>
  <c r="NI24" i="2" s="1"/>
  <c r="KM23" i="2"/>
  <c r="KW23" i="2"/>
  <c r="LG23" i="2"/>
  <c r="KC24" i="2" s="1"/>
  <c r="FH24" i="3"/>
  <c r="ED25" i="3" s="1"/>
  <c r="EN24" i="3"/>
  <c r="EX24" i="3" s="1"/>
  <c r="US24" i="3"/>
  <c r="TO25" i="3" s="1"/>
  <c r="TY24" i="3"/>
  <c r="UI24" i="3" s="1"/>
  <c r="LM23" i="2"/>
  <c r="KI24" i="2" s="1"/>
  <c r="KS23" i="2"/>
  <c r="LC23" i="2" s="1"/>
  <c r="UT24" i="2"/>
  <c r="TP25" i="2" s="1"/>
  <c r="TZ24" i="2"/>
  <c r="UJ24" i="2"/>
  <c r="NP24" i="2"/>
  <c r="NZ24" i="2"/>
  <c r="OJ24" i="2"/>
  <c r="NF25" i="2" s="1"/>
  <c r="KT24" i="3"/>
  <c r="LD24" i="3" s="1"/>
  <c r="LN24" i="3"/>
  <c r="KJ25" i="3" s="1"/>
  <c r="WU24" i="2"/>
  <c r="XE24" i="2" s="1"/>
  <c r="XO24" i="2"/>
  <c r="WK25" i="2" s="1"/>
  <c r="GP13" i="2"/>
  <c r="FQ13" i="2" s="1"/>
  <c r="QR23" i="2"/>
  <c r="RB23" i="2"/>
  <c r="RL23" i="2"/>
  <c r="QH24" i="2" s="1"/>
  <c r="FD23" i="3"/>
  <c r="DZ24" i="3" s="1"/>
  <c r="EJ23" i="3"/>
  <c r="ET23" i="3" s="1"/>
  <c r="IF24" i="3"/>
  <c r="HB25" i="3" s="1"/>
  <c r="HL24" i="3"/>
  <c r="HV24" i="3" s="1"/>
  <c r="QQ23" i="2"/>
  <c r="RA23" i="2" s="1"/>
  <c r="RK23" i="2"/>
  <c r="QG24" i="2" s="1"/>
  <c r="TW24" i="3"/>
  <c r="UG24" i="3" s="1"/>
  <c r="UQ24" i="3"/>
  <c r="TM25" i="3" s="1"/>
  <c r="QW24" i="3"/>
  <c r="RG24" i="3"/>
  <c r="RQ24" i="3"/>
  <c r="QM25" i="3" s="1"/>
  <c r="QW24" i="2"/>
  <c r="RG24" i="2" s="1"/>
  <c r="RQ24" i="2"/>
  <c r="QM25" i="2" s="1"/>
  <c r="CK9" i="3"/>
  <c r="AU10" i="3"/>
  <c r="CP9" i="3"/>
  <c r="DN9" i="3"/>
  <c r="CO9" i="3" s="1"/>
  <c r="I66" i="3" s="1"/>
  <c r="OJ25" i="3"/>
  <c r="NF26" i="3" s="1"/>
  <c r="NP25" i="3"/>
  <c r="NZ25" i="3" s="1"/>
  <c r="DN13" i="2"/>
  <c r="CO13" i="2" s="1"/>
  <c r="I70" i="2" s="1"/>
  <c r="HR23" i="2"/>
  <c r="IB23" i="2"/>
  <c r="IL23" i="2"/>
  <c r="HH24" i="2" s="1"/>
  <c r="FD24" i="2"/>
  <c r="DZ25" i="2" s="1"/>
  <c r="EJ24" i="2"/>
  <c r="ET24" i="2" s="1"/>
  <c r="EP24" i="2"/>
  <c r="EZ24" i="2"/>
  <c r="FJ24" i="2"/>
  <c r="EF25" i="2" s="1"/>
  <c r="HR24" i="3"/>
  <c r="IB24" i="3" s="1"/>
  <c r="IL24" i="3"/>
  <c r="HH25" i="3" s="1"/>
  <c r="XS24" i="3"/>
  <c r="WO25" i="3" s="1"/>
  <c r="WY24" i="3"/>
  <c r="XI24" i="3" s="1"/>
  <c r="UR24" i="2"/>
  <c r="TN25" i="2" s="1"/>
  <c r="TX24" i="2"/>
  <c r="UH24" i="2" s="1"/>
  <c r="NN24" i="2"/>
  <c r="NX24" i="2"/>
  <c r="OH24" i="2"/>
  <c r="ND25" i="2" s="1"/>
  <c r="RR24" i="2"/>
  <c r="QN25" i="2" s="1"/>
  <c r="QX24" i="2"/>
  <c r="RH24" i="2" s="1"/>
  <c r="EP24" i="3"/>
  <c r="EZ24" i="3" s="1"/>
  <c r="FJ24" i="3"/>
  <c r="EF25" i="3" s="1"/>
  <c r="XA23" i="2"/>
  <c r="XK23" i="2" s="1"/>
  <c r="XU23" i="2"/>
  <c r="WQ24" i="2" s="1"/>
  <c r="XN23" i="2"/>
  <c r="WJ24" i="2" s="1"/>
  <c r="WT23" i="2"/>
  <c r="XD23" i="2" s="1"/>
  <c r="WT21" i="3"/>
  <c r="XN21" i="3" s="1"/>
  <c r="WJ22" i="3" s="1"/>
  <c r="FE23" i="3"/>
  <c r="EA24" i="3" s="1"/>
  <c r="EK23" i="3"/>
  <c r="EU23" i="3" s="1"/>
  <c r="UT24" i="3"/>
  <c r="TP25" i="3" s="1"/>
  <c r="TZ24" i="3"/>
  <c r="UJ24" i="3"/>
  <c r="VZ13" i="2"/>
  <c r="VA13" i="2" s="1"/>
  <c r="TU24" i="2"/>
  <c r="UE24" i="2" s="1"/>
  <c r="UO24" i="2"/>
  <c r="TK25" i="2" s="1"/>
  <c r="OK25" i="3"/>
  <c r="NG26" i="3" s="1"/>
  <c r="NQ25" i="3"/>
  <c r="OA25" i="3" s="1"/>
  <c r="NQ23" i="2"/>
  <c r="OA23" i="2"/>
  <c r="OK23" i="2"/>
  <c r="NG24" i="2" s="1"/>
  <c r="IJ24" i="2"/>
  <c r="HF25" i="2" s="1"/>
  <c r="HP24" i="2"/>
  <c r="HZ24" i="2"/>
  <c r="NR23" i="2"/>
  <c r="OB23" i="2" s="1"/>
  <c r="OL23" i="2"/>
  <c r="NH24" i="2" s="1"/>
  <c r="CF24" i="3"/>
  <c r="BB25" i="3" s="1"/>
  <c r="BL24" i="3"/>
  <c r="BV24" i="3" s="1"/>
  <c r="OP23" i="3"/>
  <c r="NL24" i="3" s="1"/>
  <c r="NV23" i="3"/>
  <c r="OF23" i="3" s="1"/>
  <c r="BN24" i="2"/>
  <c r="BX24" i="2" s="1"/>
  <c r="CH24" i="2"/>
  <c r="BD25" i="2" s="1"/>
  <c r="ER11" i="3"/>
  <c r="XV24" i="2"/>
  <c r="WR25" i="2" s="1"/>
  <c r="XB24" i="2"/>
  <c r="XL24" i="2"/>
  <c r="IG23" i="2"/>
  <c r="HC24" i="2" s="1"/>
  <c r="HM23" i="2"/>
  <c r="HW23" i="2" s="1"/>
  <c r="NM10" i="3"/>
  <c r="OQ10" i="3" s="1"/>
  <c r="PU10" i="3"/>
  <c r="OV10" i="3" s="1"/>
  <c r="OT10" i="3"/>
  <c r="OR10" i="3"/>
  <c r="OS13" i="2"/>
  <c r="NC14" i="2"/>
  <c r="OX13" i="2"/>
  <c r="QV24" i="2"/>
  <c r="RF24" i="2"/>
  <c r="RP24" i="2"/>
  <c r="QL25" i="2" s="1"/>
  <c r="XP24" i="2"/>
  <c r="WL25" i="2" s="1"/>
  <c r="WV24" i="2"/>
  <c r="XF24" i="2" s="1"/>
  <c r="BK24" i="2"/>
  <c r="BU24" i="2" s="1"/>
  <c r="CE24" i="2"/>
  <c r="BA25" i="2" s="1"/>
  <c r="EL24" i="2"/>
  <c r="EV24" i="2"/>
  <c r="FF24" i="2"/>
  <c r="EB25" i="2" s="1"/>
  <c r="NT24" i="3"/>
  <c r="OD24" i="3" s="1"/>
  <c r="ON24" i="3"/>
  <c r="NJ25" i="3" s="1"/>
  <c r="XR24" i="3"/>
  <c r="WN25" i="3" s="1"/>
  <c r="WX24" i="3"/>
  <c r="XH24" i="3" s="1"/>
  <c r="NR24" i="3"/>
  <c r="OB24" i="3" s="1"/>
  <c r="OL24" i="3"/>
  <c r="NH25" i="3" s="1"/>
  <c r="NO23" i="2"/>
  <c r="NY23" i="2"/>
  <c r="OI23" i="2"/>
  <c r="NE24" i="2" s="1"/>
  <c r="RJ24" i="2"/>
  <c r="QF25" i="2" s="1"/>
  <c r="QP24" i="2"/>
  <c r="QZ24" i="2"/>
  <c r="BK24" i="3"/>
  <c r="BU24" i="3" s="1"/>
  <c r="CE24" i="3"/>
  <c r="BA25" i="3" s="1"/>
  <c r="QT23" i="3"/>
  <c r="RD23" i="3" s="1"/>
  <c r="RN23" i="3"/>
  <c r="QJ24" i="3" s="1"/>
  <c r="BH23" i="2"/>
  <c r="BR23" i="2" s="1"/>
  <c r="CB23" i="2"/>
  <c r="AX24" i="2" s="1"/>
  <c r="HO23" i="3"/>
  <c r="HY23" i="3" s="1"/>
  <c r="II23" i="3"/>
  <c r="HE24" i="3" s="1"/>
  <c r="LV14" i="2"/>
  <c r="KA15" i="2"/>
  <c r="LQ14" i="2"/>
  <c r="LS14" i="2" s="1"/>
  <c r="UO23" i="3"/>
  <c r="TK24" i="3" s="1"/>
  <c r="TU23" i="3"/>
  <c r="UE23" i="3" s="1"/>
  <c r="KS23" i="3"/>
  <c r="LC23" i="3" s="1"/>
  <c r="LM23" i="3"/>
  <c r="KI24" i="3" s="1"/>
  <c r="WZ23" i="2"/>
  <c r="XJ23" i="2"/>
  <c r="XT23" i="2"/>
  <c r="WP24" i="2" s="1"/>
  <c r="XR24" i="2"/>
  <c r="WN25" i="2" s="1"/>
  <c r="WX24" i="2"/>
  <c r="XH24" i="2" s="1"/>
  <c r="TQ10" i="3"/>
  <c r="UU10" i="3" s="1"/>
  <c r="UV10" i="3"/>
  <c r="VY10" i="3"/>
  <c r="UZ10" i="3" s="1"/>
  <c r="UX10" i="3"/>
  <c r="MT14" i="2"/>
  <c r="LU14" i="2" s="1"/>
  <c r="UP24" i="2"/>
  <c r="TL25" i="2" s="1"/>
  <c r="TV24" i="2"/>
  <c r="UF24" i="2" s="1"/>
  <c r="FE24" i="2"/>
  <c r="EA25" i="2" s="1"/>
  <c r="EK24" i="2"/>
  <c r="EU24" i="2" s="1"/>
  <c r="XP23" i="3"/>
  <c r="WL24" i="3" s="1"/>
  <c r="WV23" i="3"/>
  <c r="XF23" i="3" s="1"/>
  <c r="RU13" i="2"/>
  <c r="QE14" i="2"/>
  <c r="RZ13" i="2"/>
  <c r="NS24" i="3"/>
  <c r="OC24" i="3" s="1"/>
  <c r="OM24" i="3"/>
  <c r="NI25" i="3" s="1"/>
  <c r="EM23" i="2"/>
  <c r="EW23" i="2"/>
  <c r="FG23" i="2"/>
  <c r="EC24" i="2" s="1"/>
  <c r="KU14" i="2"/>
  <c r="FF24" i="3"/>
  <c r="EB25" i="3" s="1"/>
  <c r="EL24" i="3"/>
  <c r="EV24" i="3" s="1"/>
  <c r="CH24" i="3"/>
  <c r="BD25" i="3" s="1"/>
  <c r="BN24" i="3"/>
  <c r="BX24" i="3" s="1"/>
  <c r="LI24" i="3"/>
  <c r="KE25" i="3" s="1"/>
  <c r="KO24" i="3"/>
  <c r="KY24" i="3" s="1"/>
  <c r="UN23" i="2"/>
  <c r="TJ24" i="2" s="1"/>
  <c r="TT23" i="2"/>
  <c r="UD23" i="2" s="1"/>
  <c r="XQ24" i="2"/>
  <c r="WM25" i="2" s="1"/>
  <c r="WW24" i="2"/>
  <c r="XG24" i="2" s="1"/>
  <c r="PV13" i="2"/>
  <c r="OW13" i="2" s="1"/>
  <c r="RR24" i="3"/>
  <c r="QN25" i="3" s="1"/>
  <c r="QX24" i="3"/>
  <c r="RH24" i="3" s="1"/>
  <c r="WW24" i="3"/>
  <c r="XG24" i="3"/>
  <c r="XQ24" i="3"/>
  <c r="WM25" i="3" s="1"/>
  <c r="OP24" i="2"/>
  <c r="NL25" i="2" s="1"/>
  <c r="NV24" i="2"/>
  <c r="OF24" i="2" s="1"/>
  <c r="UQ24" i="2"/>
  <c r="TM25" i="2" s="1"/>
  <c r="TW24" i="2"/>
  <c r="UG24" i="2" s="1"/>
  <c r="EO23" i="2"/>
  <c r="EY23" i="2"/>
  <c r="FI23" i="2"/>
  <c r="EE24" i="2" s="1"/>
  <c r="IE24" i="2"/>
  <c r="HA25" i="2" s="1"/>
  <c r="HK24" i="2"/>
  <c r="HU24" i="2" s="1"/>
  <c r="KZ24" i="2"/>
  <c r="LJ24" i="2"/>
  <c r="KF25" i="2" s="1"/>
  <c r="KP24" i="2"/>
  <c r="CG24" i="3"/>
  <c r="BC25" i="3" s="1"/>
  <c r="BM24" i="3"/>
  <c r="BW24" i="3" s="1"/>
  <c r="KR23" i="2"/>
  <c r="LL23" i="2"/>
  <c r="KH24" i="2" s="1"/>
  <c r="LB23" i="2"/>
  <c r="KN24" i="2"/>
  <c r="KX24" i="2" s="1"/>
  <c r="LH24" i="2"/>
  <c r="KD25" i="2" s="1"/>
  <c r="BJ24" i="2"/>
  <c r="BT24" i="2"/>
  <c r="CD24" i="2"/>
  <c r="AZ25" i="2" s="1"/>
  <c r="LK25" i="3"/>
  <c r="KG26" i="3" s="1"/>
  <c r="KQ25" i="3"/>
  <c r="LA25" i="3" s="1"/>
  <c r="QR25" i="3"/>
  <c r="RB25" i="3" s="1"/>
  <c r="RL25" i="3"/>
  <c r="QH26" i="3" s="1"/>
  <c r="XB24" i="3"/>
  <c r="XL24" i="3"/>
  <c r="XV24" i="3"/>
  <c r="WR25" i="3" s="1"/>
  <c r="BL24" i="2"/>
  <c r="BV24" i="2"/>
  <c r="CF24" i="2"/>
  <c r="BB25" i="2" s="1"/>
  <c r="HN23" i="3"/>
  <c r="HX23" i="3" s="1"/>
  <c r="IH23" i="3"/>
  <c r="HD24" i="3" s="1"/>
  <c r="RJ10" i="3"/>
  <c r="QF11" i="3" s="1"/>
  <c r="TR23" i="2"/>
  <c r="UL23" i="2"/>
  <c r="TH24" i="2" s="1"/>
  <c r="UB23" i="2"/>
  <c r="XT25" i="3"/>
  <c r="WP26" i="3" s="1"/>
  <c r="WZ25" i="3"/>
  <c r="XJ25" i="3" s="1"/>
  <c r="CC23" i="3"/>
  <c r="AY24" i="3" s="1"/>
  <c r="BI23" i="3"/>
  <c r="BS23" i="3" s="1"/>
  <c r="BF23" i="2"/>
  <c r="BP23" i="2" s="1"/>
  <c r="BZ23" i="2"/>
  <c r="AV24" i="2" s="1"/>
  <c r="IH24" i="2"/>
  <c r="HD25" i="2" s="1"/>
  <c r="HN24" i="2"/>
  <c r="HX24" i="2"/>
  <c r="UP23" i="3"/>
  <c r="TL24" i="3" s="1"/>
  <c r="TV23" i="3"/>
  <c r="UF23" i="3" s="1"/>
  <c r="C70" i="2"/>
  <c r="H70" i="2"/>
  <c r="G70" i="2"/>
  <c r="F70" i="2"/>
  <c r="E70" i="2"/>
  <c r="D70" i="2"/>
  <c r="B70" i="2"/>
  <c r="ID23" i="2"/>
  <c r="GZ24" i="2" s="1"/>
  <c r="HJ23" i="2"/>
  <c r="HT23" i="2"/>
  <c r="UM23" i="2"/>
  <c r="TI24" i="2" s="1"/>
  <c r="TS23" i="2"/>
  <c r="UC23" i="2"/>
  <c r="KP23" i="3"/>
  <c r="KZ23" i="3" s="1"/>
  <c r="LJ23" i="3"/>
  <c r="KF24" i="3" s="1"/>
  <c r="BH24" i="3"/>
  <c r="BR24" i="3" s="1"/>
  <c r="CB24" i="3"/>
  <c r="AX25" i="3" s="1"/>
  <c r="BI24" i="2"/>
  <c r="BS24" i="2"/>
  <c r="CC24" i="2"/>
  <c r="AY25" i="2" s="1"/>
  <c r="BJ24" i="3"/>
  <c r="BT24" i="3" s="1"/>
  <c r="CD24" i="3"/>
  <c r="AZ25" i="3" s="1"/>
  <c r="QU24" i="2"/>
  <c r="RE24" i="2"/>
  <c r="RO24" i="2"/>
  <c r="QK25" i="2" s="1"/>
  <c r="HQ23" i="2"/>
  <c r="IA23" i="2"/>
  <c r="IK23" i="2"/>
  <c r="HG24" i="2" s="1"/>
  <c r="IM10" i="3"/>
  <c r="FB23" i="2"/>
  <c r="DX24" i="2" s="1"/>
  <c r="EH23" i="2"/>
  <c r="ER23" i="2" s="1"/>
  <c r="XD21" i="3" l="1"/>
  <c r="ES11" i="3"/>
  <c r="DW11" i="3"/>
  <c r="FR10" i="3"/>
  <c r="GP10" i="3"/>
  <c r="FQ10" i="3" s="1"/>
  <c r="FM10" i="3"/>
  <c r="FO10" i="3" s="1"/>
  <c r="RU10" i="3"/>
  <c r="RW10" i="3" s="1"/>
  <c r="SX10" i="3"/>
  <c r="RY10" i="3" s="1"/>
  <c r="LG9" i="3"/>
  <c r="KC10" i="3" s="1"/>
  <c r="LE9" i="3"/>
  <c r="LF9" i="3"/>
  <c r="KB10" i="3" s="1"/>
  <c r="KL10" i="3" s="1"/>
  <c r="KV10" i="3" s="1"/>
  <c r="XO22" i="3"/>
  <c r="WK23" i="3" s="1"/>
  <c r="WU22" i="3"/>
  <c r="XE22" i="3"/>
  <c r="EK25" i="2"/>
  <c r="EU25" i="2" s="1"/>
  <c r="FE25" i="2"/>
  <c r="EA26" i="2" s="1"/>
  <c r="CH25" i="2"/>
  <c r="BD26" i="2" s="1"/>
  <c r="BN25" i="2"/>
  <c r="BX25" i="2"/>
  <c r="UR25" i="2"/>
  <c r="TN26" i="2" s="1"/>
  <c r="TX25" i="2"/>
  <c r="UH25" i="2" s="1"/>
  <c r="ET25" i="2"/>
  <c r="FD25" i="2"/>
  <c r="DZ26" i="2" s="1"/>
  <c r="EJ25" i="2"/>
  <c r="QW25" i="2"/>
  <c r="RQ25" i="2"/>
  <c r="QM26" i="2" s="1"/>
  <c r="RG25" i="2"/>
  <c r="LM24" i="2"/>
  <c r="KI25" i="2" s="1"/>
  <c r="KS24" i="2"/>
  <c r="LC24" i="2"/>
  <c r="IQ14" i="2"/>
  <c r="OO25" i="2"/>
  <c r="NK26" i="2" s="1"/>
  <c r="NU25" i="2"/>
  <c r="OE25" i="2" s="1"/>
  <c r="HV25" i="2"/>
  <c r="IF25" i="2"/>
  <c r="HB26" i="2" s="1"/>
  <c r="HL25" i="2"/>
  <c r="US24" i="2"/>
  <c r="TO25" i="2" s="1"/>
  <c r="TY24" i="2"/>
  <c r="UI24" i="2" s="1"/>
  <c r="BJ25" i="3"/>
  <c r="BT25" i="3"/>
  <c r="CD25" i="3"/>
  <c r="AZ26" i="3" s="1"/>
  <c r="BI24" i="3"/>
  <c r="BS24" i="3"/>
  <c r="CC24" i="3"/>
  <c r="AY25" i="3" s="1"/>
  <c r="CF25" i="2"/>
  <c r="BB26" i="2" s="1"/>
  <c r="BL25" i="2"/>
  <c r="BV25" i="2" s="1"/>
  <c r="CD25" i="2"/>
  <c r="AZ26" i="2" s="1"/>
  <c r="BJ25" i="2"/>
  <c r="BT25" i="2" s="1"/>
  <c r="BK25" i="3"/>
  <c r="BU25" i="3"/>
  <c r="CE25" i="3"/>
  <c r="BA26" i="3" s="1"/>
  <c r="FJ25" i="3"/>
  <c r="EF26" i="3" s="1"/>
  <c r="EP25" i="3"/>
  <c r="EZ25" i="3" s="1"/>
  <c r="HR24" i="2"/>
  <c r="IB24" i="2" s="1"/>
  <c r="IL24" i="2"/>
  <c r="HH25" i="2" s="1"/>
  <c r="HL25" i="3"/>
  <c r="HV25" i="3" s="1"/>
  <c r="IF25" i="3"/>
  <c r="HB26" i="3" s="1"/>
  <c r="KT25" i="3"/>
  <c r="LD25" i="3" s="1"/>
  <c r="LN25" i="3"/>
  <c r="KJ26" i="3" s="1"/>
  <c r="IK25" i="3"/>
  <c r="HG26" i="3" s="1"/>
  <c r="HQ25" i="3"/>
  <c r="IA25" i="3" s="1"/>
  <c r="GY15" i="2"/>
  <c r="IT14" i="2"/>
  <c r="IO14" i="2"/>
  <c r="FC25" i="2"/>
  <c r="DY26" i="2" s="1"/>
  <c r="EI25" i="2"/>
  <c r="ES25" i="2" s="1"/>
  <c r="LK26" i="3"/>
  <c r="KG27" i="3" s="1"/>
  <c r="KQ26" i="3"/>
  <c r="LA26" i="3" s="1"/>
  <c r="LJ25" i="2"/>
  <c r="KF26" i="2" s="1"/>
  <c r="KP25" i="2"/>
  <c r="KZ25" i="2" s="1"/>
  <c r="NS25" i="3"/>
  <c r="OC25" i="3" s="1"/>
  <c r="OM25" i="3"/>
  <c r="NI26" i="3" s="1"/>
  <c r="LP15" i="2"/>
  <c r="MS15" i="2"/>
  <c r="LT15" i="2" s="1"/>
  <c r="KU15" i="2"/>
  <c r="LR15" i="2"/>
  <c r="KK15" i="2"/>
  <c r="LO15" i="2" s="1"/>
  <c r="LE15" i="2"/>
  <c r="WX25" i="3"/>
  <c r="XH25" i="3" s="1"/>
  <c r="XR25" i="3"/>
  <c r="WN26" i="3" s="1"/>
  <c r="WV25" i="2"/>
  <c r="XF25" i="2"/>
  <c r="XP25" i="2"/>
  <c r="WL26" i="2" s="1"/>
  <c r="IJ25" i="2"/>
  <c r="HF26" i="2" s="1"/>
  <c r="HP25" i="2"/>
  <c r="HZ25" i="2"/>
  <c r="WY25" i="3"/>
  <c r="XI25" i="3" s="1"/>
  <c r="XS25" i="3"/>
  <c r="WO26" i="3" s="1"/>
  <c r="TY25" i="3"/>
  <c r="UI25" i="3" s="1"/>
  <c r="US25" i="3"/>
  <c r="TO26" i="3" s="1"/>
  <c r="ON24" i="2"/>
  <c r="NJ25" i="2" s="1"/>
  <c r="NT24" i="2"/>
  <c r="OD24" i="2" s="1"/>
  <c r="JR14" i="2"/>
  <c r="IS14" i="2" s="1"/>
  <c r="LN24" i="2"/>
  <c r="KJ25" i="2" s="1"/>
  <c r="KT24" i="2"/>
  <c r="LD24" i="2" s="1"/>
  <c r="IG24" i="3"/>
  <c r="HC25" i="3" s="1"/>
  <c r="HM24" i="3"/>
  <c r="HW24" i="3" s="1"/>
  <c r="XE21" i="3"/>
  <c r="UM24" i="2"/>
  <c r="TI25" i="2" s="1"/>
  <c r="TS24" i="2"/>
  <c r="UC24" i="2" s="1"/>
  <c r="NV25" i="2"/>
  <c r="OF25" i="2" s="1"/>
  <c r="OP25" i="2"/>
  <c r="NL26" i="2" s="1"/>
  <c r="LI25" i="3"/>
  <c r="KE26" i="3" s="1"/>
  <c r="KO25" i="3"/>
  <c r="KY25" i="3" s="1"/>
  <c r="TV25" i="2"/>
  <c r="UF25" i="2" s="1"/>
  <c r="UP25" i="2"/>
  <c r="TL26" i="2" s="1"/>
  <c r="XR25" i="2"/>
  <c r="WN26" i="2" s="1"/>
  <c r="WX25" i="2"/>
  <c r="XH25" i="2" s="1"/>
  <c r="NQ24" i="2"/>
  <c r="OA24" i="2" s="1"/>
  <c r="OK24" i="2"/>
  <c r="NG25" i="2" s="1"/>
  <c r="EK24" i="3"/>
  <c r="EU24" i="3"/>
  <c r="FE24" i="3"/>
  <c r="EA25" i="3" s="1"/>
  <c r="QW25" i="3"/>
  <c r="RG25" i="3" s="1"/>
  <c r="RQ25" i="3"/>
  <c r="QM26" i="3" s="1"/>
  <c r="HS14" i="2"/>
  <c r="XS24" i="2"/>
  <c r="WO25" i="2" s="1"/>
  <c r="WY24" i="2"/>
  <c r="XI24" i="2"/>
  <c r="IJ25" i="3"/>
  <c r="HF26" i="3" s="1"/>
  <c r="HP25" i="3"/>
  <c r="HZ25" i="3" s="1"/>
  <c r="TT25" i="3"/>
  <c r="UD25" i="3" s="1"/>
  <c r="UN25" i="3"/>
  <c r="TJ26" i="3" s="1"/>
  <c r="LI24" i="2"/>
  <c r="KE25" i="2" s="1"/>
  <c r="KO24" i="2"/>
  <c r="KY24" i="2" s="1"/>
  <c r="CA24" i="2"/>
  <c r="AW25" i="2" s="1"/>
  <c r="BG24" i="2"/>
  <c r="BQ24" i="2"/>
  <c r="WT22" i="3"/>
  <c r="XN22" i="3" s="1"/>
  <c r="WJ23" i="3" s="1"/>
  <c r="LK24" i="2"/>
  <c r="KG25" i="2" s="1"/>
  <c r="KQ24" i="2"/>
  <c r="LA24" i="2" s="1"/>
  <c r="RV11" i="3"/>
  <c r="RT11" i="3"/>
  <c r="SW11" i="3"/>
  <c r="RX11" i="3" s="1"/>
  <c r="QO11" i="3"/>
  <c r="XT24" i="2"/>
  <c r="WP25" i="2" s="1"/>
  <c r="WZ24" i="2"/>
  <c r="XJ24" i="2" s="1"/>
  <c r="II24" i="3"/>
  <c r="HE25" i="3" s="1"/>
  <c r="HO24" i="3"/>
  <c r="HY24" i="3" s="1"/>
  <c r="NT25" i="3"/>
  <c r="OD25" i="3" s="1"/>
  <c r="ON25" i="3"/>
  <c r="NJ26" i="3" s="1"/>
  <c r="RR25" i="2"/>
  <c r="QN26" i="2" s="1"/>
  <c r="QX25" i="2"/>
  <c r="RH25" i="2" s="1"/>
  <c r="XV25" i="3"/>
  <c r="WR26" i="3" s="1"/>
  <c r="XB25" i="3"/>
  <c r="XL25" i="3" s="1"/>
  <c r="HR25" i="3"/>
  <c r="IB25" i="3" s="1"/>
  <c r="IL25" i="3"/>
  <c r="HH26" i="3" s="1"/>
  <c r="HK25" i="2"/>
  <c r="HU25" i="2" s="1"/>
  <c r="IE25" i="2"/>
  <c r="HA26" i="2" s="1"/>
  <c r="IG24" i="2"/>
  <c r="HC25" i="2" s="1"/>
  <c r="HM24" i="2"/>
  <c r="HW24" i="2" s="1"/>
  <c r="QR24" i="2"/>
  <c r="RB24" i="2"/>
  <c r="RL24" i="2"/>
  <c r="QH25" i="2" s="1"/>
  <c r="FH25" i="3"/>
  <c r="ED26" i="3" s="1"/>
  <c r="EN25" i="3"/>
  <c r="EX25" i="3" s="1"/>
  <c r="RM26" i="3"/>
  <c r="QI27" i="3" s="1"/>
  <c r="QS26" i="3"/>
  <c r="RC26" i="3" s="1"/>
  <c r="XX13" i="3"/>
  <c r="XZ13" i="3"/>
  <c r="WS13" i="3"/>
  <c r="XM13" i="3" s="1"/>
  <c r="HQ24" i="2"/>
  <c r="IA24" i="2"/>
  <c r="IK24" i="2"/>
  <c r="HG25" i="2" s="1"/>
  <c r="BH25" i="3"/>
  <c r="BR25" i="3"/>
  <c r="CB25" i="3"/>
  <c r="AX26" i="3" s="1"/>
  <c r="UL24" i="2"/>
  <c r="TH25" i="2" s="1"/>
  <c r="TR24" i="2"/>
  <c r="UB24" i="2" s="1"/>
  <c r="QR26" i="3"/>
  <c r="RB26" i="3" s="1"/>
  <c r="RL26" i="3"/>
  <c r="QH27" i="3" s="1"/>
  <c r="EO24" i="2"/>
  <c r="EY24" i="2"/>
  <c r="FI24" i="2"/>
  <c r="EE25" i="2" s="1"/>
  <c r="UA10" i="3"/>
  <c r="UL10" i="3" s="1"/>
  <c r="TH11" i="3" s="1"/>
  <c r="KS24" i="3"/>
  <c r="LC24" i="3" s="1"/>
  <c r="LM24" i="3"/>
  <c r="KI25" i="3" s="1"/>
  <c r="BH24" i="2"/>
  <c r="BR24" i="2" s="1"/>
  <c r="CB24" i="2"/>
  <c r="AX25" i="2" s="1"/>
  <c r="NO24" i="2"/>
  <c r="NY24" i="2" s="1"/>
  <c r="OI24" i="2"/>
  <c r="NE25" i="2" s="1"/>
  <c r="FF25" i="2"/>
  <c r="EB26" i="2" s="1"/>
  <c r="EL25" i="2"/>
  <c r="EV25" i="2" s="1"/>
  <c r="BL25" i="3"/>
  <c r="BV25" i="3"/>
  <c r="CF25" i="3"/>
  <c r="BB26" i="3" s="1"/>
  <c r="OH25" i="2"/>
  <c r="ND26" i="2" s="1"/>
  <c r="NN25" i="2"/>
  <c r="NX25" i="2"/>
  <c r="FJ25" i="2"/>
  <c r="EF26" i="2" s="1"/>
  <c r="EP25" i="2"/>
  <c r="EZ25" i="2"/>
  <c r="NP26" i="3"/>
  <c r="NZ26" i="3" s="1"/>
  <c r="OJ26" i="3"/>
  <c r="NF27" i="3" s="1"/>
  <c r="LG24" i="2"/>
  <c r="KC25" i="2" s="1"/>
  <c r="KM24" i="2"/>
  <c r="KW24" i="2"/>
  <c r="RZ10" i="3"/>
  <c r="FB24" i="2"/>
  <c r="DX25" i="2" s="1"/>
  <c r="EH24" i="2"/>
  <c r="ER24" i="2" s="1"/>
  <c r="XT26" i="3"/>
  <c r="WP27" i="3" s="1"/>
  <c r="WZ26" i="3"/>
  <c r="XJ26" i="3" s="1"/>
  <c r="LH25" i="3"/>
  <c r="KD26" i="3" s="1"/>
  <c r="KN25" i="3"/>
  <c r="KX25" i="3" s="1"/>
  <c r="RV14" i="2"/>
  <c r="RI14" i="2"/>
  <c r="QO14" i="2"/>
  <c r="RS14" i="2" s="1"/>
  <c r="RT14" i="2"/>
  <c r="SX14" i="2"/>
  <c r="RY14" i="2" s="1"/>
  <c r="SW14" i="2"/>
  <c r="RX14" i="2" s="1"/>
  <c r="UK14" i="2"/>
  <c r="UV14" i="2"/>
  <c r="VY14" i="2"/>
  <c r="UZ14" i="2" s="1"/>
  <c r="TQ14" i="2"/>
  <c r="UU14" i="2" s="1"/>
  <c r="UX14" i="2"/>
  <c r="QT24" i="2"/>
  <c r="RD24" i="2"/>
  <c r="RN24" i="2"/>
  <c r="QJ25" i="2" s="1"/>
  <c r="CG25" i="2"/>
  <c r="BC26" i="2" s="1"/>
  <c r="BM25" i="2"/>
  <c r="BW25" i="2" s="1"/>
  <c r="EM25" i="3"/>
  <c r="EW25" i="3" s="1"/>
  <c r="FG25" i="3"/>
  <c r="EC26" i="3" s="1"/>
  <c r="QV25" i="3"/>
  <c r="RF25" i="3" s="1"/>
  <c r="RP25" i="3"/>
  <c r="QL26" i="3" s="1"/>
  <c r="NU24" i="3"/>
  <c r="OE24" i="3" s="1"/>
  <c r="OO24" i="3"/>
  <c r="NK25" i="3" s="1"/>
  <c r="II24" i="2"/>
  <c r="HE25" i="2" s="1"/>
  <c r="HO24" i="2"/>
  <c r="HY24" i="2"/>
  <c r="CC25" i="2"/>
  <c r="AY26" i="2" s="1"/>
  <c r="BI25" i="2"/>
  <c r="BS25" i="2" s="1"/>
  <c r="TV24" i="3"/>
  <c r="UF24" i="3" s="1"/>
  <c r="UP24" i="3"/>
  <c r="TL25" i="3" s="1"/>
  <c r="LH25" i="2"/>
  <c r="KD26" i="2" s="1"/>
  <c r="KN25" i="2"/>
  <c r="KX25" i="2" s="1"/>
  <c r="WW25" i="3"/>
  <c r="XG25" i="3" s="1"/>
  <c r="XQ25" i="3"/>
  <c r="WM26" i="3" s="1"/>
  <c r="QV25" i="2"/>
  <c r="RF25" i="2" s="1"/>
  <c r="RP25" i="2"/>
  <c r="QL26" i="2" s="1"/>
  <c r="NV24" i="3"/>
  <c r="OF24" i="3" s="1"/>
  <c r="OP24" i="3"/>
  <c r="NL25" i="3" s="1"/>
  <c r="UT25" i="3"/>
  <c r="TP26" i="3" s="1"/>
  <c r="TZ25" i="3"/>
  <c r="UJ25" i="3" s="1"/>
  <c r="EJ24" i="3"/>
  <c r="ET24" i="3" s="1"/>
  <c r="FD24" i="3"/>
  <c r="DZ25" i="3" s="1"/>
  <c r="RJ25" i="2"/>
  <c r="QF26" i="2" s="1"/>
  <c r="QP25" i="2"/>
  <c r="QZ25" i="2" s="1"/>
  <c r="FI24" i="3"/>
  <c r="EE25" i="3" s="1"/>
  <c r="EO24" i="3"/>
  <c r="EY24" i="3"/>
  <c r="IH25" i="2"/>
  <c r="HD26" i="2" s="1"/>
  <c r="HN25" i="2"/>
  <c r="HX25" i="2" s="1"/>
  <c r="LL24" i="2"/>
  <c r="KH25" i="2" s="1"/>
  <c r="KR24" i="2"/>
  <c r="LB24" i="2" s="1"/>
  <c r="NM14" i="2"/>
  <c r="OQ14" i="2" s="1"/>
  <c r="OG14" i="2"/>
  <c r="PV14" i="2" s="1"/>
  <c r="OW14" i="2" s="1"/>
  <c r="PU14" i="2"/>
  <c r="OV14" i="2" s="1"/>
  <c r="OT14" i="2"/>
  <c r="OR14" i="2"/>
  <c r="QQ24" i="2"/>
  <c r="RA24" i="2" s="1"/>
  <c r="RK24" i="2"/>
  <c r="QG25" i="2" s="1"/>
  <c r="UT25" i="2"/>
  <c r="TP26" i="2" s="1"/>
  <c r="TZ25" i="2"/>
  <c r="UJ25" i="2" s="1"/>
  <c r="RO26" i="3"/>
  <c r="QK27" i="3" s="1"/>
  <c r="QU26" i="3"/>
  <c r="RE26" i="3" s="1"/>
  <c r="XU24" i="3"/>
  <c r="WQ25" i="3" s="1"/>
  <c r="XA24" i="3"/>
  <c r="XK24" i="3" s="1"/>
  <c r="QS24" i="2"/>
  <c r="RC24" i="2" s="1"/>
  <c r="RM24" i="2"/>
  <c r="QI25" i="2" s="1"/>
  <c r="OJ25" i="2"/>
  <c r="NF26" i="2" s="1"/>
  <c r="NP25" i="2"/>
  <c r="NZ25" i="2" s="1"/>
  <c r="FH25" i="2"/>
  <c r="ED26" i="2" s="1"/>
  <c r="EN25" i="2"/>
  <c r="EX25" i="2"/>
  <c r="IE10" i="3"/>
  <c r="HA11" i="3" s="1"/>
  <c r="ID10" i="3"/>
  <c r="GZ11" i="3" s="1"/>
  <c r="IC10" i="3"/>
  <c r="HJ24" i="2"/>
  <c r="HT24" i="2" s="1"/>
  <c r="ID24" i="2"/>
  <c r="GZ25" i="2" s="1"/>
  <c r="CH25" i="3"/>
  <c r="BD26" i="3" s="1"/>
  <c r="BN25" i="3"/>
  <c r="BX25" i="3" s="1"/>
  <c r="TW25" i="3"/>
  <c r="UG25" i="3" s="1"/>
  <c r="UQ25" i="3"/>
  <c r="TM26" i="3" s="1"/>
  <c r="LF25" i="2"/>
  <c r="KB26" i="2" s="1"/>
  <c r="KL25" i="2"/>
  <c r="KV25" i="2" s="1"/>
  <c r="QX25" i="3"/>
  <c r="RH25" i="3" s="1"/>
  <c r="RR25" i="3"/>
  <c r="QN26" i="3" s="1"/>
  <c r="WW25" i="2"/>
  <c r="XG25" i="2" s="1"/>
  <c r="XQ25" i="2"/>
  <c r="WM26" i="2" s="1"/>
  <c r="EL25" i="3"/>
  <c r="EV25" i="3" s="1"/>
  <c r="FF25" i="3"/>
  <c r="EB26" i="3" s="1"/>
  <c r="NQ26" i="3"/>
  <c r="OA26" i="3" s="1"/>
  <c r="OK26" i="3"/>
  <c r="NG27" i="3" s="1"/>
  <c r="XN24" i="2"/>
  <c r="WJ25" i="2" s="1"/>
  <c r="WT24" i="2"/>
  <c r="XD24" i="2" s="1"/>
  <c r="QP11" i="3"/>
  <c r="WV24" i="3"/>
  <c r="XF24" i="3" s="1"/>
  <c r="XP24" i="3"/>
  <c r="WL25" i="3" s="1"/>
  <c r="NR24" i="2"/>
  <c r="OB24" i="2"/>
  <c r="OL24" i="2"/>
  <c r="NH25" i="2" s="1"/>
  <c r="RE25" i="2"/>
  <c r="RO25" i="2"/>
  <c r="QK26" i="2" s="1"/>
  <c r="QU25" i="2"/>
  <c r="KP24" i="3"/>
  <c r="KZ24" i="3" s="1"/>
  <c r="LJ24" i="3"/>
  <c r="KF25" i="3" s="1"/>
  <c r="BZ24" i="2"/>
  <c r="AV25" i="2" s="1"/>
  <c r="BF24" i="2"/>
  <c r="BP24" i="2"/>
  <c r="IH24" i="3"/>
  <c r="HD25" i="3" s="1"/>
  <c r="HN24" i="3"/>
  <c r="HX24" i="3" s="1"/>
  <c r="QT24" i="3"/>
  <c r="RD24" i="3" s="1"/>
  <c r="RN24" i="3"/>
  <c r="QJ25" i="3" s="1"/>
  <c r="NR25" i="3"/>
  <c r="OB25" i="3" s="1"/>
  <c r="OL25" i="3"/>
  <c r="NH26" i="3" s="1"/>
  <c r="BK25" i="2"/>
  <c r="BU25" i="2" s="1"/>
  <c r="CE25" i="2"/>
  <c r="BA26" i="2" s="1"/>
  <c r="XV25" i="2"/>
  <c r="WR26" i="2" s="1"/>
  <c r="XB25" i="2"/>
  <c r="XL25" i="2" s="1"/>
  <c r="UO25" i="2"/>
  <c r="TK26" i="2" s="1"/>
  <c r="TU25" i="2"/>
  <c r="UE25" i="2" s="1"/>
  <c r="XA24" i="2"/>
  <c r="XU24" i="2"/>
  <c r="WQ25" i="2" s="1"/>
  <c r="XK24" i="2"/>
  <c r="BE10" i="3"/>
  <c r="CI10" i="3" s="1"/>
  <c r="DM10" i="3"/>
  <c r="CN10" i="3" s="1"/>
  <c r="CL10" i="3"/>
  <c r="CJ10" i="3"/>
  <c r="OM24" i="2"/>
  <c r="NI25" i="2" s="1"/>
  <c r="NS24" i="2"/>
  <c r="OC24" i="2" s="1"/>
  <c r="TX25" i="3"/>
  <c r="UH25" i="3" s="1"/>
  <c r="UR25" i="3"/>
  <c r="TN26" i="3" s="1"/>
  <c r="XZ14" i="2"/>
  <c r="XM14" i="2"/>
  <c r="XX14" i="2"/>
  <c r="XC14" i="2"/>
  <c r="WS14" i="2"/>
  <c r="BM25" i="3"/>
  <c r="BW25" i="3" s="1"/>
  <c r="CG25" i="3"/>
  <c r="BC26" i="3" s="1"/>
  <c r="TW25" i="2"/>
  <c r="UQ25" i="2"/>
  <c r="TM26" i="2" s="1"/>
  <c r="UG25" i="2"/>
  <c r="UN24" i="2"/>
  <c r="TJ25" i="2" s="1"/>
  <c r="TT24" i="2"/>
  <c r="UD24" i="2" s="1"/>
  <c r="FG24" i="2"/>
  <c r="EC25" i="2" s="1"/>
  <c r="EM24" i="2"/>
  <c r="EW24" i="2" s="1"/>
  <c r="TU24" i="3"/>
  <c r="UE24" i="3" s="1"/>
  <c r="UO24" i="3"/>
  <c r="TK25" i="3" s="1"/>
  <c r="NW10" i="3"/>
  <c r="OG10" i="3" s="1"/>
  <c r="G66" i="3"/>
  <c r="CM9" i="3"/>
  <c r="XO25" i="2"/>
  <c r="WK26" i="2" s="1"/>
  <c r="WU25" i="2"/>
  <c r="XE25" i="2" s="1"/>
  <c r="BY14" i="2"/>
  <c r="CL14" i="2"/>
  <c r="BE14" i="2"/>
  <c r="CI14" i="2" s="1"/>
  <c r="CJ14" i="2"/>
  <c r="DM14" i="2"/>
  <c r="CN14" i="2" s="1"/>
  <c r="GO14" i="2"/>
  <c r="FP14" i="2" s="1"/>
  <c r="FL14" i="2"/>
  <c r="EQ14" i="2"/>
  <c r="FA14" i="2"/>
  <c r="GP14" i="2" s="1"/>
  <c r="FQ14" i="2" s="1"/>
  <c r="FN14" i="2"/>
  <c r="EG14" i="2"/>
  <c r="FK14" i="2" s="1"/>
  <c r="KR24" i="3"/>
  <c r="LB24" i="3" s="1"/>
  <c r="LL24" i="3"/>
  <c r="KH25" i="3" s="1"/>
  <c r="GO11" i="3" l="1"/>
  <c r="FP11" i="3" s="1"/>
  <c r="FL11" i="3"/>
  <c r="FN11" i="3"/>
  <c r="EG11" i="3"/>
  <c r="FK11" i="3" s="1"/>
  <c r="UM10" i="3"/>
  <c r="TI11" i="3" s="1"/>
  <c r="UK10" i="3"/>
  <c r="MT9" i="3"/>
  <c r="LU9" i="3" s="1"/>
  <c r="LV9" i="3"/>
  <c r="KA10" i="3"/>
  <c r="LQ9" i="3"/>
  <c r="LS9" i="3" s="1"/>
  <c r="KM10" i="3"/>
  <c r="KW10" i="3" s="1"/>
  <c r="XY13" i="3"/>
  <c r="WI14" i="3"/>
  <c r="WT23" i="3"/>
  <c r="XD23" i="3" s="1"/>
  <c r="H67" i="3"/>
  <c r="E67" i="3"/>
  <c r="C67" i="3"/>
  <c r="B67" i="3"/>
  <c r="LL25" i="2"/>
  <c r="KH26" i="2" s="1"/>
  <c r="KR25" i="2"/>
  <c r="LB25" i="2" s="1"/>
  <c r="EJ25" i="3"/>
  <c r="ET25" i="3" s="1"/>
  <c r="FD25" i="3"/>
  <c r="DZ26" i="3" s="1"/>
  <c r="XQ26" i="3"/>
  <c r="WM27" i="3" s="1"/>
  <c r="WW26" i="3"/>
  <c r="XG26" i="3" s="1"/>
  <c r="UW14" i="2"/>
  <c r="VB14" i="2"/>
  <c r="TG15" i="2"/>
  <c r="II25" i="3"/>
  <c r="HE26" i="3" s="1"/>
  <c r="HO25" i="3"/>
  <c r="HY25" i="3" s="1"/>
  <c r="UN26" i="3"/>
  <c r="TJ27" i="3" s="1"/>
  <c r="TT26" i="3"/>
  <c r="UD26" i="3" s="1"/>
  <c r="TV26" i="2"/>
  <c r="UF26" i="2"/>
  <c r="UP26" i="2"/>
  <c r="TL27" i="2" s="1"/>
  <c r="BI25" i="3"/>
  <c r="BS25" i="3" s="1"/>
  <c r="CC25" i="3"/>
  <c r="AY26" i="3" s="1"/>
  <c r="EJ26" i="2"/>
  <c r="ET26" i="2" s="1"/>
  <c r="FD26" i="2"/>
  <c r="DZ27" i="2" s="1"/>
  <c r="OL25" i="2"/>
  <c r="NH26" i="2" s="1"/>
  <c r="NR25" i="2"/>
  <c r="OB25" i="2" s="1"/>
  <c r="OK27" i="3"/>
  <c r="NG28" i="3" s="1"/>
  <c r="NQ27" i="3"/>
  <c r="OA27" i="3" s="1"/>
  <c r="IO10" i="3"/>
  <c r="IQ10" i="3" s="1"/>
  <c r="GY11" i="3"/>
  <c r="IT10" i="3"/>
  <c r="JR10" i="3"/>
  <c r="IS10" i="3" s="1"/>
  <c r="BM26" i="2"/>
  <c r="BW26" i="2" s="1"/>
  <c r="CG26" i="2"/>
  <c r="BC27" i="2" s="1"/>
  <c r="WZ27" i="3"/>
  <c r="XJ27" i="3" s="1"/>
  <c r="XT27" i="3"/>
  <c r="WP28" i="3" s="1"/>
  <c r="OI25" i="2"/>
  <c r="NE26" i="2" s="1"/>
  <c r="NO25" i="2"/>
  <c r="NY25" i="2"/>
  <c r="RL25" i="2"/>
  <c r="QH26" i="2" s="1"/>
  <c r="QR25" i="2"/>
  <c r="RB25" i="2" s="1"/>
  <c r="KQ25" i="2"/>
  <c r="LK25" i="2"/>
  <c r="KG26" i="2" s="1"/>
  <c r="LA25" i="2"/>
  <c r="EK25" i="3"/>
  <c r="EU25" i="3" s="1"/>
  <c r="FE25" i="3"/>
  <c r="EA26" i="3" s="1"/>
  <c r="II25" i="2"/>
  <c r="HE26" i="2" s="1"/>
  <c r="HO25" i="2"/>
  <c r="HY25" i="2"/>
  <c r="FJ26" i="2"/>
  <c r="EF27" i="2" s="1"/>
  <c r="EP26" i="2"/>
  <c r="EZ26" i="2" s="1"/>
  <c r="RL27" i="3"/>
  <c r="QH28" i="3" s="1"/>
  <c r="QR27" i="3"/>
  <c r="RB27" i="3" s="1"/>
  <c r="XC13" i="3"/>
  <c r="HM25" i="3"/>
  <c r="HW25" i="3" s="1"/>
  <c r="IG25" i="3"/>
  <c r="HC26" i="3" s="1"/>
  <c r="XS26" i="3"/>
  <c r="WO27" i="3" s="1"/>
  <c r="WY26" i="3"/>
  <c r="XI26" i="3" s="1"/>
  <c r="LV15" i="2"/>
  <c r="KA16" i="2"/>
  <c r="LQ15" i="2"/>
  <c r="LJ26" i="2"/>
  <c r="KF27" i="2" s="1"/>
  <c r="KP26" i="2"/>
  <c r="KZ26" i="2" s="1"/>
  <c r="IK26" i="3"/>
  <c r="HG27" i="3" s="1"/>
  <c r="HQ26" i="3"/>
  <c r="IA26" i="3" s="1"/>
  <c r="EP26" i="3"/>
  <c r="EZ26" i="3" s="1"/>
  <c r="FJ26" i="3"/>
  <c r="EF27" i="3" s="1"/>
  <c r="OO26" i="2"/>
  <c r="NK27" i="2" s="1"/>
  <c r="NU26" i="2"/>
  <c r="OE26" i="2" s="1"/>
  <c r="FG25" i="2"/>
  <c r="EC26" i="2" s="1"/>
  <c r="EM25" i="2"/>
  <c r="EW25" i="2" s="1"/>
  <c r="HK11" i="3"/>
  <c r="HU11" i="3" s="1"/>
  <c r="XU25" i="3"/>
  <c r="WQ26" i="3" s="1"/>
  <c r="XA25" i="3"/>
  <c r="XK25" i="3" s="1"/>
  <c r="HN26" i="2"/>
  <c r="IH26" i="2"/>
  <c r="HD27" i="2" s="1"/>
  <c r="HX26" i="2"/>
  <c r="NU25" i="3"/>
  <c r="OE25" i="3" s="1"/>
  <c r="OO25" i="3"/>
  <c r="NK26" i="3" s="1"/>
  <c r="QT25" i="2"/>
  <c r="RD25" i="2" s="1"/>
  <c r="RN25" i="2"/>
  <c r="QJ26" i="2" s="1"/>
  <c r="FB25" i="2"/>
  <c r="DX26" i="2" s="1"/>
  <c r="EH25" i="2"/>
  <c r="ER25" i="2" s="1"/>
  <c r="XB26" i="3"/>
  <c r="XV26" i="3"/>
  <c r="WR27" i="3" s="1"/>
  <c r="XL26" i="3"/>
  <c r="XT25" i="2"/>
  <c r="WP26" i="2" s="1"/>
  <c r="WZ25" i="2"/>
  <c r="XJ25" i="2" s="1"/>
  <c r="XD22" i="3"/>
  <c r="LN26" i="3"/>
  <c r="KJ27" i="3" s="1"/>
  <c r="KT26" i="3"/>
  <c r="LD26" i="3"/>
  <c r="BK26" i="3"/>
  <c r="BU26" i="3" s="1"/>
  <c r="CE26" i="3"/>
  <c r="BA27" i="3" s="1"/>
  <c r="BJ26" i="3"/>
  <c r="BT26" i="3" s="1"/>
  <c r="CD26" i="3"/>
  <c r="AZ27" i="3" s="1"/>
  <c r="UR26" i="2"/>
  <c r="TN27" i="2" s="1"/>
  <c r="TX26" i="2"/>
  <c r="UH26" i="2" s="1"/>
  <c r="CK14" i="2"/>
  <c r="CM14" i="2" s="1"/>
  <c r="AU15" i="2"/>
  <c r="CP14" i="2"/>
  <c r="TT25" i="2"/>
  <c r="UD25" i="2" s="1"/>
  <c r="UN25" i="2"/>
  <c r="TJ26" i="2" s="1"/>
  <c r="WV25" i="3"/>
  <c r="XF25" i="3" s="1"/>
  <c r="XP25" i="3"/>
  <c r="WL26" i="3" s="1"/>
  <c r="TW26" i="3"/>
  <c r="UG26" i="3" s="1"/>
  <c r="UQ26" i="3"/>
  <c r="TM27" i="3" s="1"/>
  <c r="CB25" i="2"/>
  <c r="AX26" i="2" s="1"/>
  <c r="BH25" i="2"/>
  <c r="BR25" i="2" s="1"/>
  <c r="NQ25" i="2"/>
  <c r="OA25" i="2" s="1"/>
  <c r="OK25" i="2"/>
  <c r="NG26" i="2" s="1"/>
  <c r="KO26" i="3"/>
  <c r="KY26" i="3" s="1"/>
  <c r="LI26" i="3"/>
  <c r="KE27" i="3" s="1"/>
  <c r="LS15" i="2"/>
  <c r="KQ27" i="3"/>
  <c r="LA27" i="3" s="1"/>
  <c r="LK27" i="3"/>
  <c r="KG28" i="3" s="1"/>
  <c r="BK26" i="2"/>
  <c r="BU26" i="2" s="1"/>
  <c r="CE26" i="2"/>
  <c r="BA27" i="2" s="1"/>
  <c r="QU27" i="3"/>
  <c r="RE27" i="3" s="1"/>
  <c r="RO27" i="3"/>
  <c r="QK28" i="3" s="1"/>
  <c r="KN26" i="2"/>
  <c r="KX26" i="2" s="1"/>
  <c r="LH26" i="2"/>
  <c r="KD27" i="2" s="1"/>
  <c r="QE15" i="2"/>
  <c r="RU14" i="2"/>
  <c r="RW14" i="2" s="1"/>
  <c r="RZ14" i="2"/>
  <c r="NN26" i="2"/>
  <c r="OH26" i="2"/>
  <c r="ND27" i="2" s="1"/>
  <c r="NX26" i="2"/>
  <c r="RR26" i="2"/>
  <c r="QN27" i="2" s="1"/>
  <c r="QX26" i="2"/>
  <c r="RH26" i="2" s="1"/>
  <c r="HP26" i="3"/>
  <c r="HZ26" i="3" s="1"/>
  <c r="IJ26" i="3"/>
  <c r="HF27" i="3" s="1"/>
  <c r="UL25" i="2"/>
  <c r="TH26" i="2" s="1"/>
  <c r="TR25" i="2"/>
  <c r="UB25" i="2"/>
  <c r="HL26" i="3"/>
  <c r="HV26" i="3" s="1"/>
  <c r="IF26" i="3"/>
  <c r="HB27" i="3" s="1"/>
  <c r="LF26" i="2"/>
  <c r="KB27" i="2" s="1"/>
  <c r="KL26" i="2"/>
  <c r="KV26" i="2" s="1"/>
  <c r="IH25" i="3"/>
  <c r="HD26" i="3" s="1"/>
  <c r="HN25" i="3"/>
  <c r="HX25" i="3" s="1"/>
  <c r="NC15" i="2"/>
  <c r="OS14" i="2"/>
  <c r="OU14" i="2" s="1"/>
  <c r="OX14" i="2"/>
  <c r="FI25" i="3"/>
  <c r="EE26" i="3" s="1"/>
  <c r="EO25" i="3"/>
  <c r="EY25" i="3" s="1"/>
  <c r="NV25" i="3"/>
  <c r="OF25" i="3"/>
  <c r="OP25" i="3"/>
  <c r="NL26" i="3" s="1"/>
  <c r="TV25" i="3"/>
  <c r="UF25" i="3"/>
  <c r="UP25" i="3"/>
  <c r="TL26" i="3" s="1"/>
  <c r="RP26" i="3"/>
  <c r="QL27" i="3" s="1"/>
  <c r="QV26" i="3"/>
  <c r="RF26" i="3" s="1"/>
  <c r="VZ14" i="2"/>
  <c r="VA14" i="2" s="1"/>
  <c r="HW25" i="2"/>
  <c r="IG25" i="2"/>
  <c r="HC26" i="2" s="1"/>
  <c r="HM25" i="2"/>
  <c r="NV26" i="2"/>
  <c r="OF26" i="2" s="1"/>
  <c r="OP26" i="2"/>
  <c r="NL27" i="2" s="1"/>
  <c r="KT25" i="2"/>
  <c r="LD25" i="2" s="1"/>
  <c r="LN25" i="2"/>
  <c r="KJ26" i="2" s="1"/>
  <c r="NC11" i="3"/>
  <c r="UQ26" i="2"/>
  <c r="TM27" i="2" s="1"/>
  <c r="TW26" i="2"/>
  <c r="UG26" i="2"/>
  <c r="XU25" i="2"/>
  <c r="WQ26" i="2" s="1"/>
  <c r="XA25" i="2"/>
  <c r="XK25" i="2" s="1"/>
  <c r="NR26" i="3"/>
  <c r="OB26" i="3" s="1"/>
  <c r="OL26" i="3"/>
  <c r="NH27" i="3" s="1"/>
  <c r="LJ25" i="3"/>
  <c r="KF26" i="3" s="1"/>
  <c r="KP25" i="3"/>
  <c r="KZ25" i="3"/>
  <c r="QZ11" i="3"/>
  <c r="NW14" i="2"/>
  <c r="UA14" i="2"/>
  <c r="QY14" i="2"/>
  <c r="BL26" i="3"/>
  <c r="BV26" i="3" s="1"/>
  <c r="CF26" i="3"/>
  <c r="BB27" i="3" s="1"/>
  <c r="KS25" i="3"/>
  <c r="LC25" i="3" s="1"/>
  <c r="LM25" i="3"/>
  <c r="KI26" i="3" s="1"/>
  <c r="ON26" i="3"/>
  <c r="NJ27" i="3" s="1"/>
  <c r="NT26" i="3"/>
  <c r="OD26" i="3" s="1"/>
  <c r="RS11" i="3"/>
  <c r="OH10" i="3"/>
  <c r="ND11" i="3" s="1"/>
  <c r="IJ26" i="2"/>
  <c r="HF27" i="2" s="1"/>
  <c r="HP26" i="2"/>
  <c r="HZ26" i="2" s="1"/>
  <c r="MT15" i="2"/>
  <c r="LU15" i="2" s="1"/>
  <c r="FC26" i="2"/>
  <c r="DY27" i="2" s="1"/>
  <c r="EI26" i="2"/>
  <c r="ES26" i="2" s="1"/>
  <c r="BJ26" i="2"/>
  <c r="BT26" i="2" s="1"/>
  <c r="CD26" i="2"/>
  <c r="AZ27" i="2" s="1"/>
  <c r="KS25" i="2"/>
  <c r="LC25" i="2" s="1"/>
  <c r="LM25" i="2"/>
  <c r="KI26" i="2" s="1"/>
  <c r="BN26" i="2"/>
  <c r="CH26" i="2"/>
  <c r="BD27" i="2" s="1"/>
  <c r="BX26" i="2"/>
  <c r="TX26" i="3"/>
  <c r="UH26" i="3" s="1"/>
  <c r="UR26" i="3"/>
  <c r="TN27" i="3" s="1"/>
  <c r="BN26" i="3"/>
  <c r="BX26" i="3" s="1"/>
  <c r="CH26" i="3"/>
  <c r="BD27" i="3" s="1"/>
  <c r="TZ26" i="2"/>
  <c r="UJ26" i="2" s="1"/>
  <c r="UT26" i="2"/>
  <c r="TP27" i="2" s="1"/>
  <c r="UY14" i="2"/>
  <c r="LG25" i="2"/>
  <c r="KC26" i="2" s="1"/>
  <c r="KM25" i="2"/>
  <c r="KW25" i="2" s="1"/>
  <c r="CB26" i="3"/>
  <c r="AX27" i="3" s="1"/>
  <c r="BH26" i="3"/>
  <c r="BR26" i="3"/>
  <c r="QS27" i="3"/>
  <c r="RC27" i="3" s="1"/>
  <c r="RM27" i="3"/>
  <c r="QI28" i="3" s="1"/>
  <c r="HK26" i="2"/>
  <c r="HU26" i="2" s="1"/>
  <c r="IE26" i="2"/>
  <c r="HA27" i="2" s="1"/>
  <c r="BG25" i="2"/>
  <c r="BQ25" i="2"/>
  <c r="CA25" i="2"/>
  <c r="AW26" i="2" s="1"/>
  <c r="XS25" i="2"/>
  <c r="WO26" i="2" s="1"/>
  <c r="WY25" i="2"/>
  <c r="XI25" i="2" s="1"/>
  <c r="OI10" i="3"/>
  <c r="NE11" i="3" s="1"/>
  <c r="WV26" i="2"/>
  <c r="XF26" i="2"/>
  <c r="XP26" i="2"/>
  <c r="WL27" i="2" s="1"/>
  <c r="XO23" i="3"/>
  <c r="WK24" i="3" s="1"/>
  <c r="WU23" i="3"/>
  <c r="XE23" i="3" s="1"/>
  <c r="FM14" i="2"/>
  <c r="FO14" i="2" s="1"/>
  <c r="DW15" i="2"/>
  <c r="FR14" i="2"/>
  <c r="XB26" i="2"/>
  <c r="XL26" i="2" s="1"/>
  <c r="XV26" i="2"/>
  <c r="WR27" i="2" s="1"/>
  <c r="HJ11" i="3"/>
  <c r="HT11" i="3" s="1"/>
  <c r="XO26" i="2"/>
  <c r="WK27" i="2" s="1"/>
  <c r="WU26" i="2"/>
  <c r="XE26" i="2"/>
  <c r="XY14" i="2"/>
  <c r="WI15" i="2"/>
  <c r="F66" i="3"/>
  <c r="D66" i="3"/>
  <c r="BF25" i="2"/>
  <c r="BP25" i="2" s="1"/>
  <c r="BZ25" i="2"/>
  <c r="AV26" i="2" s="1"/>
  <c r="EN26" i="2"/>
  <c r="EX26" i="2" s="1"/>
  <c r="FH26" i="2"/>
  <c r="ED27" i="2" s="1"/>
  <c r="TS11" i="3"/>
  <c r="UC11" i="3" s="1"/>
  <c r="DN14" i="2"/>
  <c r="CO14" i="2" s="1"/>
  <c r="TU25" i="3"/>
  <c r="UE25" i="3" s="1"/>
  <c r="UO25" i="3"/>
  <c r="TK26" i="3" s="1"/>
  <c r="XQ26" i="2"/>
  <c r="WM27" i="2" s="1"/>
  <c r="WW26" i="2"/>
  <c r="XG26" i="2" s="1"/>
  <c r="BM26" i="3"/>
  <c r="BW26" i="3" s="1"/>
  <c r="CG26" i="3"/>
  <c r="BC27" i="3" s="1"/>
  <c r="QV26" i="2"/>
  <c r="RF26" i="2" s="1"/>
  <c r="RP26" i="2"/>
  <c r="QL27" i="2" s="1"/>
  <c r="EM26" i="3"/>
  <c r="EW26" i="3" s="1"/>
  <c r="FG26" i="3"/>
  <c r="EC27" i="3" s="1"/>
  <c r="KN26" i="3"/>
  <c r="KX26" i="3" s="1"/>
  <c r="LH26" i="3"/>
  <c r="KD27" i="3" s="1"/>
  <c r="NP27" i="3"/>
  <c r="NZ27" i="3" s="1"/>
  <c r="OJ27" i="3"/>
  <c r="NF28" i="3" s="1"/>
  <c r="NT25" i="2"/>
  <c r="OD25" i="2" s="1"/>
  <c r="ON25" i="2"/>
  <c r="NJ26" i="2" s="1"/>
  <c r="NS26" i="3"/>
  <c r="OC26" i="3" s="1"/>
  <c r="OM26" i="3"/>
  <c r="NI27" i="3" s="1"/>
  <c r="IL25" i="2"/>
  <c r="HH26" i="2" s="1"/>
  <c r="HR25" i="2"/>
  <c r="IB25" i="2"/>
  <c r="US25" i="2"/>
  <c r="TO26" i="2" s="1"/>
  <c r="TY25" i="2"/>
  <c r="UI25" i="2" s="1"/>
  <c r="RQ26" i="2"/>
  <c r="QM27" i="2" s="1"/>
  <c r="QW26" i="2"/>
  <c r="RG26" i="2"/>
  <c r="TR11" i="3"/>
  <c r="UB11" i="3" s="1"/>
  <c r="UT26" i="3"/>
  <c r="TP27" i="3" s="1"/>
  <c r="TZ26" i="3"/>
  <c r="UJ26" i="3" s="1"/>
  <c r="KR25" i="3"/>
  <c r="LB25" i="3" s="1"/>
  <c r="LL25" i="3"/>
  <c r="KH26" i="3" s="1"/>
  <c r="BO14" i="2"/>
  <c r="NS25" i="2"/>
  <c r="OC25" i="2"/>
  <c r="OM25" i="2"/>
  <c r="NI26" i="2" s="1"/>
  <c r="OJ26" i="2"/>
  <c r="NF27" i="2" s="1"/>
  <c r="NP26" i="2"/>
  <c r="NZ26" i="2" s="1"/>
  <c r="D71" i="2"/>
  <c r="I71" i="2"/>
  <c r="H71" i="2"/>
  <c r="G71" i="2"/>
  <c r="F71" i="2"/>
  <c r="E71" i="2"/>
  <c r="C71" i="2"/>
  <c r="B71" i="2"/>
  <c r="QT25" i="3"/>
  <c r="RD25" i="3" s="1"/>
  <c r="RN25" i="3"/>
  <c r="QJ26" i="3" s="1"/>
  <c r="RR26" i="3"/>
  <c r="QN27" i="3" s="1"/>
  <c r="QX26" i="3"/>
  <c r="RH26" i="3" s="1"/>
  <c r="ID25" i="2"/>
  <c r="GZ26" i="2" s="1"/>
  <c r="HJ25" i="2"/>
  <c r="HT25" i="2" s="1"/>
  <c r="QS25" i="2"/>
  <c r="RC25" i="2" s="1"/>
  <c r="RM25" i="2"/>
  <c r="QI26" i="2" s="1"/>
  <c r="QQ25" i="2"/>
  <c r="RA25" i="2" s="1"/>
  <c r="RK25" i="2"/>
  <c r="QG26" i="2" s="1"/>
  <c r="CC26" i="2"/>
  <c r="AY27" i="2" s="1"/>
  <c r="BI26" i="2"/>
  <c r="BS26" i="2"/>
  <c r="IL26" i="3"/>
  <c r="HH27" i="3" s="1"/>
  <c r="HR26" i="3"/>
  <c r="IB26" i="3" s="1"/>
  <c r="QY11" i="3"/>
  <c r="LI25" i="2"/>
  <c r="KE26" i="2" s="1"/>
  <c r="KO25" i="2"/>
  <c r="KY25" i="2"/>
  <c r="RQ26" i="3"/>
  <c r="QM27" i="3" s="1"/>
  <c r="QW26" i="3"/>
  <c r="RG26" i="3"/>
  <c r="XR26" i="2"/>
  <c r="WN27" i="2" s="1"/>
  <c r="WX26" i="2"/>
  <c r="XH26" i="2" s="1"/>
  <c r="TS25" i="2"/>
  <c r="UC25" i="2"/>
  <c r="UM25" i="2"/>
  <c r="TI26" i="2" s="1"/>
  <c r="CF26" i="2"/>
  <c r="BB27" i="2" s="1"/>
  <c r="BL26" i="2"/>
  <c r="BV26" i="2" s="1"/>
  <c r="EL26" i="3"/>
  <c r="EV26" i="3" s="1"/>
  <c r="FF26" i="3"/>
  <c r="EB27" i="3" s="1"/>
  <c r="UW10" i="3"/>
  <c r="UY10" i="3" s="1"/>
  <c r="TG11" i="3"/>
  <c r="VB10" i="3"/>
  <c r="VZ10" i="3"/>
  <c r="VA10" i="3" s="1"/>
  <c r="BO10" i="3"/>
  <c r="BZ10" i="3" s="1"/>
  <c r="AV11" i="3" s="1"/>
  <c r="UO26" i="2"/>
  <c r="TK27" i="2" s="1"/>
  <c r="TU26" i="2"/>
  <c r="UE26" i="2"/>
  <c r="RO26" i="2"/>
  <c r="QK27" i="2" s="1"/>
  <c r="QU26" i="2"/>
  <c r="RE26" i="2" s="1"/>
  <c r="WT25" i="2"/>
  <c r="XD25" i="2" s="1"/>
  <c r="XN25" i="2"/>
  <c r="WJ26" i="2" s="1"/>
  <c r="RJ26" i="2"/>
  <c r="QF27" i="2" s="1"/>
  <c r="QP26" i="2"/>
  <c r="QZ26" i="2" s="1"/>
  <c r="FF26" i="2"/>
  <c r="EB27" i="2" s="1"/>
  <c r="EL26" i="2"/>
  <c r="EV26" i="2" s="1"/>
  <c r="FI25" i="2"/>
  <c r="EE26" i="2" s="1"/>
  <c r="EO25" i="2"/>
  <c r="EY25" i="2" s="1"/>
  <c r="HQ25" i="2"/>
  <c r="IK25" i="2"/>
  <c r="HG26" i="2" s="1"/>
  <c r="IA25" i="2"/>
  <c r="EN26" i="3"/>
  <c r="EX26" i="3" s="1"/>
  <c r="FH26" i="3"/>
  <c r="ED27" i="3" s="1"/>
  <c r="TY26" i="3"/>
  <c r="UI26" i="3" s="1"/>
  <c r="US26" i="3"/>
  <c r="TO27" i="3" s="1"/>
  <c r="XR26" i="3"/>
  <c r="WN27" i="3" s="1"/>
  <c r="WX26" i="3"/>
  <c r="XH26" i="3" s="1"/>
  <c r="IP15" i="2"/>
  <c r="IC15" i="2"/>
  <c r="JR15" i="2" s="1"/>
  <c r="IS15" i="2" s="1"/>
  <c r="IN15" i="2"/>
  <c r="HI15" i="2"/>
  <c r="IM15" i="2" s="1"/>
  <c r="JQ15" i="2"/>
  <c r="IR15" i="2" s="1"/>
  <c r="HS15" i="2"/>
  <c r="IF26" i="2"/>
  <c r="HB27" i="2" s="1"/>
  <c r="HL26" i="2"/>
  <c r="HV26" i="2" s="1"/>
  <c r="EK26" i="2"/>
  <c r="EU26" i="2"/>
  <c r="FE26" i="2"/>
  <c r="EA27" i="2" s="1"/>
  <c r="XN23" i="3" l="1"/>
  <c r="WJ24" i="3" s="1"/>
  <c r="EQ11" i="3"/>
  <c r="FA11" i="3" s="1"/>
  <c r="DW12" i="3" s="1"/>
  <c r="FC11" i="3"/>
  <c r="DY12" i="3" s="1"/>
  <c r="EI12" i="3" s="1"/>
  <c r="ES12" i="3" s="1"/>
  <c r="FB11" i="3"/>
  <c r="MS10" i="3"/>
  <c r="LT10" i="3" s="1"/>
  <c r="LR10" i="3"/>
  <c r="LP10" i="3"/>
  <c r="KK10" i="3"/>
  <c r="LO10" i="3" s="1"/>
  <c r="KU10" i="3"/>
  <c r="LE10" i="3" s="1"/>
  <c r="KA11" i="3" s="1"/>
  <c r="KK11" i="3" s="1"/>
  <c r="RJ11" i="3"/>
  <c r="QF12" i="3" s="1"/>
  <c r="QP12" i="3" s="1"/>
  <c r="BF11" i="3"/>
  <c r="BP11" i="3" s="1"/>
  <c r="IL26" i="2"/>
  <c r="HH27" i="2" s="1"/>
  <c r="HR26" i="2"/>
  <c r="IB26" i="2" s="1"/>
  <c r="RM28" i="3"/>
  <c r="QI29" i="3" s="1"/>
  <c r="QS28" i="3"/>
  <c r="RC28" i="3" s="1"/>
  <c r="WX27" i="3"/>
  <c r="XH27" i="3" s="1"/>
  <c r="XR27" i="3"/>
  <c r="WN28" i="3" s="1"/>
  <c r="RN26" i="3"/>
  <c r="QJ27" i="3" s="1"/>
  <c r="QT26" i="3"/>
  <c r="RD26" i="3" s="1"/>
  <c r="OJ27" i="2"/>
  <c r="NF28" i="2" s="1"/>
  <c r="NP27" i="2"/>
  <c r="NZ27" i="2" s="1"/>
  <c r="OM27" i="3"/>
  <c r="NI28" i="3" s="1"/>
  <c r="NS27" i="3"/>
  <c r="OC27" i="3" s="1"/>
  <c r="FG27" i="3"/>
  <c r="EC28" i="3" s="1"/>
  <c r="EM27" i="3"/>
  <c r="EW27" i="3" s="1"/>
  <c r="XQ27" i="2"/>
  <c r="WM28" i="2" s="1"/>
  <c r="WW27" i="2"/>
  <c r="XG27" i="2"/>
  <c r="XV27" i="2"/>
  <c r="WR28" i="2" s="1"/>
  <c r="XB27" i="2"/>
  <c r="XL27" i="2" s="1"/>
  <c r="BN27" i="3"/>
  <c r="BX27" i="3"/>
  <c r="CH27" i="3"/>
  <c r="BD28" i="3" s="1"/>
  <c r="BT27" i="2"/>
  <c r="CD27" i="2"/>
  <c r="AZ28" i="2" s="1"/>
  <c r="BJ27" i="2"/>
  <c r="KL27" i="2"/>
  <c r="LF27" i="2"/>
  <c r="KB28" i="2" s="1"/>
  <c r="KV27" i="2"/>
  <c r="CE27" i="2"/>
  <c r="BA28" i="2" s="1"/>
  <c r="BK27" i="2"/>
  <c r="BU27" i="2" s="1"/>
  <c r="BY10" i="3"/>
  <c r="LJ27" i="2"/>
  <c r="KF28" i="2" s="1"/>
  <c r="KP27" i="2"/>
  <c r="KZ27" i="2" s="1"/>
  <c r="BM27" i="2"/>
  <c r="BW27" i="2" s="1"/>
  <c r="CG27" i="2"/>
  <c r="BC28" i="2" s="1"/>
  <c r="OL26" i="2"/>
  <c r="NH27" i="2" s="1"/>
  <c r="NR26" i="2"/>
  <c r="OB26" i="2" s="1"/>
  <c r="UN27" i="3"/>
  <c r="TJ28" i="3" s="1"/>
  <c r="TT27" i="3"/>
  <c r="UD27" i="3" s="1"/>
  <c r="RQ27" i="3"/>
  <c r="QM28" i="3" s="1"/>
  <c r="QW27" i="3"/>
  <c r="RG27" i="3" s="1"/>
  <c r="RK26" i="2"/>
  <c r="QG27" i="2" s="1"/>
  <c r="QQ26" i="2"/>
  <c r="RA26" i="2" s="1"/>
  <c r="TU26" i="3"/>
  <c r="UE26" i="3" s="1"/>
  <c r="UO26" i="3"/>
  <c r="TK27" i="3" s="1"/>
  <c r="NO11" i="3"/>
  <c r="ON27" i="3"/>
  <c r="NJ28" i="3" s="1"/>
  <c r="NT27" i="3"/>
  <c r="OD27" i="3" s="1"/>
  <c r="UQ27" i="2"/>
  <c r="TM28" i="2" s="1"/>
  <c r="TW27" i="2"/>
  <c r="UG27" i="2"/>
  <c r="HM26" i="2"/>
  <c r="HW26" i="2"/>
  <c r="IG26" i="2"/>
  <c r="HC27" i="2" s="1"/>
  <c r="NN27" i="2"/>
  <c r="NX27" i="2" s="1"/>
  <c r="OH27" i="2"/>
  <c r="ND28" i="2" s="1"/>
  <c r="OK26" i="2"/>
  <c r="NG27" i="2" s="1"/>
  <c r="NQ26" i="2"/>
  <c r="OA26" i="2" s="1"/>
  <c r="TT26" i="2"/>
  <c r="UN26" i="2"/>
  <c r="TJ27" i="2" s="1"/>
  <c r="UD26" i="2"/>
  <c r="XB27" i="3"/>
  <c r="XL27" i="3"/>
  <c r="XV27" i="3"/>
  <c r="WR28" i="3" s="1"/>
  <c r="HN27" i="2"/>
  <c r="HX27" i="2" s="1"/>
  <c r="IH27" i="2"/>
  <c r="HD28" i="2" s="1"/>
  <c r="QR28" i="3"/>
  <c r="RB28" i="3" s="1"/>
  <c r="RL28" i="3"/>
  <c r="QH29" i="3" s="1"/>
  <c r="LK26" i="2"/>
  <c r="KG27" i="2" s="1"/>
  <c r="KQ26" i="2"/>
  <c r="LA26" i="2" s="1"/>
  <c r="OM26" i="2"/>
  <c r="NI27" i="2" s="1"/>
  <c r="NS26" i="2"/>
  <c r="OC26" i="2" s="1"/>
  <c r="PV10" i="3"/>
  <c r="OW10" i="3" s="1"/>
  <c r="CE27" i="3"/>
  <c r="BA28" i="3" s="1"/>
  <c r="BK27" i="3"/>
  <c r="BU27" i="3"/>
  <c r="ET27" i="2"/>
  <c r="FD27" i="2"/>
  <c r="DZ28" i="2" s="1"/>
  <c r="EJ27" i="2"/>
  <c r="FF27" i="3"/>
  <c r="EB28" i="3" s="1"/>
  <c r="EL27" i="3"/>
  <c r="EV27" i="3" s="1"/>
  <c r="CC27" i="2"/>
  <c r="AY28" i="2" s="1"/>
  <c r="BI27" i="2"/>
  <c r="BS27" i="2" s="1"/>
  <c r="RR27" i="3"/>
  <c r="QN28" i="3" s="1"/>
  <c r="QX27" i="3"/>
  <c r="RH27" i="3" s="1"/>
  <c r="RO27" i="2"/>
  <c r="QK28" i="2" s="1"/>
  <c r="QU27" i="2"/>
  <c r="RE27" i="2" s="1"/>
  <c r="BL27" i="2"/>
  <c r="BV27" i="2" s="1"/>
  <c r="CF27" i="2"/>
  <c r="BB28" i="2" s="1"/>
  <c r="RM26" i="2"/>
  <c r="QI27" i="2" s="1"/>
  <c r="QS26" i="2"/>
  <c r="RC26" i="2" s="1"/>
  <c r="NT26" i="2"/>
  <c r="ON26" i="2"/>
  <c r="NJ27" i="2" s="1"/>
  <c r="OD26" i="2"/>
  <c r="RP27" i="2"/>
  <c r="QL28" i="2" s="1"/>
  <c r="QV27" i="2"/>
  <c r="RF27" i="2" s="1"/>
  <c r="XS26" i="2"/>
  <c r="WO27" i="2" s="1"/>
  <c r="WY26" i="2"/>
  <c r="XI26" i="2" s="1"/>
  <c r="UR27" i="3"/>
  <c r="TN28" i="3" s="1"/>
  <c r="TX27" i="3"/>
  <c r="UH27" i="3" s="1"/>
  <c r="LM26" i="3"/>
  <c r="KI27" i="3" s="1"/>
  <c r="KS26" i="3"/>
  <c r="LC26" i="3" s="1"/>
  <c r="OS10" i="3"/>
  <c r="OU10" i="3" s="1"/>
  <c r="EO26" i="3"/>
  <c r="EY26" i="3"/>
  <c r="FI26" i="3"/>
  <c r="EE27" i="3" s="1"/>
  <c r="CA10" i="3"/>
  <c r="AW11" i="3" s="1"/>
  <c r="LR16" i="2"/>
  <c r="LE16" i="2"/>
  <c r="MT16" i="2" s="1"/>
  <c r="LU16" i="2" s="1"/>
  <c r="LP16" i="2"/>
  <c r="MS16" i="2"/>
  <c r="LT16" i="2" s="1"/>
  <c r="KK16" i="2"/>
  <c r="LO16" i="2" s="1"/>
  <c r="HO26" i="3"/>
  <c r="HY26" i="3" s="1"/>
  <c r="II26" i="3"/>
  <c r="HE27" i="3" s="1"/>
  <c r="EL27" i="2"/>
  <c r="FF27" i="2"/>
  <c r="EB28" i="2" s="1"/>
  <c r="EV27" i="2"/>
  <c r="LI26" i="2"/>
  <c r="KE27" i="2" s="1"/>
  <c r="KO26" i="2"/>
  <c r="KY26" i="2" s="1"/>
  <c r="XC15" i="2"/>
  <c r="XZ15" i="2"/>
  <c r="XM15" i="2"/>
  <c r="XX15" i="2"/>
  <c r="WS15" i="2"/>
  <c r="FN15" i="2"/>
  <c r="FA15" i="2"/>
  <c r="FL15" i="2"/>
  <c r="GP15" i="2"/>
  <c r="FQ15" i="2" s="1"/>
  <c r="GO15" i="2"/>
  <c r="FP15" i="2" s="1"/>
  <c r="EG15" i="2"/>
  <c r="FK15" i="2" s="1"/>
  <c r="CB27" i="3"/>
  <c r="AX28" i="3" s="1"/>
  <c r="BH27" i="3"/>
  <c r="BR27" i="3" s="1"/>
  <c r="KP26" i="3"/>
  <c r="KZ26" i="3" s="1"/>
  <c r="LJ26" i="3"/>
  <c r="KF27" i="3" s="1"/>
  <c r="OX10" i="3"/>
  <c r="BH26" i="2"/>
  <c r="CB26" i="2"/>
  <c r="AX27" i="2" s="1"/>
  <c r="BR26" i="2"/>
  <c r="EH26" i="2"/>
  <c r="ER26" i="2" s="1"/>
  <c r="FB26" i="2"/>
  <c r="DX27" i="2" s="1"/>
  <c r="OO27" i="2"/>
  <c r="NK28" i="2" s="1"/>
  <c r="NU27" i="2"/>
  <c r="OE27" i="2" s="1"/>
  <c r="FJ27" i="2"/>
  <c r="EF28" i="2" s="1"/>
  <c r="EP27" i="2"/>
  <c r="EZ27" i="2" s="1"/>
  <c r="LL26" i="2"/>
  <c r="KH27" i="2" s="1"/>
  <c r="KR26" i="2"/>
  <c r="LB26" i="2" s="1"/>
  <c r="US27" i="3"/>
  <c r="TO28" i="3" s="1"/>
  <c r="TY27" i="3"/>
  <c r="UI27" i="3" s="1"/>
  <c r="IF27" i="3"/>
  <c r="HB28" i="3" s="1"/>
  <c r="HL27" i="3"/>
  <c r="HV27" i="3" s="1"/>
  <c r="SW15" i="2"/>
  <c r="RX15" i="2" s="1"/>
  <c r="QO15" i="2"/>
  <c r="RS15" i="2" s="1"/>
  <c r="QY15" i="2"/>
  <c r="RV15" i="2"/>
  <c r="RI15" i="2"/>
  <c r="RT15" i="2"/>
  <c r="KQ28" i="3"/>
  <c r="LA28" i="3" s="1"/>
  <c r="LK28" i="3"/>
  <c r="KG29" i="3" s="1"/>
  <c r="BE15" i="2"/>
  <c r="CI15" i="2" s="1"/>
  <c r="BO15" i="2"/>
  <c r="CL15" i="2"/>
  <c r="BY15" i="2"/>
  <c r="CJ15" i="2"/>
  <c r="DN15" i="2"/>
  <c r="CO15" i="2" s="1"/>
  <c r="DM15" i="2"/>
  <c r="CN15" i="2" s="1"/>
  <c r="XU26" i="3"/>
  <c r="WQ27" i="3" s="1"/>
  <c r="XA26" i="3"/>
  <c r="XK26" i="3" s="1"/>
  <c r="EP27" i="3"/>
  <c r="EZ27" i="3" s="1"/>
  <c r="FJ27" i="3"/>
  <c r="EF28" i="3" s="1"/>
  <c r="RL26" i="2"/>
  <c r="QH27" i="2" s="1"/>
  <c r="QR26" i="2"/>
  <c r="RB26" i="2" s="1"/>
  <c r="IN11" i="3"/>
  <c r="IP11" i="3"/>
  <c r="HI11" i="3"/>
  <c r="IM11" i="3" s="1"/>
  <c r="JQ11" i="3"/>
  <c r="IR11" i="3" s="1"/>
  <c r="BI26" i="3"/>
  <c r="BS26" i="3" s="1"/>
  <c r="CC26" i="3"/>
  <c r="AY27" i="3" s="1"/>
  <c r="TQ15" i="2"/>
  <c r="UU15" i="2" s="1"/>
  <c r="UX15" i="2"/>
  <c r="UK15" i="2"/>
  <c r="UV15" i="2"/>
  <c r="VZ15" i="2"/>
  <c r="VA15" i="2" s="1"/>
  <c r="VY15" i="2"/>
  <c r="UZ15" i="2" s="1"/>
  <c r="UV11" i="3"/>
  <c r="UX11" i="3"/>
  <c r="TQ11" i="3"/>
  <c r="UU11" i="3" s="1"/>
  <c r="VY11" i="3"/>
  <c r="UZ11" i="3" s="1"/>
  <c r="HL27" i="2"/>
  <c r="HV27" i="2" s="1"/>
  <c r="IF27" i="2"/>
  <c r="HB28" i="2" s="1"/>
  <c r="FI26" i="2"/>
  <c r="EE27" i="2" s="1"/>
  <c r="EO26" i="2"/>
  <c r="EY26" i="2" s="1"/>
  <c r="UO27" i="2"/>
  <c r="TK28" i="2" s="1"/>
  <c r="TU27" i="2"/>
  <c r="UE27" i="2" s="1"/>
  <c r="UM26" i="2"/>
  <c r="TI27" i="2" s="1"/>
  <c r="TS26" i="2"/>
  <c r="UC26" i="2" s="1"/>
  <c r="OL27" i="3"/>
  <c r="NH28" i="3" s="1"/>
  <c r="NR27" i="3"/>
  <c r="OB27" i="3" s="1"/>
  <c r="LL26" i="3"/>
  <c r="KH27" i="3" s="1"/>
  <c r="KR26" i="3"/>
  <c r="LB26" i="3" s="1"/>
  <c r="OJ28" i="3"/>
  <c r="NF29" i="3" s="1"/>
  <c r="NP28" i="3"/>
  <c r="NZ28" i="3" s="1"/>
  <c r="BM27" i="3"/>
  <c r="BW27" i="3"/>
  <c r="CG27" i="3"/>
  <c r="BC28" i="3" s="1"/>
  <c r="KM26" i="2"/>
  <c r="KW26" i="2" s="1"/>
  <c r="LG26" i="2"/>
  <c r="KC27" i="2" s="1"/>
  <c r="QT26" i="2"/>
  <c r="RD26" i="2" s="1"/>
  <c r="RN26" i="2"/>
  <c r="QJ27" i="2" s="1"/>
  <c r="WY27" i="3"/>
  <c r="XI27" i="3" s="1"/>
  <c r="XS27" i="3"/>
  <c r="WO28" i="3" s="1"/>
  <c r="RQ27" i="2"/>
  <c r="QM28" i="2" s="1"/>
  <c r="QW27" i="2"/>
  <c r="RG27" i="2" s="1"/>
  <c r="CA26" i="2"/>
  <c r="AW27" i="2" s="1"/>
  <c r="BG26" i="2"/>
  <c r="BQ26" i="2"/>
  <c r="FC27" i="2"/>
  <c r="DY28" i="2" s="1"/>
  <c r="EI27" i="2"/>
  <c r="ES27" i="2" s="1"/>
  <c r="OT11" i="3"/>
  <c r="NM11" i="3"/>
  <c r="PU11" i="3"/>
  <c r="OV11" i="3" s="1"/>
  <c r="OR11" i="3"/>
  <c r="EN27" i="3"/>
  <c r="EX27" i="3" s="1"/>
  <c r="FH27" i="3"/>
  <c r="ED28" i="3" s="1"/>
  <c r="BL27" i="3"/>
  <c r="BV27" i="3" s="1"/>
  <c r="CF27" i="3"/>
  <c r="BB28" i="3" s="1"/>
  <c r="KT26" i="2"/>
  <c r="LD26" i="2" s="1"/>
  <c r="LN26" i="2"/>
  <c r="KJ27" i="2" s="1"/>
  <c r="HP27" i="3"/>
  <c r="HZ27" i="3" s="1"/>
  <c r="IJ27" i="3"/>
  <c r="HF28" i="3" s="1"/>
  <c r="UQ27" i="3"/>
  <c r="TM28" i="3" s="1"/>
  <c r="TW27" i="3"/>
  <c r="UG27" i="3" s="1"/>
  <c r="RJ27" i="2"/>
  <c r="QF28" i="2" s="1"/>
  <c r="QP27" i="2"/>
  <c r="QZ27" i="2" s="1"/>
  <c r="IL27" i="3"/>
  <c r="HH28" i="3" s="1"/>
  <c r="HR27" i="3"/>
  <c r="IB27" i="3" s="1"/>
  <c r="HJ26" i="2"/>
  <c r="HT26" i="2" s="1"/>
  <c r="ID26" i="2"/>
  <c r="GZ27" i="2" s="1"/>
  <c r="US26" i="2"/>
  <c r="TO27" i="2" s="1"/>
  <c r="TY26" i="2"/>
  <c r="UI26" i="2"/>
  <c r="BN27" i="2"/>
  <c r="BX27" i="2" s="1"/>
  <c r="CH27" i="2"/>
  <c r="BD28" i="2" s="1"/>
  <c r="RP27" i="3"/>
  <c r="QL28" i="3" s="1"/>
  <c r="QV27" i="3"/>
  <c r="RF27" i="3" s="1"/>
  <c r="PU15" i="2"/>
  <c r="OV15" i="2" s="1"/>
  <c r="NM15" i="2"/>
  <c r="OQ15" i="2" s="1"/>
  <c r="NW15" i="2"/>
  <c r="OT15" i="2"/>
  <c r="OR15" i="2"/>
  <c r="OG15" i="2"/>
  <c r="KN27" i="2"/>
  <c r="KX27" i="2" s="1"/>
  <c r="LH27" i="2"/>
  <c r="KD28" i="2" s="1"/>
  <c r="LN27" i="3"/>
  <c r="KJ28" i="3" s="1"/>
  <c r="KT27" i="3"/>
  <c r="LD27" i="3" s="1"/>
  <c r="WT24" i="3"/>
  <c r="XD24" i="3" s="1"/>
  <c r="XN24" i="3"/>
  <c r="WJ25" i="3" s="1"/>
  <c r="XO27" i="2"/>
  <c r="WK28" i="2" s="1"/>
  <c r="WU27" i="2"/>
  <c r="XE27" i="2" s="1"/>
  <c r="WU24" i="3"/>
  <c r="XE24" i="3" s="1"/>
  <c r="XO24" i="3"/>
  <c r="WK25" i="3" s="1"/>
  <c r="IE27" i="2"/>
  <c r="HA28" i="2" s="1"/>
  <c r="HK27" i="2"/>
  <c r="HU27" i="2" s="1"/>
  <c r="IJ27" i="2"/>
  <c r="HF28" i="2" s="1"/>
  <c r="HP27" i="2"/>
  <c r="HZ27" i="2" s="1"/>
  <c r="UP26" i="3"/>
  <c r="TL27" i="3" s="1"/>
  <c r="TV26" i="3"/>
  <c r="UF26" i="3" s="1"/>
  <c r="HM26" i="3"/>
  <c r="HW26" i="3" s="1"/>
  <c r="IG26" i="3"/>
  <c r="HC27" i="3" s="1"/>
  <c r="II26" i="2"/>
  <c r="HE27" i="2" s="1"/>
  <c r="HO26" i="2"/>
  <c r="HY26" i="2" s="1"/>
  <c r="OI26" i="2"/>
  <c r="NE27" i="2" s="1"/>
  <c r="NO26" i="2"/>
  <c r="NY26" i="2" s="1"/>
  <c r="UP27" i="2"/>
  <c r="TL28" i="2" s="1"/>
  <c r="TV27" i="2"/>
  <c r="UF27" i="2" s="1"/>
  <c r="IO15" i="2"/>
  <c r="GY16" i="2"/>
  <c r="IT15" i="2"/>
  <c r="WT26" i="2"/>
  <c r="XD26" i="2" s="1"/>
  <c r="XN26" i="2"/>
  <c r="WJ27" i="2" s="1"/>
  <c r="WX27" i="2"/>
  <c r="XR27" i="2"/>
  <c r="WN28" i="2" s="1"/>
  <c r="XH27" i="2"/>
  <c r="KN27" i="3"/>
  <c r="KX27" i="3" s="1"/>
  <c r="LH27" i="3"/>
  <c r="KD28" i="3" s="1"/>
  <c r="EN27" i="2"/>
  <c r="EX27" i="2" s="1"/>
  <c r="FH27" i="2"/>
  <c r="ED28" i="2" s="1"/>
  <c r="LM26" i="2"/>
  <c r="KI27" i="2" s="1"/>
  <c r="KS26" i="2"/>
  <c r="LC26" i="2" s="1"/>
  <c r="OP27" i="2"/>
  <c r="NL28" i="2" s="1"/>
  <c r="NV27" i="2"/>
  <c r="OF27" i="2" s="1"/>
  <c r="HN26" i="3"/>
  <c r="HX26" i="3" s="1"/>
  <c r="IH26" i="3"/>
  <c r="HD27" i="3" s="1"/>
  <c r="RO28" i="3"/>
  <c r="QK29" i="3" s="1"/>
  <c r="QU28" i="3"/>
  <c r="RE28" i="3" s="1"/>
  <c r="KO27" i="3"/>
  <c r="KY27" i="3" s="1"/>
  <c r="LI27" i="3"/>
  <c r="KE28" i="3" s="1"/>
  <c r="XP26" i="3"/>
  <c r="WL27" i="3" s="1"/>
  <c r="WV26" i="3"/>
  <c r="XF26" i="3" s="1"/>
  <c r="TX27" i="2"/>
  <c r="UH27" i="2" s="1"/>
  <c r="UR27" i="2"/>
  <c r="TN28" i="2" s="1"/>
  <c r="NU26" i="3"/>
  <c r="OE26" i="3" s="1"/>
  <c r="OO26" i="3"/>
  <c r="NK27" i="3" s="1"/>
  <c r="HQ27" i="3"/>
  <c r="IA27" i="3" s="1"/>
  <c r="IK27" i="3"/>
  <c r="HG28" i="3" s="1"/>
  <c r="EK26" i="3"/>
  <c r="EU26" i="3" s="1"/>
  <c r="FE26" i="3"/>
  <c r="EA27" i="3" s="1"/>
  <c r="WZ28" i="3"/>
  <c r="XJ28" i="3"/>
  <c r="XT28" i="3"/>
  <c r="WP29" i="3" s="1"/>
  <c r="NQ28" i="3"/>
  <c r="OA28" i="3" s="1"/>
  <c r="OK28" i="3"/>
  <c r="NG29" i="3" s="1"/>
  <c r="WW27" i="3"/>
  <c r="XG27" i="3" s="1"/>
  <c r="XQ27" i="3"/>
  <c r="WM28" i="3" s="1"/>
  <c r="FE27" i="2"/>
  <c r="EA28" i="2" s="1"/>
  <c r="EK27" i="2"/>
  <c r="EU27" i="2" s="1"/>
  <c r="IQ15" i="2"/>
  <c r="IK26" i="2"/>
  <c r="HG27" i="2" s="1"/>
  <c r="HQ26" i="2"/>
  <c r="IA26" i="2" s="1"/>
  <c r="TZ27" i="3"/>
  <c r="UJ27" i="3" s="1"/>
  <c r="UT27" i="3"/>
  <c r="TP28" i="3" s="1"/>
  <c r="XP27" i="2"/>
  <c r="WL28" i="2" s="1"/>
  <c r="WV27" i="2"/>
  <c r="XF27" i="2" s="1"/>
  <c r="UT27" i="2"/>
  <c r="TP28" i="2" s="1"/>
  <c r="TZ27" i="2"/>
  <c r="UJ27" i="2" s="1"/>
  <c r="NN11" i="3"/>
  <c r="NX11" i="3" s="1"/>
  <c r="XA26" i="2"/>
  <c r="XK26" i="2" s="1"/>
  <c r="XU26" i="2"/>
  <c r="WQ27" i="2" s="1"/>
  <c r="UL26" i="2"/>
  <c r="TH27" i="2" s="1"/>
  <c r="TR26" i="2"/>
  <c r="UB26" i="2" s="1"/>
  <c r="QX27" i="2"/>
  <c r="RR27" i="2"/>
  <c r="QN28" i="2" s="1"/>
  <c r="RH27" i="2"/>
  <c r="WZ26" i="2"/>
  <c r="XT26" i="2"/>
  <c r="WP27" i="2" s="1"/>
  <c r="XJ26" i="2"/>
  <c r="XZ14" i="3"/>
  <c r="XM14" i="3"/>
  <c r="WS14" i="3"/>
  <c r="XC14" i="3" s="1"/>
  <c r="XX14" i="3"/>
  <c r="BZ26" i="2"/>
  <c r="AV27" i="2" s="1"/>
  <c r="BF26" i="2"/>
  <c r="BP26" i="2"/>
  <c r="RI11" i="3"/>
  <c r="RK11" i="3"/>
  <c r="QG12" i="3" s="1"/>
  <c r="OP26" i="3"/>
  <c r="NL27" i="3" s="1"/>
  <c r="NV26" i="3"/>
  <c r="OF26" i="3" s="1"/>
  <c r="CD27" i="3"/>
  <c r="AZ28" i="3" s="1"/>
  <c r="BJ27" i="3"/>
  <c r="BT27" i="3"/>
  <c r="EM26" i="2"/>
  <c r="EW26" i="2" s="1"/>
  <c r="FG26" i="2"/>
  <c r="EC27" i="2" s="1"/>
  <c r="EJ26" i="3"/>
  <c r="ET26" i="3" s="1"/>
  <c r="FD26" i="3"/>
  <c r="DZ27" i="3" s="1"/>
  <c r="DX12" i="3" l="1"/>
  <c r="EH12" i="3" s="1"/>
  <c r="ER12" i="3" s="1"/>
  <c r="FM11" i="3"/>
  <c r="FO11" i="3" s="1"/>
  <c r="GP11" i="3"/>
  <c r="FQ11" i="3" s="1"/>
  <c r="FR11" i="3"/>
  <c r="FL12" i="3"/>
  <c r="EG12" i="3"/>
  <c r="FK12" i="3" s="1"/>
  <c r="GO12" i="3"/>
  <c r="FP12" i="3" s="1"/>
  <c r="LG10" i="3"/>
  <c r="KC11" i="3" s="1"/>
  <c r="LF10" i="3"/>
  <c r="KU11" i="3"/>
  <c r="WT27" i="2"/>
  <c r="XD27" i="2"/>
  <c r="XN27" i="2"/>
  <c r="WJ28" i="2" s="1"/>
  <c r="HO27" i="2"/>
  <c r="HY27" i="2"/>
  <c r="II27" i="2"/>
  <c r="HE28" i="2" s="1"/>
  <c r="OQ11" i="3"/>
  <c r="RQ28" i="2"/>
  <c r="QM29" i="2" s="1"/>
  <c r="QW28" i="2"/>
  <c r="RG28" i="2" s="1"/>
  <c r="QT27" i="2"/>
  <c r="RD27" i="2"/>
  <c r="RN27" i="2"/>
  <c r="QJ28" i="2" s="1"/>
  <c r="RL29" i="3"/>
  <c r="QH30" i="3" s="1"/>
  <c r="QR29" i="3"/>
  <c r="RB29" i="3" s="1"/>
  <c r="OK27" i="2"/>
  <c r="NG28" i="2" s="1"/>
  <c r="NQ27" i="2"/>
  <c r="OA27" i="2" s="1"/>
  <c r="QW28" i="3"/>
  <c r="RG28" i="3" s="1"/>
  <c r="RQ28" i="3"/>
  <c r="QM29" i="3" s="1"/>
  <c r="BN28" i="3"/>
  <c r="BX28" i="3" s="1"/>
  <c r="CH28" i="3"/>
  <c r="BD29" i="3" s="1"/>
  <c r="IL28" i="3"/>
  <c r="HH29" i="3" s="1"/>
  <c r="HR28" i="3"/>
  <c r="IB28" i="3" s="1"/>
  <c r="KT27" i="2"/>
  <c r="LD27" i="2" s="1"/>
  <c r="LN27" i="2"/>
  <c r="KJ28" i="2" s="1"/>
  <c r="LL27" i="3"/>
  <c r="KH28" i="3" s="1"/>
  <c r="KR27" i="3"/>
  <c r="LB27" i="3" s="1"/>
  <c r="EO27" i="2"/>
  <c r="EY27" i="2" s="1"/>
  <c r="FI27" i="2"/>
  <c r="EE28" i="2" s="1"/>
  <c r="ID11" i="3"/>
  <c r="GZ12" i="3" s="1"/>
  <c r="CB28" i="3"/>
  <c r="AX29" i="3" s="1"/>
  <c r="BH28" i="3"/>
  <c r="BR28" i="3" s="1"/>
  <c r="NT27" i="2"/>
  <c r="OD27" i="2" s="1"/>
  <c r="ON27" i="2"/>
  <c r="NJ28" i="2" s="1"/>
  <c r="QX28" i="3"/>
  <c r="RH28" i="3" s="1"/>
  <c r="RR28" i="3"/>
  <c r="QN29" i="3" s="1"/>
  <c r="NT28" i="3"/>
  <c r="OD28" i="3" s="1"/>
  <c r="ON28" i="3"/>
  <c r="NJ29" i="3" s="1"/>
  <c r="KP28" i="2"/>
  <c r="KZ28" i="2" s="1"/>
  <c r="LJ28" i="2"/>
  <c r="KF29" i="2" s="1"/>
  <c r="RM29" i="3"/>
  <c r="QI30" i="3" s="1"/>
  <c r="QS29" i="3"/>
  <c r="RC29" i="3" s="1"/>
  <c r="IK27" i="2"/>
  <c r="HG28" i="2" s="1"/>
  <c r="HQ27" i="2"/>
  <c r="IA27" i="2" s="1"/>
  <c r="TY28" i="3"/>
  <c r="UI28" i="3" s="1"/>
  <c r="US28" i="3"/>
  <c r="TO29" i="3" s="1"/>
  <c r="EH27" i="2"/>
  <c r="ER27" i="2"/>
  <c r="FB27" i="2"/>
  <c r="DX28" i="2" s="1"/>
  <c r="LM27" i="3"/>
  <c r="KI28" i="3" s="1"/>
  <c r="KS27" i="3"/>
  <c r="LC27" i="3" s="1"/>
  <c r="CE28" i="3"/>
  <c r="BA29" i="3" s="1"/>
  <c r="BK28" i="3"/>
  <c r="BU28" i="3" s="1"/>
  <c r="IH28" i="2"/>
  <c r="HD29" i="2" s="1"/>
  <c r="HN28" i="2"/>
  <c r="HX28" i="2" s="1"/>
  <c r="OH28" i="2"/>
  <c r="ND29" i="2" s="1"/>
  <c r="NN28" i="2"/>
  <c r="NX28" i="2"/>
  <c r="NY11" i="3"/>
  <c r="CK10" i="3"/>
  <c r="AU11" i="3"/>
  <c r="CP10" i="3"/>
  <c r="DN10" i="3"/>
  <c r="CO10" i="3" s="1"/>
  <c r="I67" i="3" s="1"/>
  <c r="OM28" i="3"/>
  <c r="NI29" i="3" s="1"/>
  <c r="NS28" i="3"/>
  <c r="OC28" i="3" s="1"/>
  <c r="HN27" i="3"/>
  <c r="HX27" i="3" s="1"/>
  <c r="IH27" i="3"/>
  <c r="HD28" i="3" s="1"/>
  <c r="IG27" i="3"/>
  <c r="HC28" i="3" s="1"/>
  <c r="HM27" i="3"/>
  <c r="HW27" i="3" s="1"/>
  <c r="QQ12" i="3"/>
  <c r="RA12" i="3" s="1"/>
  <c r="UR28" i="2"/>
  <c r="TN29" i="2" s="1"/>
  <c r="TX28" i="2"/>
  <c r="UH28" i="2" s="1"/>
  <c r="HI16" i="2"/>
  <c r="IM16" i="2" s="1"/>
  <c r="IP16" i="2"/>
  <c r="IC16" i="2"/>
  <c r="IN16" i="2"/>
  <c r="JQ16" i="2"/>
  <c r="IR16" i="2" s="1"/>
  <c r="CH28" i="2"/>
  <c r="BD29" i="2" s="1"/>
  <c r="BN28" i="2"/>
  <c r="BX28" i="2" s="1"/>
  <c r="BL28" i="3"/>
  <c r="BV28" i="3" s="1"/>
  <c r="CF28" i="3"/>
  <c r="BB29" i="3" s="1"/>
  <c r="HS11" i="3"/>
  <c r="IC11" i="3" s="1"/>
  <c r="XU27" i="3"/>
  <c r="WQ28" i="3" s="1"/>
  <c r="XA27" i="3"/>
  <c r="XK27" i="3" s="1"/>
  <c r="RZ15" i="2"/>
  <c r="QE16" i="2"/>
  <c r="RU15" i="2"/>
  <c r="KO27" i="2"/>
  <c r="KY27" i="2"/>
  <c r="LI27" i="2"/>
  <c r="KE28" i="2" s="1"/>
  <c r="QU29" i="3"/>
  <c r="RE29" i="3" s="1"/>
  <c r="RO29" i="3"/>
  <c r="QK30" i="3" s="1"/>
  <c r="RP28" i="3"/>
  <c r="QL29" i="3" s="1"/>
  <c r="QV28" i="3"/>
  <c r="RF28" i="3" s="1"/>
  <c r="XT27" i="2"/>
  <c r="WP28" i="2" s="1"/>
  <c r="WZ27" i="2"/>
  <c r="XJ27" i="2" s="1"/>
  <c r="KM27" i="2"/>
  <c r="KW27" i="2" s="1"/>
  <c r="LG27" i="2"/>
  <c r="KC28" i="2" s="1"/>
  <c r="LN28" i="3"/>
  <c r="KJ29" i="3" s="1"/>
  <c r="KT28" i="3"/>
  <c r="LD28" i="3" s="1"/>
  <c r="EM27" i="2"/>
  <c r="EW27" i="2" s="1"/>
  <c r="FG27" i="2"/>
  <c r="EC28" i="2" s="1"/>
  <c r="WU25" i="3"/>
  <c r="XE25" i="3"/>
  <c r="XO25" i="3"/>
  <c r="WK26" i="3" s="1"/>
  <c r="NR28" i="3"/>
  <c r="OB28" i="3" s="1"/>
  <c r="OL28" i="3"/>
  <c r="NH29" i="3" s="1"/>
  <c r="HV28" i="2"/>
  <c r="IF28" i="2"/>
  <c r="HB29" i="2" s="1"/>
  <c r="HL28" i="2"/>
  <c r="RR28" i="2"/>
  <c r="QN29" i="2" s="1"/>
  <c r="QX28" i="2"/>
  <c r="RH28" i="2" s="1"/>
  <c r="TX28" i="3"/>
  <c r="UH28" i="3" s="1"/>
  <c r="UR28" i="3"/>
  <c r="TN29" i="3" s="1"/>
  <c r="XV28" i="3"/>
  <c r="WR29" i="3" s="1"/>
  <c r="XB28" i="3"/>
  <c r="XL28" i="3" s="1"/>
  <c r="HM27" i="2"/>
  <c r="HW27" i="2" s="1"/>
  <c r="IG27" i="2"/>
  <c r="HC28" i="2" s="1"/>
  <c r="XB28" i="2"/>
  <c r="XL28" i="2" s="1"/>
  <c r="XV28" i="2"/>
  <c r="WR29" i="2" s="1"/>
  <c r="NV28" i="2"/>
  <c r="OP28" i="2"/>
  <c r="NL29" i="2" s="1"/>
  <c r="OF28" i="2"/>
  <c r="TV28" i="2"/>
  <c r="UP28" i="2"/>
  <c r="TL29" i="2" s="1"/>
  <c r="UF28" i="2"/>
  <c r="EN28" i="3"/>
  <c r="EX28" i="3" s="1"/>
  <c r="FH28" i="3"/>
  <c r="ED29" i="3" s="1"/>
  <c r="UY15" i="2"/>
  <c r="E72" i="2"/>
  <c r="D72" i="2"/>
  <c r="B72" i="2"/>
  <c r="H72" i="2"/>
  <c r="G72" i="2"/>
  <c r="F72" i="2"/>
  <c r="C72" i="2"/>
  <c r="I72" i="2"/>
  <c r="KR27" i="2"/>
  <c r="LB27" i="2"/>
  <c r="LL27" i="2"/>
  <c r="KH28" i="2" s="1"/>
  <c r="DW16" i="2"/>
  <c r="FM15" i="2"/>
  <c r="FO15" i="2" s="1"/>
  <c r="FR15" i="2"/>
  <c r="EV28" i="2"/>
  <c r="FF28" i="2"/>
  <c r="EB29" i="2" s="1"/>
  <c r="EL28" i="2"/>
  <c r="KU16" i="2"/>
  <c r="OM27" i="2"/>
  <c r="NI28" i="2" s="1"/>
  <c r="NS27" i="2"/>
  <c r="OC27" i="2" s="1"/>
  <c r="LH28" i="2"/>
  <c r="KD29" i="2" s="1"/>
  <c r="KN28" i="2"/>
  <c r="KX28" i="2"/>
  <c r="UM27" i="2"/>
  <c r="TI28" i="2" s="1"/>
  <c r="TS27" i="2"/>
  <c r="UC27" i="2" s="1"/>
  <c r="UA11" i="3"/>
  <c r="UM11" i="3" s="1"/>
  <c r="TI12" i="3" s="1"/>
  <c r="UA15" i="2"/>
  <c r="CP15" i="2"/>
  <c r="AU16" i="2"/>
  <c r="CK15" i="2"/>
  <c r="CM15" i="2" s="1"/>
  <c r="BG11" i="3"/>
  <c r="BQ11" i="3" s="1"/>
  <c r="CF28" i="2"/>
  <c r="BB29" i="2" s="1"/>
  <c r="BL28" i="2"/>
  <c r="BV28" i="2" s="1"/>
  <c r="EL28" i="3"/>
  <c r="EV28" i="3" s="1"/>
  <c r="FF28" i="3"/>
  <c r="EB29" i="3" s="1"/>
  <c r="NR27" i="2"/>
  <c r="OB27" i="2" s="1"/>
  <c r="OL27" i="2"/>
  <c r="NH28" i="2" s="1"/>
  <c r="LF28" i="2"/>
  <c r="KB29" i="2" s="1"/>
  <c r="KL28" i="2"/>
  <c r="KV28" i="2" s="1"/>
  <c r="RN27" i="3"/>
  <c r="QJ28" i="3" s="1"/>
  <c r="QT27" i="3"/>
  <c r="RD27" i="3" s="1"/>
  <c r="QE12" i="3"/>
  <c r="RU11" i="3"/>
  <c r="RW11" i="3" s="1"/>
  <c r="RZ11" i="3"/>
  <c r="SX11" i="3"/>
  <c r="RY11" i="3" s="1"/>
  <c r="FE28" i="2"/>
  <c r="EA29" i="2" s="1"/>
  <c r="EK28" i="2"/>
  <c r="EU28" i="2" s="1"/>
  <c r="WV27" i="3"/>
  <c r="XF27" i="3" s="1"/>
  <c r="XP27" i="3"/>
  <c r="WL28" i="3" s="1"/>
  <c r="WV28" i="2"/>
  <c r="XF28" i="2" s="1"/>
  <c r="XP28" i="2"/>
  <c r="WL29" i="2" s="1"/>
  <c r="KP27" i="3"/>
  <c r="KZ27" i="3" s="1"/>
  <c r="LJ27" i="3"/>
  <c r="KF28" i="3" s="1"/>
  <c r="EQ15" i="2"/>
  <c r="FI27" i="3"/>
  <c r="EE28" i="3" s="1"/>
  <c r="EO27" i="3"/>
  <c r="EY27" i="3" s="1"/>
  <c r="XS27" i="2"/>
  <c r="WO28" i="2" s="1"/>
  <c r="WY27" i="2"/>
  <c r="XI27" i="2"/>
  <c r="CG28" i="2"/>
  <c r="BC29" i="2" s="1"/>
  <c r="BM28" i="2"/>
  <c r="BW28" i="2"/>
  <c r="XG28" i="2"/>
  <c r="XQ28" i="2"/>
  <c r="WM29" i="2" s="1"/>
  <c r="WW28" i="2"/>
  <c r="VB15" i="2"/>
  <c r="TG16" i="2"/>
  <c r="UW15" i="2"/>
  <c r="BH27" i="2"/>
  <c r="BR27" i="2"/>
  <c r="CB27" i="2"/>
  <c r="AX28" i="2" s="1"/>
  <c r="LS16" i="2"/>
  <c r="CC28" i="2"/>
  <c r="AY29" i="2" s="1"/>
  <c r="BI28" i="2"/>
  <c r="BS28" i="2" s="1"/>
  <c r="NP28" i="2"/>
  <c r="NZ28" i="2" s="1"/>
  <c r="OJ28" i="2"/>
  <c r="NF29" i="2" s="1"/>
  <c r="XO28" i="2"/>
  <c r="WK29" i="2" s="1"/>
  <c r="WU28" i="2"/>
  <c r="XE28" i="2" s="1"/>
  <c r="CD28" i="3"/>
  <c r="AZ29" i="3" s="1"/>
  <c r="BJ28" i="3"/>
  <c r="BT28" i="3" s="1"/>
  <c r="OU15" i="2"/>
  <c r="WW28" i="3"/>
  <c r="XQ28" i="3"/>
  <c r="WM29" i="3" s="1"/>
  <c r="XG28" i="3"/>
  <c r="WT25" i="3"/>
  <c r="XD25" i="3" s="1"/>
  <c r="XN25" i="3"/>
  <c r="WJ26" i="3" s="1"/>
  <c r="TW28" i="3"/>
  <c r="UG28" i="3" s="1"/>
  <c r="UQ28" i="3"/>
  <c r="TM29" i="3" s="1"/>
  <c r="SX15" i="2"/>
  <c r="RY15" i="2" s="1"/>
  <c r="TR27" i="2"/>
  <c r="UB27" i="2"/>
  <c r="UL27" i="2"/>
  <c r="TH28" i="2" s="1"/>
  <c r="LM27" i="2"/>
  <c r="KI28" i="2" s="1"/>
  <c r="KS27" i="2"/>
  <c r="LC27" i="2" s="1"/>
  <c r="XH28" i="2"/>
  <c r="XR28" i="2"/>
  <c r="WN29" i="2" s="1"/>
  <c r="WX28" i="2"/>
  <c r="NO27" i="2"/>
  <c r="NY27" i="2"/>
  <c r="OI27" i="2"/>
  <c r="NE28" i="2" s="1"/>
  <c r="ID27" i="2"/>
  <c r="GZ28" i="2" s="1"/>
  <c r="HJ27" i="2"/>
  <c r="HT27" i="2" s="1"/>
  <c r="IJ28" i="3"/>
  <c r="HF29" i="3" s="1"/>
  <c r="HP28" i="3"/>
  <c r="HZ28" i="3" s="1"/>
  <c r="NW11" i="3"/>
  <c r="CA27" i="2"/>
  <c r="AW28" i="2" s="1"/>
  <c r="BG27" i="2"/>
  <c r="BQ27" i="2" s="1"/>
  <c r="CC27" i="3"/>
  <c r="AY28" i="3" s="1"/>
  <c r="BI27" i="3"/>
  <c r="BS27" i="3" s="1"/>
  <c r="QR27" i="2"/>
  <c r="RB27" i="2"/>
  <c r="RL27" i="2"/>
  <c r="QH28" i="2" s="1"/>
  <c r="EP28" i="2"/>
  <c r="EZ28" i="2"/>
  <c r="FJ28" i="2"/>
  <c r="EF29" i="2" s="1"/>
  <c r="II27" i="3"/>
  <c r="HE28" i="3" s="1"/>
  <c r="HO27" i="3"/>
  <c r="HY27" i="3" s="1"/>
  <c r="LA27" i="2"/>
  <c r="LK27" i="2"/>
  <c r="KG28" i="2" s="1"/>
  <c r="KQ27" i="2"/>
  <c r="TT27" i="2"/>
  <c r="UD27" i="2"/>
  <c r="UN27" i="2"/>
  <c r="TJ28" i="2" s="1"/>
  <c r="RK27" i="2"/>
  <c r="QG28" i="2" s="1"/>
  <c r="QQ27" i="2"/>
  <c r="RA27" i="2" s="1"/>
  <c r="WX28" i="3"/>
  <c r="XR28" i="3"/>
  <c r="WN29" i="3" s="1"/>
  <c r="XH28" i="3"/>
  <c r="RW15" i="2"/>
  <c r="LQ16" i="2"/>
  <c r="LV16" i="2"/>
  <c r="KA17" i="2"/>
  <c r="RM27" i="2"/>
  <c r="QI28" i="2" s="1"/>
  <c r="QS27" i="2"/>
  <c r="RC27" i="2" s="1"/>
  <c r="UT28" i="2"/>
  <c r="TP29" i="2" s="1"/>
  <c r="TZ28" i="2"/>
  <c r="UJ28" i="2" s="1"/>
  <c r="EK27" i="3"/>
  <c r="EU27" i="3" s="1"/>
  <c r="FE27" i="3"/>
  <c r="EA28" i="3" s="1"/>
  <c r="KN28" i="3"/>
  <c r="KX28" i="3" s="1"/>
  <c r="LH28" i="3"/>
  <c r="KD29" i="3" s="1"/>
  <c r="OX15" i="2"/>
  <c r="NC16" i="2"/>
  <c r="OS15" i="2"/>
  <c r="UO27" i="3"/>
  <c r="TK28" i="3" s="1"/>
  <c r="TU27" i="3"/>
  <c r="UE27" i="3" s="1"/>
  <c r="CE28" i="2"/>
  <c r="BA29" i="2" s="1"/>
  <c r="BK28" i="2"/>
  <c r="BU28" i="2"/>
  <c r="HR27" i="2"/>
  <c r="IB27" i="2"/>
  <c r="IL27" i="2"/>
  <c r="HH28" i="2" s="1"/>
  <c r="FC28" i="2"/>
  <c r="DY29" i="2" s="1"/>
  <c r="EI28" i="2"/>
  <c r="ES28" i="2"/>
  <c r="UP27" i="3"/>
  <c r="TL28" i="3" s="1"/>
  <c r="TV27" i="3"/>
  <c r="UF27" i="3" s="1"/>
  <c r="KO28" i="3"/>
  <c r="KY28" i="3" s="1"/>
  <c r="LI28" i="3"/>
  <c r="KE29" i="3" s="1"/>
  <c r="US27" i="2"/>
  <c r="TO28" i="2" s="1"/>
  <c r="TY27" i="2"/>
  <c r="UI27" i="2"/>
  <c r="WY28" i="3"/>
  <c r="XI28" i="3" s="1"/>
  <c r="XS28" i="3"/>
  <c r="WO29" i="3" s="1"/>
  <c r="XU27" i="2"/>
  <c r="WQ28" i="2" s="1"/>
  <c r="XA27" i="2"/>
  <c r="XK27" i="2" s="1"/>
  <c r="TZ28" i="3"/>
  <c r="UJ28" i="3" s="1"/>
  <c r="UT28" i="3"/>
  <c r="TP29" i="3" s="1"/>
  <c r="HP28" i="2"/>
  <c r="HZ28" i="2"/>
  <c r="IJ28" i="2"/>
  <c r="HF29" i="2" s="1"/>
  <c r="NP29" i="3"/>
  <c r="NZ29" i="3" s="1"/>
  <c r="OJ29" i="3"/>
  <c r="NF30" i="3" s="1"/>
  <c r="UO28" i="2"/>
  <c r="TK29" i="2" s="1"/>
  <c r="TU28" i="2"/>
  <c r="UE28" i="2" s="1"/>
  <c r="FJ28" i="3"/>
  <c r="EF29" i="3" s="1"/>
  <c r="EP28" i="3"/>
  <c r="EZ28" i="3" s="1"/>
  <c r="QV28" i="2"/>
  <c r="RF28" i="2" s="1"/>
  <c r="RP28" i="2"/>
  <c r="QL29" i="2" s="1"/>
  <c r="RO28" i="2"/>
  <c r="QK29" i="2" s="1"/>
  <c r="QU28" i="2"/>
  <c r="RE28" i="2" s="1"/>
  <c r="EJ28" i="2"/>
  <c r="ET28" i="2" s="1"/>
  <c r="FD28" i="2"/>
  <c r="DZ29" i="2" s="1"/>
  <c r="UQ28" i="2"/>
  <c r="TM29" i="2" s="1"/>
  <c r="TW28" i="2"/>
  <c r="UG28" i="2" s="1"/>
  <c r="BJ28" i="2"/>
  <c r="CD28" i="2"/>
  <c r="AZ29" i="2" s="1"/>
  <c r="BT28" i="2"/>
  <c r="FG28" i="3"/>
  <c r="EC29" i="3" s="1"/>
  <c r="EM28" i="3"/>
  <c r="EW28" i="3" s="1"/>
  <c r="QZ12" i="3"/>
  <c r="IE28" i="2"/>
  <c r="HA29" i="2" s="1"/>
  <c r="HK28" i="2"/>
  <c r="HU28" i="2"/>
  <c r="WZ29" i="3"/>
  <c r="XJ29" i="3" s="1"/>
  <c r="XT29" i="3"/>
  <c r="WP30" i="3" s="1"/>
  <c r="UN28" i="3"/>
  <c r="TJ29" i="3" s="1"/>
  <c r="TT28" i="3"/>
  <c r="UD28" i="3" s="1"/>
  <c r="QP28" i="2"/>
  <c r="QZ28" i="2"/>
  <c r="RJ28" i="2"/>
  <c r="QF29" i="2" s="1"/>
  <c r="CG28" i="3"/>
  <c r="BC29" i="3" s="1"/>
  <c r="BM28" i="3"/>
  <c r="BW28" i="3" s="1"/>
  <c r="BF27" i="2"/>
  <c r="BP27" i="2" s="1"/>
  <c r="BZ27" i="2"/>
  <c r="AV28" i="2" s="1"/>
  <c r="IK28" i="3"/>
  <c r="HG29" i="3" s="1"/>
  <c r="HQ28" i="3"/>
  <c r="IA28" i="3" s="1"/>
  <c r="EJ27" i="3"/>
  <c r="ET27" i="3" s="1"/>
  <c r="FD27" i="3"/>
  <c r="DZ28" i="3" s="1"/>
  <c r="NV27" i="3"/>
  <c r="OF27" i="3" s="1"/>
  <c r="OP27" i="3"/>
  <c r="NL28" i="3" s="1"/>
  <c r="WI15" i="3"/>
  <c r="XY14" i="3"/>
  <c r="OK29" i="3"/>
  <c r="NG30" i="3" s="1"/>
  <c r="NQ29" i="3"/>
  <c r="OA29" i="3" s="1"/>
  <c r="OO27" i="3"/>
  <c r="NK28" i="3" s="1"/>
  <c r="NU27" i="3"/>
  <c r="OE27" i="3" s="1"/>
  <c r="FH28" i="2"/>
  <c r="ED29" i="2" s="1"/>
  <c r="EN28" i="2"/>
  <c r="EX28" i="2"/>
  <c r="PV15" i="2"/>
  <c r="OW15" i="2" s="1"/>
  <c r="LK29" i="3"/>
  <c r="KG30" i="3" s="1"/>
  <c r="KQ29" i="3"/>
  <c r="LA29" i="3" s="1"/>
  <c r="HL28" i="3"/>
  <c r="HV28" i="3" s="1"/>
  <c r="IF28" i="3"/>
  <c r="HB29" i="3" s="1"/>
  <c r="OO28" i="2"/>
  <c r="NK29" i="2" s="1"/>
  <c r="NU28" i="2"/>
  <c r="OE28" i="2" s="1"/>
  <c r="WI16" i="2"/>
  <c r="XY15" i="2"/>
  <c r="EQ12" i="3" l="1"/>
  <c r="FC12" i="3"/>
  <c r="DY13" i="3" s="1"/>
  <c r="EI13" i="3" s="1"/>
  <c r="ES13" i="3" s="1"/>
  <c r="FB12" i="3"/>
  <c r="DX13" i="3" s="1"/>
  <c r="FN12" i="3"/>
  <c r="FA12" i="3"/>
  <c r="GP12" i="3" s="1"/>
  <c r="FQ12" i="3" s="1"/>
  <c r="UL11" i="3"/>
  <c r="TH12" i="3" s="1"/>
  <c r="LV10" i="3"/>
  <c r="UK11" i="3"/>
  <c r="TG12" i="3" s="1"/>
  <c r="UX12" i="3" s="1"/>
  <c r="OH11" i="3"/>
  <c r="ND12" i="3" s="1"/>
  <c r="KB11" i="3"/>
  <c r="MT10" i="3"/>
  <c r="LU10" i="3" s="1"/>
  <c r="KM11" i="3"/>
  <c r="KW11" i="3" s="1"/>
  <c r="LQ10" i="3"/>
  <c r="LS10" i="3" s="1"/>
  <c r="NN12" i="3"/>
  <c r="NX12" i="3" s="1"/>
  <c r="GY12" i="3"/>
  <c r="FE28" i="3"/>
  <c r="EA29" i="3" s="1"/>
  <c r="EK28" i="3"/>
  <c r="EU28" i="3"/>
  <c r="CC28" i="3"/>
  <c r="AY29" i="3" s="1"/>
  <c r="BI28" i="3"/>
  <c r="BS28" i="3" s="1"/>
  <c r="NO28" i="2"/>
  <c r="NY28" i="2" s="1"/>
  <c r="OI28" i="2"/>
  <c r="NE29" i="2" s="1"/>
  <c r="EH13" i="3"/>
  <c r="ER13" i="3"/>
  <c r="OM28" i="2"/>
  <c r="NI29" i="2" s="1"/>
  <c r="NS28" i="2"/>
  <c r="OC28" i="2" s="1"/>
  <c r="IF29" i="2"/>
  <c r="HB30" i="2" s="1"/>
  <c r="HL29" i="2"/>
  <c r="HV29" i="2" s="1"/>
  <c r="GY17" i="2"/>
  <c r="IO16" i="2"/>
  <c r="IT16" i="2"/>
  <c r="IG28" i="3"/>
  <c r="HC29" i="3" s="1"/>
  <c r="HM28" i="3"/>
  <c r="HW28" i="3" s="1"/>
  <c r="FB28" i="2"/>
  <c r="DX29" i="2" s="1"/>
  <c r="EH28" i="2"/>
  <c r="ER28" i="2" s="1"/>
  <c r="QS30" i="3"/>
  <c r="RC30" i="3" s="1"/>
  <c r="RM30" i="3"/>
  <c r="QI31" i="3" s="1"/>
  <c r="LN28" i="2"/>
  <c r="KJ29" i="2" s="1"/>
  <c r="KT28" i="2"/>
  <c r="LD28" i="2" s="1"/>
  <c r="LN29" i="3"/>
  <c r="KJ30" i="3" s="1"/>
  <c r="KT29" i="3"/>
  <c r="LD29" i="3" s="1"/>
  <c r="QU30" i="3"/>
  <c r="RE30" i="3" s="1"/>
  <c r="RO30" i="3"/>
  <c r="QK31" i="3" s="1"/>
  <c r="IQ16" i="2"/>
  <c r="KP29" i="2"/>
  <c r="KZ29" i="2"/>
  <c r="LJ29" i="2"/>
  <c r="KF30" i="2" s="1"/>
  <c r="NQ28" i="2"/>
  <c r="OA28" i="2" s="1"/>
  <c r="OK28" i="2"/>
  <c r="NG29" i="2" s="1"/>
  <c r="QW29" i="2"/>
  <c r="RG29" i="2" s="1"/>
  <c r="RQ29" i="2"/>
  <c r="QM30" i="2" s="1"/>
  <c r="CE29" i="2"/>
  <c r="BA30" i="2" s="1"/>
  <c r="BK29" i="2"/>
  <c r="BU29" i="2" s="1"/>
  <c r="WX29" i="3"/>
  <c r="XH29" i="3"/>
  <c r="XR29" i="3"/>
  <c r="WN30" i="3" s="1"/>
  <c r="CC29" i="2"/>
  <c r="AY30" i="2" s="1"/>
  <c r="BI29" i="2"/>
  <c r="BS29" i="2" s="1"/>
  <c r="TV29" i="2"/>
  <c r="UF29" i="2" s="1"/>
  <c r="UP29" i="2"/>
  <c r="TL30" i="2" s="1"/>
  <c r="XB29" i="3"/>
  <c r="XL29" i="3" s="1"/>
  <c r="XV29" i="3"/>
  <c r="WR30" i="3" s="1"/>
  <c r="LG28" i="2"/>
  <c r="KC29" i="2" s="1"/>
  <c r="KM28" i="2"/>
  <c r="KW28" i="2" s="1"/>
  <c r="HS16" i="2"/>
  <c r="HN28" i="3"/>
  <c r="HX28" i="3" s="1"/>
  <c r="IH28" i="3"/>
  <c r="HD29" i="3" s="1"/>
  <c r="NN29" i="2"/>
  <c r="NX29" i="2" s="1"/>
  <c r="OH29" i="2"/>
  <c r="ND30" i="2" s="1"/>
  <c r="CB29" i="3"/>
  <c r="AX30" i="3" s="1"/>
  <c r="BH29" i="3"/>
  <c r="BR29" i="3" s="1"/>
  <c r="TR12" i="3"/>
  <c r="UB12" i="3" s="1"/>
  <c r="DN16" i="2"/>
  <c r="CO16" i="2" s="1"/>
  <c r="DM16" i="2"/>
  <c r="CN16" i="2" s="1"/>
  <c r="BE16" i="2"/>
  <c r="CI16" i="2" s="1"/>
  <c r="BO16" i="2"/>
  <c r="BY16" i="2"/>
  <c r="CL16" i="2"/>
  <c r="CJ16" i="2"/>
  <c r="VZ11" i="3"/>
  <c r="VA11" i="3" s="1"/>
  <c r="WS16" i="2"/>
  <c r="XC16" i="2"/>
  <c r="XZ16" i="2"/>
  <c r="XM16" i="2"/>
  <c r="XX16" i="2"/>
  <c r="BM29" i="3"/>
  <c r="BW29" i="3" s="1"/>
  <c r="CG29" i="3"/>
  <c r="BC30" i="3" s="1"/>
  <c r="HK29" i="2"/>
  <c r="HU29" i="2" s="1"/>
  <c r="IE29" i="2"/>
  <c r="HA30" i="2" s="1"/>
  <c r="FD29" i="2"/>
  <c r="DZ30" i="2" s="1"/>
  <c r="EJ29" i="2"/>
  <c r="ET29" i="2" s="1"/>
  <c r="HO28" i="3"/>
  <c r="HY28" i="3" s="1"/>
  <c r="II28" i="3"/>
  <c r="HE29" i="3" s="1"/>
  <c r="TW29" i="3"/>
  <c r="UG29" i="3" s="1"/>
  <c r="UQ29" i="3"/>
  <c r="TM30" i="3" s="1"/>
  <c r="CG29" i="2"/>
  <c r="BC30" i="2" s="1"/>
  <c r="BM29" i="2"/>
  <c r="BW29" i="2"/>
  <c r="RV12" i="3"/>
  <c r="SW12" i="3"/>
  <c r="RX12" i="3" s="1"/>
  <c r="RT12" i="3"/>
  <c r="QO12" i="3"/>
  <c r="RS12" i="3" s="1"/>
  <c r="EL29" i="3"/>
  <c r="EV29" i="3"/>
  <c r="FF29" i="3"/>
  <c r="EB30" i="3" s="1"/>
  <c r="OL29" i="3"/>
  <c r="NH30" i="3" s="1"/>
  <c r="NR29" i="3"/>
  <c r="OB29" i="3" s="1"/>
  <c r="KO28" i="2"/>
  <c r="KY28" i="2" s="1"/>
  <c r="LI28" i="2"/>
  <c r="KE29" i="2" s="1"/>
  <c r="TY29" i="3"/>
  <c r="UI29" i="3" s="1"/>
  <c r="US29" i="3"/>
  <c r="TO30" i="3" s="1"/>
  <c r="OG11" i="3"/>
  <c r="FD28" i="3"/>
  <c r="DZ29" i="3" s="1"/>
  <c r="EJ28" i="3"/>
  <c r="ET28" i="3" s="1"/>
  <c r="QP29" i="2"/>
  <c r="QZ29" i="2" s="1"/>
  <c r="RJ29" i="2"/>
  <c r="QF30" i="2" s="1"/>
  <c r="BJ29" i="3"/>
  <c r="BT29" i="3" s="1"/>
  <c r="CD29" i="3"/>
  <c r="AZ30" i="3" s="1"/>
  <c r="XF29" i="2"/>
  <c r="WV29" i="2"/>
  <c r="XP29" i="2"/>
  <c r="WL30" i="2" s="1"/>
  <c r="HJ12" i="3"/>
  <c r="HT12" i="3" s="1"/>
  <c r="RL30" i="3"/>
  <c r="QH31" i="3" s="1"/>
  <c r="QR30" i="3"/>
  <c r="RB30" i="3" s="1"/>
  <c r="HO28" i="2"/>
  <c r="HY28" i="2" s="1"/>
  <c r="II28" i="2"/>
  <c r="HE29" i="2" s="1"/>
  <c r="CB28" i="2"/>
  <c r="AX29" i="2" s="1"/>
  <c r="BH28" i="2"/>
  <c r="BR28" i="2" s="1"/>
  <c r="FF29" i="2"/>
  <c r="EB30" i="2" s="1"/>
  <c r="EV29" i="2"/>
  <c r="EL29" i="2"/>
  <c r="ON29" i="3"/>
  <c r="NJ30" i="3" s="1"/>
  <c r="NT29" i="3"/>
  <c r="OD29" i="3" s="1"/>
  <c r="NU29" i="2"/>
  <c r="OE29" i="2" s="1"/>
  <c r="OO29" i="2"/>
  <c r="NK30" i="2" s="1"/>
  <c r="QQ28" i="2"/>
  <c r="RA28" i="2" s="1"/>
  <c r="RK28" i="2"/>
  <c r="QG29" i="2" s="1"/>
  <c r="NV29" i="2"/>
  <c r="OF29" i="2" s="1"/>
  <c r="OP29" i="2"/>
  <c r="NL30" i="2" s="1"/>
  <c r="WU26" i="3"/>
  <c r="XE26" i="3" s="1"/>
  <c r="UR29" i="2"/>
  <c r="TN30" i="2" s="1"/>
  <c r="TX29" i="2"/>
  <c r="UH29" i="2" s="1"/>
  <c r="OM29" i="3"/>
  <c r="NI30" i="3" s="1"/>
  <c r="NS29" i="3"/>
  <c r="OC29" i="3" s="1"/>
  <c r="HN29" i="2"/>
  <c r="HX29" i="2"/>
  <c r="IH29" i="2"/>
  <c r="HD30" i="2" s="1"/>
  <c r="IE11" i="3"/>
  <c r="HA12" i="3" s="1"/>
  <c r="IL29" i="3"/>
  <c r="HH30" i="3" s="1"/>
  <c r="HR29" i="3"/>
  <c r="IB29" i="3" s="1"/>
  <c r="TW29" i="2"/>
  <c r="UG29" i="2"/>
  <c r="UQ29" i="2"/>
  <c r="TM30" i="2" s="1"/>
  <c r="XS28" i="2"/>
  <c r="WO29" i="2" s="1"/>
  <c r="WY28" i="2"/>
  <c r="XI28" i="2"/>
  <c r="XP28" i="3"/>
  <c r="WL29" i="3" s="1"/>
  <c r="WV28" i="3"/>
  <c r="XF28" i="3" s="1"/>
  <c r="CF29" i="2"/>
  <c r="BB30" i="2" s="1"/>
  <c r="BL29" i="2"/>
  <c r="BV29" i="2" s="1"/>
  <c r="UM28" i="2"/>
  <c r="TI29" i="2" s="1"/>
  <c r="TS28" i="2"/>
  <c r="UC28" i="2" s="1"/>
  <c r="EO28" i="2"/>
  <c r="EY28" i="2" s="1"/>
  <c r="FI28" i="2"/>
  <c r="EE29" i="2" s="1"/>
  <c r="CH29" i="3"/>
  <c r="BD30" i="3" s="1"/>
  <c r="BN29" i="3"/>
  <c r="BX29" i="3" s="1"/>
  <c r="WS15" i="3"/>
  <c r="XC15" i="3" s="1"/>
  <c r="XZ15" i="3"/>
  <c r="XM15" i="3"/>
  <c r="XX15" i="3"/>
  <c r="TZ29" i="3"/>
  <c r="UJ29" i="3" s="1"/>
  <c r="UT29" i="3"/>
  <c r="TP30" i="3" s="1"/>
  <c r="WT26" i="3"/>
  <c r="XD26" i="3" s="1"/>
  <c r="QU29" i="2"/>
  <c r="RO29" i="2"/>
  <c r="QK30" i="2" s="1"/>
  <c r="RE29" i="2"/>
  <c r="OJ30" i="3"/>
  <c r="NF31" i="3" s="1"/>
  <c r="NP30" i="3"/>
  <c r="NZ30" i="3" s="1"/>
  <c r="WY29" i="3"/>
  <c r="XI29" i="3" s="1"/>
  <c r="XS29" i="3"/>
  <c r="WO30" i="3" s="1"/>
  <c r="HL29" i="3"/>
  <c r="HV29" i="3" s="1"/>
  <c r="IF29" i="3"/>
  <c r="HB30" i="3" s="1"/>
  <c r="OO28" i="3"/>
  <c r="NK29" i="3" s="1"/>
  <c r="NU28" i="3"/>
  <c r="OE28" i="3" s="1"/>
  <c r="EM29" i="3"/>
  <c r="EW29" i="3" s="1"/>
  <c r="FG29" i="3"/>
  <c r="EC30" i="3" s="1"/>
  <c r="OG16" i="2"/>
  <c r="OR16" i="2"/>
  <c r="PU16" i="2"/>
  <c r="OV16" i="2" s="1"/>
  <c r="NM16" i="2"/>
  <c r="OQ16" i="2" s="1"/>
  <c r="OT16" i="2"/>
  <c r="NW16" i="2"/>
  <c r="RM28" i="2"/>
  <c r="QI29" i="2" s="1"/>
  <c r="QS28" i="2"/>
  <c r="RC28" i="2" s="1"/>
  <c r="UN28" i="2"/>
  <c r="TJ29" i="2" s="1"/>
  <c r="TT28" i="2"/>
  <c r="UD28" i="2" s="1"/>
  <c r="QR28" i="2"/>
  <c r="RB28" i="2" s="1"/>
  <c r="RL28" i="2"/>
  <c r="QH29" i="2" s="1"/>
  <c r="HP29" i="3"/>
  <c r="HZ29" i="3" s="1"/>
  <c r="IJ29" i="3"/>
  <c r="HF30" i="3" s="1"/>
  <c r="LC28" i="2"/>
  <c r="LM28" i="2"/>
  <c r="KI29" i="2" s="1"/>
  <c r="KS28" i="2"/>
  <c r="WU29" i="2"/>
  <c r="XE29" i="2" s="1"/>
  <c r="XO29" i="2"/>
  <c r="WK30" i="2" s="1"/>
  <c r="QT28" i="3"/>
  <c r="RD28" i="3" s="1"/>
  <c r="RN28" i="3"/>
  <c r="QJ29" i="3" s="1"/>
  <c r="XT28" i="2"/>
  <c r="WP29" i="2" s="1"/>
  <c r="WZ28" i="2"/>
  <c r="XJ28" i="2" s="1"/>
  <c r="SW16" i="2"/>
  <c r="RX16" i="2" s="1"/>
  <c r="QO16" i="2"/>
  <c r="RS16" i="2" s="1"/>
  <c r="QY16" i="2"/>
  <c r="RI16" i="2"/>
  <c r="RV16" i="2"/>
  <c r="RT16" i="2"/>
  <c r="BK29" i="3"/>
  <c r="BU29" i="3"/>
  <c r="CE29" i="3"/>
  <c r="BA30" i="3" s="1"/>
  <c r="UV12" i="3"/>
  <c r="TQ12" i="3"/>
  <c r="VY12" i="3"/>
  <c r="UZ12" i="3" s="1"/>
  <c r="XD28" i="2"/>
  <c r="XN28" i="2"/>
  <c r="WJ29" i="2" s="1"/>
  <c r="WT28" i="2"/>
  <c r="EP29" i="3"/>
  <c r="EZ29" i="3" s="1"/>
  <c r="FJ29" i="3"/>
  <c r="EF30" i="3" s="1"/>
  <c r="KO29" i="3"/>
  <c r="KY29" i="3"/>
  <c r="LI29" i="3"/>
  <c r="KE30" i="3" s="1"/>
  <c r="UO29" i="2"/>
  <c r="TK30" i="2" s="1"/>
  <c r="TU29" i="2"/>
  <c r="UE29" i="2" s="1"/>
  <c r="UO28" i="3"/>
  <c r="TK29" i="3" s="1"/>
  <c r="TU28" i="3"/>
  <c r="UE28" i="3" s="1"/>
  <c r="EP29" i="2"/>
  <c r="EZ29" i="2" s="1"/>
  <c r="FJ29" i="2"/>
  <c r="EF30" i="2" s="1"/>
  <c r="CA28" i="2"/>
  <c r="AW29" i="2" s="1"/>
  <c r="BG28" i="2"/>
  <c r="BQ28" i="2" s="1"/>
  <c r="XR29" i="2"/>
  <c r="WN30" i="2" s="1"/>
  <c r="WX29" i="2"/>
  <c r="XH29" i="2" s="1"/>
  <c r="GO16" i="2"/>
  <c r="FP16" i="2" s="1"/>
  <c r="EG16" i="2"/>
  <c r="FK16" i="2" s="1"/>
  <c r="FN16" i="2"/>
  <c r="FA16" i="2"/>
  <c r="GP16" i="2"/>
  <c r="FQ16" i="2" s="1"/>
  <c r="FL16" i="2"/>
  <c r="XB29" i="2"/>
  <c r="XL29" i="2" s="1"/>
  <c r="XV29" i="2"/>
  <c r="WR30" i="2" s="1"/>
  <c r="FG28" i="2"/>
  <c r="EC29" i="2" s="1"/>
  <c r="EM28" i="2"/>
  <c r="EW28" i="2" s="1"/>
  <c r="BN29" i="2"/>
  <c r="BX29" i="2" s="1"/>
  <c r="CH29" i="2"/>
  <c r="BD30" i="2" s="1"/>
  <c r="HQ28" i="2"/>
  <c r="IA28" i="2"/>
  <c r="IK28" i="2"/>
  <c r="HG29" i="2" s="1"/>
  <c r="QX29" i="3"/>
  <c r="RH29" i="3" s="1"/>
  <c r="RR29" i="3"/>
  <c r="QN30" i="3" s="1"/>
  <c r="UW11" i="3"/>
  <c r="UY11" i="3" s="1"/>
  <c r="EN29" i="2"/>
  <c r="EX29" i="2" s="1"/>
  <c r="FH29" i="2"/>
  <c r="ED30" i="2" s="1"/>
  <c r="IK29" i="3"/>
  <c r="HG30" i="3" s="1"/>
  <c r="HQ29" i="3"/>
  <c r="IA29" i="3" s="1"/>
  <c r="FC29" i="2"/>
  <c r="DY30" i="2" s="1"/>
  <c r="EI29" i="2"/>
  <c r="ES29" i="2" s="1"/>
  <c r="QV29" i="2"/>
  <c r="RF29" i="2" s="1"/>
  <c r="RP29" i="2"/>
  <c r="QL30" i="2" s="1"/>
  <c r="HR28" i="2"/>
  <c r="IB28" i="2" s="1"/>
  <c r="IL28" i="2"/>
  <c r="HH29" i="2" s="1"/>
  <c r="WW29" i="3"/>
  <c r="XG29" i="3"/>
  <c r="XQ29" i="3"/>
  <c r="WM30" i="3" s="1"/>
  <c r="LF29" i="2"/>
  <c r="KB30" i="2" s="1"/>
  <c r="KL29" i="2"/>
  <c r="KV29" i="2" s="1"/>
  <c r="KR28" i="2"/>
  <c r="LB28" i="2"/>
  <c r="LL28" i="2"/>
  <c r="KH29" i="2" s="1"/>
  <c r="RR29" i="2"/>
  <c r="QN30" i="2" s="1"/>
  <c r="QX29" i="2"/>
  <c r="RH29" i="2" s="1"/>
  <c r="BE11" i="3"/>
  <c r="CI11" i="3" s="1"/>
  <c r="CJ11" i="3"/>
  <c r="DM11" i="3"/>
  <c r="CN11" i="3" s="1"/>
  <c r="CL11" i="3"/>
  <c r="RN28" i="2"/>
  <c r="QJ29" i="2" s="1"/>
  <c r="QT28" i="2"/>
  <c r="RD28" i="2" s="1"/>
  <c r="OP28" i="3"/>
  <c r="NL29" i="3" s="1"/>
  <c r="NV28" i="3"/>
  <c r="OF28" i="3" s="1"/>
  <c r="TS12" i="3"/>
  <c r="UC12" i="3" s="1"/>
  <c r="XU28" i="2"/>
  <c r="WQ29" i="2" s="1"/>
  <c r="XA28" i="2"/>
  <c r="XK28" i="2" s="1"/>
  <c r="UP28" i="3"/>
  <c r="TL29" i="3" s="1"/>
  <c r="TV28" i="3"/>
  <c r="UF28" i="3" s="1"/>
  <c r="OK30" i="3"/>
  <c r="NG31" i="3" s="1"/>
  <c r="NQ30" i="3"/>
  <c r="OA30" i="3" s="1"/>
  <c r="HP29" i="2"/>
  <c r="HZ29" i="2" s="1"/>
  <c r="IJ29" i="2"/>
  <c r="HF30" i="2" s="1"/>
  <c r="JR16" i="2"/>
  <c r="IS16" i="2" s="1"/>
  <c r="G67" i="3"/>
  <c r="CM10" i="3"/>
  <c r="LM28" i="3"/>
  <c r="KI29" i="3" s="1"/>
  <c r="KS28" i="3"/>
  <c r="LC28" i="3" s="1"/>
  <c r="ON28" i="2"/>
  <c r="NJ29" i="2" s="1"/>
  <c r="NT28" i="2"/>
  <c r="OD28" i="2" s="1"/>
  <c r="LL28" i="3"/>
  <c r="KH29" i="3" s="1"/>
  <c r="KR28" i="3"/>
  <c r="LB28" i="3" s="1"/>
  <c r="QW29" i="3"/>
  <c r="RG29" i="3" s="1"/>
  <c r="RQ29" i="3"/>
  <c r="QM30" i="3" s="1"/>
  <c r="TX29" i="3"/>
  <c r="UH29" i="3" s="1"/>
  <c r="UR29" i="3"/>
  <c r="TN30" i="3" s="1"/>
  <c r="BL29" i="3"/>
  <c r="BV29" i="3" s="1"/>
  <c r="CF29" i="3"/>
  <c r="BB30" i="3" s="1"/>
  <c r="TZ29" i="2"/>
  <c r="UT29" i="2"/>
  <c r="TP30" i="2" s="1"/>
  <c r="UJ29" i="2"/>
  <c r="UN29" i="3"/>
  <c r="TJ30" i="3" s="1"/>
  <c r="TT29" i="3"/>
  <c r="UD29" i="3" s="1"/>
  <c r="VY16" i="2"/>
  <c r="UZ16" i="2" s="1"/>
  <c r="TQ16" i="2"/>
  <c r="UU16" i="2" s="1"/>
  <c r="UK16" i="2"/>
  <c r="UX16" i="2"/>
  <c r="UV16" i="2"/>
  <c r="EO28" i="3"/>
  <c r="EY28" i="3" s="1"/>
  <c r="FI28" i="3"/>
  <c r="EE29" i="3" s="1"/>
  <c r="CD29" i="2"/>
  <c r="AZ30" i="2" s="1"/>
  <c r="BJ29" i="2"/>
  <c r="BT29" i="2" s="1"/>
  <c r="LH29" i="3"/>
  <c r="KD30" i="3" s="1"/>
  <c r="KN29" i="3"/>
  <c r="KX29" i="3" s="1"/>
  <c r="KK17" i="2"/>
  <c r="LO17" i="2" s="1"/>
  <c r="KU17" i="2"/>
  <c r="LR17" i="2"/>
  <c r="LE17" i="2"/>
  <c r="LP17" i="2"/>
  <c r="MT17" i="2"/>
  <c r="LU17" i="2" s="1"/>
  <c r="MS17" i="2"/>
  <c r="LT17" i="2" s="1"/>
  <c r="TR28" i="2"/>
  <c r="UB28" i="2"/>
  <c r="UL28" i="2"/>
  <c r="TH29" i="2" s="1"/>
  <c r="NP29" i="2"/>
  <c r="NZ29" i="2" s="1"/>
  <c r="OJ29" i="2"/>
  <c r="NF30" i="2" s="1"/>
  <c r="WZ30" i="3"/>
  <c r="XJ30" i="3" s="1"/>
  <c r="XT30" i="3"/>
  <c r="WP31" i="3" s="1"/>
  <c r="HJ28" i="2"/>
  <c r="HT28" i="2" s="1"/>
  <c r="ID28" i="2"/>
  <c r="GZ29" i="2" s="1"/>
  <c r="KN29" i="2"/>
  <c r="LH29" i="2"/>
  <c r="KD30" i="2" s="1"/>
  <c r="KX29" i="2"/>
  <c r="FH29" i="3"/>
  <c r="ED30" i="3" s="1"/>
  <c r="EN29" i="3"/>
  <c r="EX29" i="3" s="1"/>
  <c r="IG28" i="2"/>
  <c r="HC29" i="2" s="1"/>
  <c r="HM28" i="2"/>
  <c r="HW28" i="2" s="1"/>
  <c r="XA28" i="3"/>
  <c r="XK28" i="3" s="1"/>
  <c r="XU28" i="3"/>
  <c r="WQ29" i="3" s="1"/>
  <c r="LK30" i="3"/>
  <c r="KG31" i="3" s="1"/>
  <c r="KQ30" i="3"/>
  <c r="LA30" i="3" s="1"/>
  <c r="BF28" i="2"/>
  <c r="BP28" i="2" s="1"/>
  <c r="BZ28" i="2"/>
  <c r="AV29" i="2" s="1"/>
  <c r="US28" i="2"/>
  <c r="TO29" i="2" s="1"/>
  <c r="TY28" i="2"/>
  <c r="UI28" i="2" s="1"/>
  <c r="KQ28" i="2"/>
  <c r="LA28" i="2" s="1"/>
  <c r="LK28" i="2"/>
  <c r="KG29" i="2" s="1"/>
  <c r="WW29" i="2"/>
  <c r="XG29" i="2"/>
  <c r="XQ29" i="2"/>
  <c r="WM30" i="2" s="1"/>
  <c r="LJ28" i="3"/>
  <c r="KF29" i="3" s="1"/>
  <c r="KP28" i="3"/>
  <c r="KZ28" i="3" s="1"/>
  <c r="EK29" i="2"/>
  <c r="EU29" i="2"/>
  <c r="FE29" i="2"/>
  <c r="EA30" i="2" s="1"/>
  <c r="NR28" i="2"/>
  <c r="OB28" i="2"/>
  <c r="OL28" i="2"/>
  <c r="NH29" i="2" s="1"/>
  <c r="QV29" i="3"/>
  <c r="RF29" i="3" s="1"/>
  <c r="RP29" i="3"/>
  <c r="QL30" i="3" s="1"/>
  <c r="OI11" i="3"/>
  <c r="NE12" i="3" s="1"/>
  <c r="DW13" i="3" l="1"/>
  <c r="FM12" i="3"/>
  <c r="FO12" i="3" s="1"/>
  <c r="FR12" i="3"/>
  <c r="BO11" i="3"/>
  <c r="BY11" i="3" s="1"/>
  <c r="AU12" i="3" s="1"/>
  <c r="VB11" i="3"/>
  <c r="LP11" i="3"/>
  <c r="KL11" i="3"/>
  <c r="LR11" i="3"/>
  <c r="MS11" i="3"/>
  <c r="LT11" i="3" s="1"/>
  <c r="UA12" i="3"/>
  <c r="EO29" i="3"/>
  <c r="EY29" i="3" s="1"/>
  <c r="FI29" i="3"/>
  <c r="EE30" i="3" s="1"/>
  <c r="FJ30" i="2"/>
  <c r="EF31" i="2" s="1"/>
  <c r="EP30" i="2"/>
  <c r="EZ30" i="2" s="1"/>
  <c r="KR29" i="3"/>
  <c r="LB29" i="3" s="1"/>
  <c r="LL29" i="3"/>
  <c r="KH30" i="3" s="1"/>
  <c r="XQ30" i="2"/>
  <c r="WM31" i="2" s="1"/>
  <c r="WW30" i="2"/>
  <c r="XG30" i="2" s="1"/>
  <c r="BZ29" i="2"/>
  <c r="AV30" i="2" s="1"/>
  <c r="BF29" i="2"/>
  <c r="BP29" i="2" s="1"/>
  <c r="NP30" i="2"/>
  <c r="NZ30" i="2"/>
  <c r="OJ30" i="2"/>
  <c r="NF31" i="2" s="1"/>
  <c r="VB16" i="2"/>
  <c r="TG17" i="2"/>
  <c r="UW16" i="2"/>
  <c r="EN30" i="2"/>
  <c r="EX30" i="2" s="1"/>
  <c r="FH30" i="2"/>
  <c r="ED31" i="2" s="1"/>
  <c r="WT29" i="2"/>
  <c r="XD29" i="2" s="1"/>
  <c r="XN29" i="2"/>
  <c r="WJ30" i="2" s="1"/>
  <c r="RK29" i="2"/>
  <c r="QG30" i="2" s="1"/>
  <c r="QQ29" i="2"/>
  <c r="RA29" i="2" s="1"/>
  <c r="XP30" i="2"/>
  <c r="WL31" i="2" s="1"/>
  <c r="WV30" i="2"/>
  <c r="XF30" i="2" s="1"/>
  <c r="NC12" i="3"/>
  <c r="OS11" i="3"/>
  <c r="OU11" i="3" s="1"/>
  <c r="OX11" i="3"/>
  <c r="PV11" i="3"/>
  <c r="OW11" i="3" s="1"/>
  <c r="IH29" i="3"/>
  <c r="HD30" i="3" s="1"/>
  <c r="HN29" i="3"/>
  <c r="HX29" i="3" s="1"/>
  <c r="BI29" i="3"/>
  <c r="BS29" i="3" s="1"/>
  <c r="CC29" i="3"/>
  <c r="AY30" i="3" s="1"/>
  <c r="QV30" i="3"/>
  <c r="RF30" i="3" s="1"/>
  <c r="RP30" i="3"/>
  <c r="QL31" i="3" s="1"/>
  <c r="US29" i="2"/>
  <c r="TO30" i="2" s="1"/>
  <c r="TY29" i="2"/>
  <c r="UI29" i="2" s="1"/>
  <c r="NT29" i="2"/>
  <c r="OD29" i="2" s="1"/>
  <c r="ON29" i="2"/>
  <c r="NJ30" i="2" s="1"/>
  <c r="IL29" i="2"/>
  <c r="HH30" i="2" s="1"/>
  <c r="HR29" i="2"/>
  <c r="IB29" i="2" s="1"/>
  <c r="EN30" i="3"/>
  <c r="EX30" i="3" s="1"/>
  <c r="FH30" i="3"/>
  <c r="ED31" i="3" s="1"/>
  <c r="UA16" i="2"/>
  <c r="NQ31" i="3"/>
  <c r="OA31" i="3" s="1"/>
  <c r="OK31" i="3"/>
  <c r="NG32" i="3" s="1"/>
  <c r="NV29" i="3"/>
  <c r="OF29" i="3" s="1"/>
  <c r="OP29" i="3"/>
  <c r="NL30" i="3" s="1"/>
  <c r="TU29" i="3"/>
  <c r="UE29" i="3" s="1"/>
  <c r="UO29" i="3"/>
  <c r="TK30" i="3" s="1"/>
  <c r="XO30" i="2"/>
  <c r="WK31" i="2" s="1"/>
  <c r="WU30" i="2"/>
  <c r="XE30" i="2"/>
  <c r="OS16" i="2"/>
  <c r="NC17" i="2"/>
  <c r="OX16" i="2"/>
  <c r="XS29" i="2"/>
  <c r="WO30" i="2" s="1"/>
  <c r="WY29" i="2"/>
  <c r="XI29" i="2" s="1"/>
  <c r="BH29" i="2"/>
  <c r="BR29" i="2" s="1"/>
  <c r="CB29" i="2"/>
  <c r="AX30" i="2" s="1"/>
  <c r="TY30" i="3"/>
  <c r="UI30" i="3" s="1"/>
  <c r="US30" i="3"/>
  <c r="TO31" i="3" s="1"/>
  <c r="OK29" i="2"/>
  <c r="NG30" i="2" s="1"/>
  <c r="NQ29" i="2"/>
  <c r="OA29" i="2" s="1"/>
  <c r="HL30" i="2"/>
  <c r="HV30" i="2"/>
  <c r="IF30" i="2"/>
  <c r="HB31" i="2" s="1"/>
  <c r="KL30" i="2"/>
  <c r="KV30" i="2" s="1"/>
  <c r="LF30" i="2"/>
  <c r="KB31" i="2" s="1"/>
  <c r="TX30" i="3"/>
  <c r="UH30" i="3" s="1"/>
  <c r="UR30" i="3"/>
  <c r="TN31" i="3" s="1"/>
  <c r="CC30" i="2"/>
  <c r="AY31" i="2" s="1"/>
  <c r="BI30" i="2"/>
  <c r="BS30" i="2" s="1"/>
  <c r="NP31" i="3"/>
  <c r="NZ31" i="3" s="1"/>
  <c r="OJ31" i="3"/>
  <c r="NF32" i="3" s="1"/>
  <c r="WI16" i="3"/>
  <c r="XY15" i="3"/>
  <c r="TS29" i="2"/>
  <c r="UM29" i="2"/>
  <c r="TI30" i="2" s="1"/>
  <c r="UC29" i="2"/>
  <c r="OO30" i="2"/>
  <c r="NK31" i="2" s="1"/>
  <c r="NU30" i="2"/>
  <c r="OE30" i="2" s="1"/>
  <c r="II29" i="2"/>
  <c r="HE30" i="2" s="1"/>
  <c r="HO29" i="2"/>
  <c r="HY29" i="2" s="1"/>
  <c r="HO29" i="3"/>
  <c r="HY29" i="3" s="1"/>
  <c r="II29" i="3"/>
  <c r="HE30" i="3" s="1"/>
  <c r="WI17" i="2"/>
  <c r="XY16" i="2"/>
  <c r="EH29" i="2"/>
  <c r="ER29" i="2" s="1"/>
  <c r="FB29" i="2"/>
  <c r="DX30" i="2" s="1"/>
  <c r="NS29" i="2"/>
  <c r="OC29" i="2" s="1"/>
  <c r="OM29" i="2"/>
  <c r="NI30" i="2" s="1"/>
  <c r="IJ30" i="2"/>
  <c r="HF31" i="2" s="1"/>
  <c r="HP30" i="2"/>
  <c r="HZ30" i="2" s="1"/>
  <c r="OL29" i="2"/>
  <c r="NH30" i="2" s="1"/>
  <c r="NR29" i="2"/>
  <c r="OB29" i="2" s="1"/>
  <c r="BJ30" i="3"/>
  <c r="BT30" i="3" s="1"/>
  <c r="CD30" i="3"/>
  <c r="AZ31" i="3" s="1"/>
  <c r="LI29" i="2"/>
  <c r="KE30" i="2" s="1"/>
  <c r="KO29" i="2"/>
  <c r="KY29" i="2" s="1"/>
  <c r="WX30" i="3"/>
  <c r="XH30" i="3" s="1"/>
  <c r="XR30" i="3"/>
  <c r="WN31" i="3" s="1"/>
  <c r="KP30" i="2"/>
  <c r="KZ30" i="2" s="1"/>
  <c r="LJ30" i="2"/>
  <c r="KF31" i="2" s="1"/>
  <c r="KT30" i="3"/>
  <c r="LD30" i="3" s="1"/>
  <c r="LN30" i="3"/>
  <c r="KJ31" i="3" s="1"/>
  <c r="EK29" i="3"/>
  <c r="EU29" i="3" s="1"/>
  <c r="FE29" i="3"/>
  <c r="EA30" i="3" s="1"/>
  <c r="QX30" i="2"/>
  <c r="RH30" i="2" s="1"/>
  <c r="RR30" i="2"/>
  <c r="QN31" i="2" s="1"/>
  <c r="TT29" i="2"/>
  <c r="UD29" i="2" s="1"/>
  <c r="UN29" i="2"/>
  <c r="TJ30" i="2" s="1"/>
  <c r="QX30" i="3"/>
  <c r="RH30" i="3" s="1"/>
  <c r="RR30" i="3"/>
  <c r="QN31" i="3" s="1"/>
  <c r="XB30" i="2"/>
  <c r="XL30" i="2" s="1"/>
  <c r="XV30" i="2"/>
  <c r="WR31" i="2" s="1"/>
  <c r="WX30" i="2"/>
  <c r="XH30" i="2"/>
  <c r="XR30" i="2"/>
  <c r="WN31" i="2" s="1"/>
  <c r="UO30" i="2"/>
  <c r="TK31" i="2" s="1"/>
  <c r="TU30" i="2"/>
  <c r="UE30" i="2"/>
  <c r="EU30" i="2"/>
  <c r="EK30" i="2"/>
  <c r="FE30" i="2"/>
  <c r="EA31" i="2" s="1"/>
  <c r="LK31" i="3"/>
  <c r="KG32" i="3" s="1"/>
  <c r="KQ31" i="3"/>
  <c r="LA31" i="3" s="1"/>
  <c r="CD30" i="2"/>
  <c r="AZ31" i="2" s="1"/>
  <c r="BJ30" i="2"/>
  <c r="BT30" i="2" s="1"/>
  <c r="QW30" i="3"/>
  <c r="RG30" i="3" s="1"/>
  <c r="RQ30" i="3"/>
  <c r="QM31" i="3" s="1"/>
  <c r="F67" i="3"/>
  <c r="D67" i="3"/>
  <c r="LI30" i="3"/>
  <c r="KE31" i="3" s="1"/>
  <c r="KO30" i="3"/>
  <c r="KY30" i="3" s="1"/>
  <c r="UU12" i="3"/>
  <c r="UK12" i="3" s="1"/>
  <c r="TG13" i="3" s="1"/>
  <c r="KS29" i="2"/>
  <c r="LC29" i="2" s="1"/>
  <c r="LM29" i="2"/>
  <c r="KI30" i="2" s="1"/>
  <c r="QS29" i="2"/>
  <c r="RM29" i="2"/>
  <c r="QI30" i="2" s="1"/>
  <c r="RC29" i="2"/>
  <c r="TX30" i="2"/>
  <c r="UH30" i="2" s="1"/>
  <c r="UR30" i="2"/>
  <c r="TN31" i="2" s="1"/>
  <c r="JR11" i="3"/>
  <c r="IS11" i="3" s="1"/>
  <c r="RZ16" i="2"/>
  <c r="RU16" i="2"/>
  <c r="RW16" i="2" s="1"/>
  <c r="QE17" i="2"/>
  <c r="EM30" i="3"/>
  <c r="EW30" i="3" s="1"/>
  <c r="FG30" i="3"/>
  <c r="EC31" i="3" s="1"/>
  <c r="UQ30" i="2"/>
  <c r="TM31" i="2" s="1"/>
  <c r="TW30" i="2"/>
  <c r="UG30" i="2" s="1"/>
  <c r="NS30" i="3"/>
  <c r="OC30" i="3" s="1"/>
  <c r="OM30" i="3"/>
  <c r="NI31" i="3" s="1"/>
  <c r="FL13" i="3"/>
  <c r="EG13" i="3"/>
  <c r="FK13" i="3" s="1"/>
  <c r="GO13" i="3"/>
  <c r="FP13" i="3" s="1"/>
  <c r="FN13" i="3"/>
  <c r="UB29" i="2"/>
  <c r="UL29" i="2"/>
  <c r="TH30" i="2" s="1"/>
  <c r="TR29" i="2"/>
  <c r="QT29" i="2"/>
  <c r="RD29" i="2" s="1"/>
  <c r="RN29" i="2"/>
  <c r="QJ30" i="2" s="1"/>
  <c r="LL29" i="2"/>
  <c r="KH30" i="2" s="1"/>
  <c r="KR29" i="2"/>
  <c r="LB29" i="2" s="1"/>
  <c r="RP30" i="2"/>
  <c r="QL31" i="2" s="1"/>
  <c r="QV30" i="2"/>
  <c r="RF30" i="2"/>
  <c r="LK29" i="2"/>
  <c r="KG30" i="2" s="1"/>
  <c r="KQ29" i="2"/>
  <c r="LA29" i="2" s="1"/>
  <c r="CA29" i="2"/>
  <c r="AW30" i="2" s="1"/>
  <c r="BG29" i="2"/>
  <c r="BQ29" i="2" s="1"/>
  <c r="SX16" i="2"/>
  <c r="RY16" i="2" s="1"/>
  <c r="RO30" i="2"/>
  <c r="QK31" i="2" s="1"/>
  <c r="QU30" i="2"/>
  <c r="RE30" i="2" s="1"/>
  <c r="IL30" i="3"/>
  <c r="HH31" i="3" s="1"/>
  <c r="HR30" i="3"/>
  <c r="IB30" i="3" s="1"/>
  <c r="XO26" i="3"/>
  <c r="WK27" i="3" s="1"/>
  <c r="QP30" i="2"/>
  <c r="QZ30" i="2" s="1"/>
  <c r="RJ30" i="2"/>
  <c r="QF31" i="2" s="1"/>
  <c r="FD30" i="2"/>
  <c r="DZ31" i="2" s="1"/>
  <c r="ET30" i="2"/>
  <c r="EJ30" i="2"/>
  <c r="LG29" i="2"/>
  <c r="KC30" i="2" s="1"/>
  <c r="KM29" i="2"/>
  <c r="KW29" i="2" s="1"/>
  <c r="HM29" i="3"/>
  <c r="HW29" i="3" s="1"/>
  <c r="IG29" i="3"/>
  <c r="HC30" i="3" s="1"/>
  <c r="IT11" i="3"/>
  <c r="KN30" i="3"/>
  <c r="KX30" i="3" s="1"/>
  <c r="LH30" i="3"/>
  <c r="KD31" i="3" s="1"/>
  <c r="LM29" i="3"/>
  <c r="KI30" i="3" s="1"/>
  <c r="KS29" i="3"/>
  <c r="LC29" i="3" s="1"/>
  <c r="FG29" i="2"/>
  <c r="EC30" i="2" s="1"/>
  <c r="EM29" i="2"/>
  <c r="EW29" i="2" s="1"/>
  <c r="KN30" i="2"/>
  <c r="KX30" i="2"/>
  <c r="LH30" i="2"/>
  <c r="KD31" i="2" s="1"/>
  <c r="VZ16" i="2"/>
  <c r="VA16" i="2" s="1"/>
  <c r="TV29" i="3"/>
  <c r="UF29" i="3" s="1"/>
  <c r="UP29" i="3"/>
  <c r="TL30" i="3" s="1"/>
  <c r="XA29" i="3"/>
  <c r="XK29" i="3" s="1"/>
  <c r="XU29" i="3"/>
  <c r="WQ30" i="3" s="1"/>
  <c r="HT29" i="2"/>
  <c r="ID29" i="2"/>
  <c r="GZ30" i="2" s="1"/>
  <c r="HJ29" i="2"/>
  <c r="TT30" i="3"/>
  <c r="UD30" i="3" s="1"/>
  <c r="UN30" i="3"/>
  <c r="TJ31" i="3" s="1"/>
  <c r="XU29" i="2"/>
  <c r="WQ30" i="2" s="1"/>
  <c r="XA29" i="2"/>
  <c r="XK29" i="2"/>
  <c r="FC30" i="2"/>
  <c r="DY31" i="2" s="1"/>
  <c r="EI30" i="2"/>
  <c r="ES30" i="2" s="1"/>
  <c r="IK29" i="2"/>
  <c r="HG30" i="2" s="1"/>
  <c r="HQ29" i="2"/>
  <c r="IA29" i="2" s="1"/>
  <c r="NU29" i="3"/>
  <c r="OE29" i="3" s="1"/>
  <c r="OO29" i="3"/>
  <c r="NK30" i="3" s="1"/>
  <c r="BL30" i="2"/>
  <c r="BV30" i="2" s="1"/>
  <c r="CF30" i="2"/>
  <c r="BB31" i="2" s="1"/>
  <c r="QY12" i="3"/>
  <c r="RI12" i="3" s="1"/>
  <c r="XV30" i="3"/>
  <c r="WR31" i="3" s="1"/>
  <c r="XB30" i="3"/>
  <c r="XL30" i="3" s="1"/>
  <c r="IN12" i="3"/>
  <c r="JQ12" i="3"/>
  <c r="IR12" i="3" s="1"/>
  <c r="IP12" i="3"/>
  <c r="HI12" i="3"/>
  <c r="HS12" i="3" s="1"/>
  <c r="IJ30" i="3"/>
  <c r="HF31" i="3" s="1"/>
  <c r="HP30" i="3"/>
  <c r="HZ30" i="3" s="1"/>
  <c r="OU16" i="2"/>
  <c r="HL30" i="3"/>
  <c r="HV30" i="3" s="1"/>
  <c r="IF30" i="3"/>
  <c r="HB31" i="3" s="1"/>
  <c r="HK12" i="3"/>
  <c r="HU12" i="3" s="1"/>
  <c r="NT30" i="3"/>
  <c r="OD30" i="3" s="1"/>
  <c r="ON30" i="3"/>
  <c r="NJ31" i="3" s="1"/>
  <c r="RL31" i="3"/>
  <c r="QH32" i="3" s="1"/>
  <c r="QR31" i="3"/>
  <c r="RB31" i="3" s="1"/>
  <c r="OL30" i="3"/>
  <c r="NH31" i="3" s="1"/>
  <c r="NR30" i="3"/>
  <c r="OB30" i="3"/>
  <c r="HK30" i="2"/>
  <c r="HU30" i="2" s="1"/>
  <c r="IE30" i="2"/>
  <c r="HA31" i="2" s="1"/>
  <c r="F73" i="2"/>
  <c r="E73" i="2"/>
  <c r="D73" i="2"/>
  <c r="C73" i="2"/>
  <c r="G73" i="2"/>
  <c r="H73" i="2"/>
  <c r="B73" i="2"/>
  <c r="I73" i="2"/>
  <c r="BH30" i="3"/>
  <c r="BR30" i="3" s="1"/>
  <c r="CB30" i="3"/>
  <c r="AX31" i="3" s="1"/>
  <c r="OI29" i="2"/>
  <c r="NE30" i="2" s="1"/>
  <c r="NO29" i="2"/>
  <c r="NY29" i="2" s="1"/>
  <c r="IO11" i="3"/>
  <c r="IQ11" i="3" s="1"/>
  <c r="KP29" i="3"/>
  <c r="KZ29" i="3" s="1"/>
  <c r="LJ29" i="3"/>
  <c r="KF30" i="3" s="1"/>
  <c r="XT31" i="3"/>
  <c r="WP32" i="3" s="1"/>
  <c r="WZ31" i="3"/>
  <c r="XJ31" i="3"/>
  <c r="LV17" i="2"/>
  <c r="KA18" i="2"/>
  <c r="LQ17" i="2"/>
  <c r="TZ30" i="2"/>
  <c r="UJ30" i="2"/>
  <c r="UT30" i="2"/>
  <c r="TP31" i="2" s="1"/>
  <c r="C68" i="3"/>
  <c r="E68" i="3"/>
  <c r="B68" i="3"/>
  <c r="H68" i="3"/>
  <c r="WW30" i="3"/>
  <c r="XG30" i="3" s="1"/>
  <c r="XQ30" i="3"/>
  <c r="WM31" i="3" s="1"/>
  <c r="FR16" i="2"/>
  <c r="DW17" i="2"/>
  <c r="FM16" i="2"/>
  <c r="FJ30" i="3"/>
  <c r="EF31" i="3" s="1"/>
  <c r="EP30" i="3"/>
  <c r="EZ30" i="3" s="1"/>
  <c r="BK30" i="3"/>
  <c r="BU30" i="3" s="1"/>
  <c r="CE30" i="3"/>
  <c r="BA31" i="3" s="1"/>
  <c r="WZ29" i="2"/>
  <c r="XJ29" i="2" s="1"/>
  <c r="XT29" i="2"/>
  <c r="WP30" i="2" s="1"/>
  <c r="XN26" i="3"/>
  <c r="WJ27" i="3" s="1"/>
  <c r="BN30" i="3"/>
  <c r="BX30" i="3" s="1"/>
  <c r="CH30" i="3"/>
  <c r="BD31" i="3" s="1"/>
  <c r="HN30" i="2"/>
  <c r="HX30" i="2"/>
  <c r="IH30" i="2"/>
  <c r="HD31" i="2" s="1"/>
  <c r="OP30" i="2"/>
  <c r="NL31" i="2" s="1"/>
  <c r="NV30" i="2"/>
  <c r="OF30" i="2" s="1"/>
  <c r="BU30" i="2"/>
  <c r="BK30" i="2"/>
  <c r="CE30" i="2"/>
  <c r="BA31" i="2" s="1"/>
  <c r="KT29" i="2"/>
  <c r="LD29" i="2" s="1"/>
  <c r="LN29" i="2"/>
  <c r="KJ30" i="2" s="1"/>
  <c r="IK30" i="3"/>
  <c r="HG31" i="3" s="1"/>
  <c r="HQ30" i="3"/>
  <c r="IA30" i="3" s="1"/>
  <c r="FO16" i="2"/>
  <c r="RN29" i="3"/>
  <c r="QJ30" i="3" s="1"/>
  <c r="QT29" i="3"/>
  <c r="RD29" i="3" s="1"/>
  <c r="RL29" i="2"/>
  <c r="QH30" i="2" s="1"/>
  <c r="QR29" i="2"/>
  <c r="RB29" i="2" s="1"/>
  <c r="WV29" i="3"/>
  <c r="XF29" i="3"/>
  <c r="XP29" i="3"/>
  <c r="WL30" i="3" s="1"/>
  <c r="EJ29" i="3"/>
  <c r="ET29" i="3" s="1"/>
  <c r="FD29" i="3"/>
  <c r="DZ30" i="3" s="1"/>
  <c r="EL30" i="3"/>
  <c r="EV30" i="3"/>
  <c r="FF30" i="3"/>
  <c r="EB31" i="3" s="1"/>
  <c r="CG30" i="2"/>
  <c r="BC31" i="2" s="1"/>
  <c r="BM30" i="2"/>
  <c r="BW30" i="2"/>
  <c r="CP16" i="2"/>
  <c r="AU17" i="2"/>
  <c r="CK16" i="2"/>
  <c r="CM16" i="2" s="1"/>
  <c r="NN30" i="2"/>
  <c r="NX30" i="2"/>
  <c r="OH30" i="2"/>
  <c r="ND31" i="2" s="1"/>
  <c r="UP30" i="2"/>
  <c r="TL31" i="2" s="1"/>
  <c r="TV30" i="2"/>
  <c r="UF30" i="2"/>
  <c r="JQ17" i="2"/>
  <c r="IR17" i="2" s="1"/>
  <c r="HI17" i="2"/>
  <c r="IM17" i="2" s="1"/>
  <c r="HS17" i="2"/>
  <c r="IP17" i="2"/>
  <c r="IN17" i="2"/>
  <c r="IC17" i="2"/>
  <c r="NO12" i="3"/>
  <c r="NY12" i="3" s="1"/>
  <c r="LS17" i="2"/>
  <c r="IG29" i="2"/>
  <c r="HC30" i="2" s="1"/>
  <c r="HM29" i="2"/>
  <c r="HW29" i="2" s="1"/>
  <c r="UY16" i="2"/>
  <c r="BL30" i="3"/>
  <c r="BV30" i="3"/>
  <c r="CF30" i="3"/>
  <c r="BB31" i="3" s="1"/>
  <c r="CA11" i="3"/>
  <c r="AW12" i="3" s="1"/>
  <c r="BZ11" i="3"/>
  <c r="AV12" i="3" s="1"/>
  <c r="BN30" i="2"/>
  <c r="BX30" i="2" s="1"/>
  <c r="CH30" i="2"/>
  <c r="BD31" i="2" s="1"/>
  <c r="EQ16" i="2"/>
  <c r="PV16" i="2"/>
  <c r="OW16" i="2" s="1"/>
  <c r="WY30" i="3"/>
  <c r="XI30" i="3" s="1"/>
  <c r="XS30" i="3"/>
  <c r="WO31" i="3" s="1"/>
  <c r="TZ30" i="3"/>
  <c r="UJ30" i="3" s="1"/>
  <c r="UT30" i="3"/>
  <c r="TP31" i="3" s="1"/>
  <c r="FI29" i="2"/>
  <c r="EE30" i="2" s="1"/>
  <c r="EO29" i="2"/>
  <c r="EY29" i="2" s="1"/>
  <c r="EL30" i="2"/>
  <c r="EV30" i="2" s="1"/>
  <c r="FF30" i="2"/>
  <c r="EB31" i="2" s="1"/>
  <c r="TW30" i="3"/>
  <c r="UG30" i="3" s="1"/>
  <c r="UQ30" i="3"/>
  <c r="TM31" i="3" s="1"/>
  <c r="BM30" i="3"/>
  <c r="BW30" i="3" s="1"/>
  <c r="CG30" i="3"/>
  <c r="BC31" i="3" s="1"/>
  <c r="QW30" i="2"/>
  <c r="RG30" i="2" s="1"/>
  <c r="RQ30" i="2"/>
  <c r="QM31" i="2" s="1"/>
  <c r="QU31" i="3"/>
  <c r="RE31" i="3" s="1"/>
  <c r="RO31" i="3"/>
  <c r="QK32" i="3" s="1"/>
  <c r="QS31" i="3"/>
  <c r="RC31" i="3" s="1"/>
  <c r="RM31" i="3"/>
  <c r="QI32" i="3" s="1"/>
  <c r="LO11" i="3" l="1"/>
  <c r="KV11" i="3"/>
  <c r="XU30" i="2"/>
  <c r="WQ31" i="2" s="1"/>
  <c r="XA30" i="2"/>
  <c r="XK30" i="2" s="1"/>
  <c r="UM12" i="3"/>
  <c r="TI13" i="3" s="1"/>
  <c r="UL12" i="3"/>
  <c r="XB31" i="2"/>
  <c r="XL31" i="2" s="1"/>
  <c r="XV31" i="2"/>
  <c r="WR32" i="2" s="1"/>
  <c r="EK30" i="3"/>
  <c r="EU30" i="3" s="1"/>
  <c r="FE30" i="3"/>
  <c r="EA31" i="3" s="1"/>
  <c r="XO31" i="2"/>
  <c r="WK32" i="2" s="1"/>
  <c r="WU31" i="2"/>
  <c r="XE31" i="2" s="1"/>
  <c r="FH31" i="3"/>
  <c r="ED32" i="3" s="1"/>
  <c r="EN31" i="3"/>
  <c r="EX31" i="3" s="1"/>
  <c r="QV31" i="3"/>
  <c r="RF31" i="3" s="1"/>
  <c r="RP31" i="3"/>
  <c r="QL32" i="3" s="1"/>
  <c r="NM12" i="3"/>
  <c r="OQ12" i="3" s="1"/>
  <c r="OR12" i="3"/>
  <c r="PU12" i="3"/>
  <c r="OV12" i="3" s="1"/>
  <c r="OT12" i="3"/>
  <c r="EO30" i="2"/>
  <c r="EY30" i="2" s="1"/>
  <c r="FI30" i="2"/>
  <c r="EE31" i="2" s="1"/>
  <c r="EL31" i="3"/>
  <c r="EV31" i="3" s="1"/>
  <c r="FF31" i="3"/>
  <c r="EB32" i="3" s="1"/>
  <c r="BG12" i="3"/>
  <c r="BQ12" i="3"/>
  <c r="BH31" i="3"/>
  <c r="BR31" i="3" s="1"/>
  <c r="CB31" i="3"/>
  <c r="AX32" i="3" s="1"/>
  <c r="NU30" i="3"/>
  <c r="OE30" i="3" s="1"/>
  <c r="OO30" i="3"/>
  <c r="NK31" i="3" s="1"/>
  <c r="UN31" i="3"/>
  <c r="TJ32" i="3" s="1"/>
  <c r="TT31" i="3"/>
  <c r="UD31" i="3" s="1"/>
  <c r="QP31" i="2"/>
  <c r="QZ31" i="2"/>
  <c r="RJ31" i="2"/>
  <c r="QF32" i="2" s="1"/>
  <c r="LK32" i="3"/>
  <c r="KG33" i="3" s="1"/>
  <c r="KQ32" i="3"/>
  <c r="LA32" i="3" s="1"/>
  <c r="OM30" i="2"/>
  <c r="NI31" i="2" s="1"/>
  <c r="NS30" i="2"/>
  <c r="OC30" i="2" s="1"/>
  <c r="LL30" i="3"/>
  <c r="KH31" i="3" s="1"/>
  <c r="KR30" i="3"/>
  <c r="LB30" i="3" s="1"/>
  <c r="BL31" i="3"/>
  <c r="BV31" i="3" s="1"/>
  <c r="CF31" i="3"/>
  <c r="BB32" i="3" s="1"/>
  <c r="TV31" i="2"/>
  <c r="UF31" i="2"/>
  <c r="UP31" i="2"/>
  <c r="TL32" i="2" s="1"/>
  <c r="QT30" i="3"/>
  <c r="RD30" i="3" s="1"/>
  <c r="RN30" i="3"/>
  <c r="QJ31" i="3" s="1"/>
  <c r="FJ31" i="3"/>
  <c r="EF32" i="3" s="1"/>
  <c r="EP31" i="3"/>
  <c r="EZ31" i="3" s="1"/>
  <c r="WZ32" i="3"/>
  <c r="XJ32" i="3"/>
  <c r="XT32" i="3"/>
  <c r="WP33" i="3" s="1"/>
  <c r="KN31" i="2"/>
  <c r="KX31" i="2"/>
  <c r="LH31" i="2"/>
  <c r="KD32" i="2" s="1"/>
  <c r="BG30" i="2"/>
  <c r="BQ30" i="2" s="1"/>
  <c r="CA30" i="2"/>
  <c r="AW31" i="2" s="1"/>
  <c r="RN30" i="2"/>
  <c r="QJ31" i="2" s="1"/>
  <c r="QT30" i="2"/>
  <c r="RD30" i="2" s="1"/>
  <c r="NS31" i="3"/>
  <c r="OC31" i="3" s="1"/>
  <c r="OM31" i="3"/>
  <c r="NI32" i="3" s="1"/>
  <c r="LI31" i="3"/>
  <c r="KE32" i="3" s="1"/>
  <c r="KO31" i="3"/>
  <c r="KY31" i="3" s="1"/>
  <c r="KO30" i="2"/>
  <c r="KY30" i="2" s="1"/>
  <c r="LI30" i="2"/>
  <c r="KE31" i="2" s="1"/>
  <c r="HO30" i="2"/>
  <c r="HY30" i="2" s="1"/>
  <c r="II30" i="2"/>
  <c r="HE31" i="2" s="1"/>
  <c r="HL31" i="2"/>
  <c r="HV31" i="2"/>
  <c r="IF31" i="2"/>
  <c r="HB32" i="2" s="1"/>
  <c r="BH30" i="2"/>
  <c r="BR30" i="2" s="1"/>
  <c r="CB30" i="2"/>
  <c r="AX31" i="2" s="1"/>
  <c r="UV17" i="2"/>
  <c r="VZ17" i="2"/>
  <c r="VA17" i="2" s="1"/>
  <c r="VY17" i="2"/>
  <c r="UZ17" i="2" s="1"/>
  <c r="TQ17" i="2"/>
  <c r="UU17" i="2" s="1"/>
  <c r="UX17" i="2"/>
  <c r="UK17" i="2"/>
  <c r="NN31" i="2"/>
  <c r="NX31" i="2" s="1"/>
  <c r="OH31" i="2"/>
  <c r="ND32" i="2" s="1"/>
  <c r="FE31" i="2"/>
  <c r="EA32" i="2" s="1"/>
  <c r="EK31" i="2"/>
  <c r="EU31" i="2" s="1"/>
  <c r="QX31" i="3"/>
  <c r="RH31" i="3" s="1"/>
  <c r="RR31" i="3"/>
  <c r="QN32" i="3" s="1"/>
  <c r="LN31" i="3"/>
  <c r="KJ32" i="3" s="1"/>
  <c r="KT31" i="3"/>
  <c r="LD31" i="3" s="1"/>
  <c r="BJ31" i="3"/>
  <c r="BT31" i="3" s="1"/>
  <c r="CD31" i="3"/>
  <c r="AZ32" i="3" s="1"/>
  <c r="TU30" i="3"/>
  <c r="UE30" i="3"/>
  <c r="UO30" i="3"/>
  <c r="TK31" i="3" s="1"/>
  <c r="WV31" i="2"/>
  <c r="XF31" i="2"/>
  <c r="XP31" i="2"/>
  <c r="WL32" i="2" s="1"/>
  <c r="HN31" i="2"/>
  <c r="HX31" i="2"/>
  <c r="IH31" i="2"/>
  <c r="HD32" i="2" s="1"/>
  <c r="IT17" i="2"/>
  <c r="GY18" i="2"/>
  <c r="IO17" i="2"/>
  <c r="EJ30" i="3"/>
  <c r="ET30" i="3"/>
  <c r="FD30" i="3"/>
  <c r="DZ31" i="3" s="1"/>
  <c r="QS32" i="3"/>
  <c r="RC32" i="3" s="1"/>
  <c r="RM32" i="3"/>
  <c r="QI33" i="3" s="1"/>
  <c r="CE31" i="2"/>
  <c r="BA32" i="2" s="1"/>
  <c r="BK31" i="2"/>
  <c r="BU31" i="2" s="1"/>
  <c r="LJ30" i="3"/>
  <c r="KF31" i="3" s="1"/>
  <c r="KP30" i="3"/>
  <c r="KZ30" i="3" s="1"/>
  <c r="HQ30" i="2"/>
  <c r="IA30" i="2"/>
  <c r="IK30" i="2"/>
  <c r="HG31" i="2" s="1"/>
  <c r="WU27" i="3"/>
  <c r="XO27" i="3" s="1"/>
  <c r="WK28" i="3" s="1"/>
  <c r="CC31" i="2"/>
  <c r="AY32" i="2" s="1"/>
  <c r="BI31" i="2"/>
  <c r="BS31" i="2" s="1"/>
  <c r="HR30" i="2"/>
  <c r="IB30" i="2" s="1"/>
  <c r="IL30" i="2"/>
  <c r="HH31" i="2" s="1"/>
  <c r="BI30" i="3"/>
  <c r="BS30" i="3" s="1"/>
  <c r="CC30" i="3"/>
  <c r="AY31" i="3" s="1"/>
  <c r="NP31" i="2"/>
  <c r="NZ31" i="2"/>
  <c r="OJ31" i="2"/>
  <c r="NF32" i="2" s="1"/>
  <c r="IQ17" i="2"/>
  <c r="CH31" i="3"/>
  <c r="BD32" i="3" s="1"/>
  <c r="BN31" i="3"/>
  <c r="BX31" i="3" s="1"/>
  <c r="HL31" i="3"/>
  <c r="HV31" i="3" s="1"/>
  <c r="IF31" i="3"/>
  <c r="HB32" i="3" s="1"/>
  <c r="HM30" i="3"/>
  <c r="HW30" i="3" s="1"/>
  <c r="IG30" i="3"/>
  <c r="HC31" i="3" s="1"/>
  <c r="TX31" i="2"/>
  <c r="UH31" i="2" s="1"/>
  <c r="UR31" i="2"/>
  <c r="TN32" i="2" s="1"/>
  <c r="TW31" i="3"/>
  <c r="UG31" i="3" s="1"/>
  <c r="UQ31" i="3"/>
  <c r="TM32" i="3" s="1"/>
  <c r="XS31" i="3"/>
  <c r="WO32" i="3" s="1"/>
  <c r="WY31" i="3"/>
  <c r="XI31" i="3" s="1"/>
  <c r="GP17" i="2"/>
  <c r="FQ17" i="2" s="1"/>
  <c r="GO17" i="2"/>
  <c r="FP17" i="2" s="1"/>
  <c r="EG17" i="2"/>
  <c r="FK17" i="2" s="1"/>
  <c r="FN17" i="2"/>
  <c r="FL17" i="2"/>
  <c r="FA17" i="2"/>
  <c r="EQ17" i="2"/>
  <c r="NR31" i="3"/>
  <c r="OB31" i="3" s="1"/>
  <c r="OL31" i="3"/>
  <c r="NH32" i="3" s="1"/>
  <c r="ID30" i="2"/>
  <c r="GZ31" i="2" s="1"/>
  <c r="HJ30" i="2"/>
  <c r="HT30" i="2"/>
  <c r="TR30" i="2"/>
  <c r="UB30" i="2" s="1"/>
  <c r="UL30" i="2"/>
  <c r="TH31" i="2" s="1"/>
  <c r="EH30" i="2"/>
  <c r="ER30" i="2" s="1"/>
  <c r="FB30" i="2"/>
  <c r="DX31" i="2" s="1"/>
  <c r="OO31" i="2"/>
  <c r="NK32" i="2" s="1"/>
  <c r="NU31" i="2"/>
  <c r="OE31" i="2" s="1"/>
  <c r="TX31" i="3"/>
  <c r="UH31" i="3"/>
  <c r="UR31" i="3"/>
  <c r="TN32" i="3" s="1"/>
  <c r="XS30" i="2"/>
  <c r="WO31" i="2" s="1"/>
  <c r="WY30" i="2"/>
  <c r="XI30" i="2" s="1"/>
  <c r="QQ30" i="2"/>
  <c r="RA30" i="2"/>
  <c r="RK30" i="2"/>
  <c r="QG31" i="2" s="1"/>
  <c r="EP31" i="2"/>
  <c r="EZ31" i="2" s="1"/>
  <c r="FJ31" i="2"/>
  <c r="EF32" i="2" s="1"/>
  <c r="XU30" i="3"/>
  <c r="WQ31" i="3" s="1"/>
  <c r="XA30" i="3"/>
  <c r="XK30" i="3" s="1"/>
  <c r="LG30" i="2"/>
  <c r="KC31" i="2" s="1"/>
  <c r="KM30" i="2"/>
  <c r="KW30" i="2"/>
  <c r="IL31" i="3"/>
  <c r="HH32" i="3" s="1"/>
  <c r="HR31" i="3"/>
  <c r="IB31" i="3" s="1"/>
  <c r="QS30" i="2"/>
  <c r="RC30" i="2" s="1"/>
  <c r="RM30" i="2"/>
  <c r="QI31" i="2" s="1"/>
  <c r="UN30" i="2"/>
  <c r="TJ31" i="2" s="1"/>
  <c r="TT30" i="2"/>
  <c r="UD30" i="2" s="1"/>
  <c r="UC30" i="2"/>
  <c r="UM30" i="2"/>
  <c r="TI31" i="2" s="1"/>
  <c r="TS30" i="2"/>
  <c r="ON30" i="2"/>
  <c r="NJ31" i="2" s="1"/>
  <c r="NT30" i="2"/>
  <c r="OD30" i="2" s="1"/>
  <c r="HN30" i="3"/>
  <c r="HX30" i="3" s="1"/>
  <c r="IH30" i="3"/>
  <c r="HD31" i="3" s="1"/>
  <c r="FI30" i="3"/>
  <c r="EE31" i="3" s="1"/>
  <c r="EO30" i="3"/>
  <c r="EY30" i="3" s="1"/>
  <c r="IE31" i="2"/>
  <c r="HA32" i="2" s="1"/>
  <c r="HK31" i="2"/>
  <c r="HU31" i="2" s="1"/>
  <c r="CG31" i="3"/>
  <c r="BC32" i="3" s="1"/>
  <c r="BM31" i="3"/>
  <c r="BW31" i="3" s="1"/>
  <c r="WV30" i="3"/>
  <c r="XF30" i="3" s="1"/>
  <c r="XP30" i="3"/>
  <c r="WL31" i="3" s="1"/>
  <c r="IK31" i="3"/>
  <c r="HG32" i="3" s="1"/>
  <c r="HQ31" i="3"/>
  <c r="IA31" i="3" s="1"/>
  <c r="WT27" i="3"/>
  <c r="XN27" i="3" s="1"/>
  <c r="WJ28" i="3" s="1"/>
  <c r="TZ31" i="2"/>
  <c r="UJ31" i="2"/>
  <c r="UT31" i="2"/>
  <c r="TP32" i="2" s="1"/>
  <c r="XB31" i="3"/>
  <c r="XL31" i="3" s="1"/>
  <c r="XV31" i="3"/>
  <c r="WR32" i="3" s="1"/>
  <c r="FG30" i="2"/>
  <c r="EC31" i="2" s="1"/>
  <c r="EM30" i="2"/>
  <c r="EW30" i="2"/>
  <c r="KQ30" i="2"/>
  <c r="LA30" i="2" s="1"/>
  <c r="LK30" i="2"/>
  <c r="KG31" i="2" s="1"/>
  <c r="UQ31" i="2"/>
  <c r="TM32" i="2" s="1"/>
  <c r="TW31" i="2"/>
  <c r="UG31" i="2" s="1"/>
  <c r="QW31" i="3"/>
  <c r="RG31" i="3" s="1"/>
  <c r="RQ31" i="3"/>
  <c r="QM32" i="3" s="1"/>
  <c r="KP31" i="2"/>
  <c r="KZ31" i="2"/>
  <c r="LJ31" i="2"/>
  <c r="KF32" i="2" s="1"/>
  <c r="NQ30" i="2"/>
  <c r="OA30" i="2" s="1"/>
  <c r="OK30" i="2"/>
  <c r="NG31" i="2" s="1"/>
  <c r="NV30" i="3"/>
  <c r="OF30" i="3" s="1"/>
  <c r="OP30" i="3"/>
  <c r="NL31" i="3" s="1"/>
  <c r="QU32" i="3"/>
  <c r="RE32" i="3" s="1"/>
  <c r="RO32" i="3"/>
  <c r="QK33" i="3" s="1"/>
  <c r="EL31" i="2"/>
  <c r="EV31" i="2"/>
  <c r="FF31" i="2"/>
  <c r="EB32" i="2" s="1"/>
  <c r="IG30" i="2"/>
  <c r="HC31" i="2" s="1"/>
  <c r="HM30" i="2"/>
  <c r="HW30" i="2" s="1"/>
  <c r="JR17" i="2"/>
  <c r="IS17" i="2" s="1"/>
  <c r="CJ17" i="2"/>
  <c r="DN17" i="2"/>
  <c r="CO17" i="2" s="1"/>
  <c r="DM17" i="2"/>
  <c r="CN17" i="2" s="1"/>
  <c r="BY17" i="2"/>
  <c r="BE17" i="2"/>
  <c r="CI17" i="2" s="1"/>
  <c r="CL17" i="2"/>
  <c r="CP11" i="3"/>
  <c r="WW31" i="3"/>
  <c r="XG31" i="3" s="1"/>
  <c r="XQ31" i="3"/>
  <c r="WM32" i="3" s="1"/>
  <c r="CJ12" i="3"/>
  <c r="DM12" i="3"/>
  <c r="CN12" i="3" s="1"/>
  <c r="CL12" i="3"/>
  <c r="BE12" i="3"/>
  <c r="WZ30" i="2"/>
  <c r="XJ30" i="2"/>
  <c r="XT30" i="2"/>
  <c r="WP31" i="2" s="1"/>
  <c r="QR32" i="3"/>
  <c r="RB32" i="3" s="1"/>
  <c r="RL32" i="3"/>
  <c r="QH33" i="3" s="1"/>
  <c r="IJ31" i="3"/>
  <c r="HF32" i="3" s="1"/>
  <c r="HP31" i="3"/>
  <c r="HZ31" i="3" s="1"/>
  <c r="QE13" i="3"/>
  <c r="FC31" i="2"/>
  <c r="DY32" i="2" s="1"/>
  <c r="EI31" i="2"/>
  <c r="ES31" i="2" s="1"/>
  <c r="FG31" i="3"/>
  <c r="EC32" i="3" s="1"/>
  <c r="EM31" i="3"/>
  <c r="EW31" i="3" s="1"/>
  <c r="UO31" i="2"/>
  <c r="TK32" i="2" s="1"/>
  <c r="TU31" i="2"/>
  <c r="UE31" i="2" s="1"/>
  <c r="NR30" i="2"/>
  <c r="OB30" i="2"/>
  <c r="OL30" i="2"/>
  <c r="NH31" i="2" s="1"/>
  <c r="WS17" i="2"/>
  <c r="XZ17" i="2"/>
  <c r="XX17" i="2"/>
  <c r="XM17" i="2"/>
  <c r="XC17" i="2"/>
  <c r="RK12" i="3"/>
  <c r="QG13" i="3" s="1"/>
  <c r="NW17" i="2"/>
  <c r="OT17" i="2"/>
  <c r="OG17" i="2"/>
  <c r="OR17" i="2"/>
  <c r="PV17" i="2"/>
  <c r="OW17" i="2" s="1"/>
  <c r="PU17" i="2"/>
  <c r="OV17" i="2" s="1"/>
  <c r="NM17" i="2"/>
  <c r="OQ17" i="2" s="1"/>
  <c r="OK32" i="3"/>
  <c r="NG33" i="3" s="1"/>
  <c r="NQ32" i="3"/>
  <c r="OA32" i="3" s="1"/>
  <c r="XD30" i="2"/>
  <c r="XN30" i="2"/>
  <c r="WJ31" i="2" s="1"/>
  <c r="WT30" i="2"/>
  <c r="BF30" i="2"/>
  <c r="BZ30" i="2"/>
  <c r="AV31" i="2" s="1"/>
  <c r="BP30" i="2"/>
  <c r="BF12" i="3"/>
  <c r="BP12" i="3" s="1"/>
  <c r="TZ31" i="3"/>
  <c r="UJ31" i="3" s="1"/>
  <c r="UT31" i="3"/>
  <c r="TP32" i="3" s="1"/>
  <c r="CK11" i="3"/>
  <c r="OI30" i="2"/>
  <c r="NE31" i="2" s="1"/>
  <c r="NO30" i="2"/>
  <c r="NY30" i="2" s="1"/>
  <c r="NT31" i="3"/>
  <c r="OD31" i="3" s="1"/>
  <c r="ON31" i="3"/>
  <c r="NJ32" i="3" s="1"/>
  <c r="QV31" i="2"/>
  <c r="RF31" i="2" s="1"/>
  <c r="RP31" i="2"/>
  <c r="QL32" i="2" s="1"/>
  <c r="EQ13" i="3"/>
  <c r="FB13" i="3" s="1"/>
  <c r="DX14" i="3" s="1"/>
  <c r="WX31" i="2"/>
  <c r="XH31" i="2" s="1"/>
  <c r="XR31" i="2"/>
  <c r="WN32" i="2" s="1"/>
  <c r="QX31" i="2"/>
  <c r="RH31" i="2" s="1"/>
  <c r="RR31" i="2"/>
  <c r="QN32" i="2" s="1"/>
  <c r="XR31" i="3"/>
  <c r="WN32" i="3" s="1"/>
  <c r="WX31" i="3"/>
  <c r="XH31" i="3"/>
  <c r="II30" i="3"/>
  <c r="HE31" i="3" s="1"/>
  <c r="HO30" i="3"/>
  <c r="HY30" i="3" s="1"/>
  <c r="TQ13" i="3"/>
  <c r="RJ12" i="3"/>
  <c r="QF13" i="3" s="1"/>
  <c r="BN31" i="2"/>
  <c r="BX31" i="2" s="1"/>
  <c r="CH31" i="2"/>
  <c r="BD32" i="2" s="1"/>
  <c r="RQ31" i="2"/>
  <c r="QM32" i="2" s="1"/>
  <c r="RG31" i="2"/>
  <c r="QW31" i="2"/>
  <c r="QR30" i="2"/>
  <c r="RB30" i="2" s="1"/>
  <c r="RL30" i="2"/>
  <c r="QH31" i="2" s="1"/>
  <c r="BK31" i="3"/>
  <c r="BU31" i="3"/>
  <c r="CE31" i="3"/>
  <c r="BA32" i="3" s="1"/>
  <c r="MT18" i="2"/>
  <c r="LU18" i="2" s="1"/>
  <c r="MS18" i="2"/>
  <c r="LT18" i="2" s="1"/>
  <c r="KK18" i="2"/>
  <c r="LO18" i="2" s="1"/>
  <c r="LE18" i="2"/>
  <c r="LR18" i="2"/>
  <c r="LP18" i="2"/>
  <c r="IM12" i="3"/>
  <c r="BL31" i="2"/>
  <c r="BV31" i="2"/>
  <c r="CF31" i="2"/>
  <c r="BB32" i="2" s="1"/>
  <c r="TV30" i="3"/>
  <c r="UF30" i="3" s="1"/>
  <c r="UP30" i="3"/>
  <c r="TL31" i="3" s="1"/>
  <c r="KS30" i="3"/>
  <c r="LC30" i="3" s="1"/>
  <c r="LM30" i="3"/>
  <c r="KI31" i="3" s="1"/>
  <c r="RO31" i="2"/>
  <c r="QK32" i="2" s="1"/>
  <c r="QU31" i="2"/>
  <c r="RE31" i="2" s="1"/>
  <c r="LM30" i="2"/>
  <c r="KI31" i="2" s="1"/>
  <c r="KS30" i="2"/>
  <c r="LC30" i="2" s="1"/>
  <c r="WS16" i="3"/>
  <c r="XC16" i="3" s="1"/>
  <c r="XX16" i="3"/>
  <c r="XZ16" i="3"/>
  <c r="TY31" i="3"/>
  <c r="UI31" i="3" s="1"/>
  <c r="US31" i="3"/>
  <c r="TO32" i="3" s="1"/>
  <c r="US30" i="2"/>
  <c r="TO31" i="2" s="1"/>
  <c r="TY30" i="2"/>
  <c r="UI30" i="2" s="1"/>
  <c r="EN31" i="2"/>
  <c r="EX31" i="2"/>
  <c r="FH31" i="2"/>
  <c r="ED32" i="2" s="1"/>
  <c r="DN11" i="3"/>
  <c r="CO11" i="3" s="1"/>
  <c r="I68" i="3" s="1"/>
  <c r="CG31" i="2"/>
  <c r="BC32" i="2" s="1"/>
  <c r="BM31" i="2"/>
  <c r="BW31" i="2" s="1"/>
  <c r="LN30" i="2"/>
  <c r="KJ31" i="2" s="1"/>
  <c r="KT30" i="2"/>
  <c r="LD30" i="2" s="1"/>
  <c r="NV31" i="2"/>
  <c r="OF31" i="2"/>
  <c r="OP31" i="2"/>
  <c r="NL32" i="2" s="1"/>
  <c r="KN31" i="3"/>
  <c r="KX31" i="3"/>
  <c r="LH31" i="3"/>
  <c r="KD32" i="3" s="1"/>
  <c r="EJ31" i="2"/>
  <c r="ET31" i="2"/>
  <c r="FD31" i="2"/>
  <c r="DZ32" i="2" s="1"/>
  <c r="KR30" i="2"/>
  <c r="LB30" i="2" s="1"/>
  <c r="LL30" i="2"/>
  <c r="KH31" i="2" s="1"/>
  <c r="RV17" i="2"/>
  <c r="RI17" i="2"/>
  <c r="RT17" i="2"/>
  <c r="SW17" i="2"/>
  <c r="RX17" i="2" s="1"/>
  <c r="QO17" i="2"/>
  <c r="RS17" i="2" s="1"/>
  <c r="BJ31" i="2"/>
  <c r="BT31" i="2" s="1"/>
  <c r="CD31" i="2"/>
  <c r="AZ32" i="2" s="1"/>
  <c r="HP31" i="2"/>
  <c r="HZ31" i="2"/>
  <c r="IJ31" i="2"/>
  <c r="HF32" i="2" s="1"/>
  <c r="OJ32" i="3"/>
  <c r="NF33" i="3" s="1"/>
  <c r="NP32" i="3"/>
  <c r="NZ32" i="3" s="1"/>
  <c r="KL31" i="2"/>
  <c r="KV31" i="2" s="1"/>
  <c r="LF31" i="2"/>
  <c r="KB32" i="2" s="1"/>
  <c r="XQ31" i="2"/>
  <c r="WM32" i="2" s="1"/>
  <c r="WW31" i="2"/>
  <c r="XG31" i="2" s="1"/>
  <c r="LF11" i="3" l="1"/>
  <c r="KB12" i="3" s="1"/>
  <c r="KL12" i="3" s="1"/>
  <c r="KV12" i="3" s="1"/>
  <c r="LG11" i="3"/>
  <c r="KC12" i="3" s="1"/>
  <c r="LE11" i="3"/>
  <c r="WT28" i="3"/>
  <c r="XD28" i="3" s="1"/>
  <c r="EH14" i="3"/>
  <c r="ER14" i="3" s="1"/>
  <c r="WU28" i="3"/>
  <c r="XE28" i="3" s="1"/>
  <c r="NV32" i="2"/>
  <c r="OF32" i="2" s="1"/>
  <c r="OP32" i="2"/>
  <c r="NL33" i="2" s="1"/>
  <c r="UT32" i="3"/>
  <c r="TP33" i="3" s="1"/>
  <c r="TZ32" i="3"/>
  <c r="UJ32" i="3" s="1"/>
  <c r="WI18" i="2"/>
  <c r="XY17" i="2"/>
  <c r="RL33" i="3"/>
  <c r="QH34" i="3" s="1"/>
  <c r="QR33" i="3"/>
  <c r="RB33" i="3" s="1"/>
  <c r="TW32" i="2"/>
  <c r="UG32" i="2" s="1"/>
  <c r="UQ32" i="2"/>
  <c r="TM33" i="2" s="1"/>
  <c r="FR17" i="2"/>
  <c r="DW18" i="2"/>
  <c r="FM17" i="2"/>
  <c r="TX32" i="2"/>
  <c r="UH32" i="2"/>
  <c r="UR32" i="2"/>
  <c r="TN33" i="2" s="1"/>
  <c r="CE32" i="2"/>
  <c r="BA33" i="2" s="1"/>
  <c r="BK32" i="2"/>
  <c r="BU32" i="2" s="1"/>
  <c r="KT32" i="3"/>
  <c r="LD32" i="3" s="1"/>
  <c r="LN32" i="3"/>
  <c r="KJ33" i="3" s="1"/>
  <c r="RN31" i="2"/>
  <c r="QJ32" i="2" s="1"/>
  <c r="QT31" i="2"/>
  <c r="RD31" i="2"/>
  <c r="RP32" i="3"/>
  <c r="QL33" i="3" s="1"/>
  <c r="QV32" i="3"/>
  <c r="RF32" i="3" s="1"/>
  <c r="XV32" i="2"/>
  <c r="WR33" i="2" s="1"/>
  <c r="XB32" i="2"/>
  <c r="XL32" i="2" s="1"/>
  <c r="US32" i="3"/>
  <c r="TO33" i="3" s="1"/>
  <c r="TY32" i="3"/>
  <c r="UI32" i="3" s="1"/>
  <c r="RU17" i="2"/>
  <c r="RW17" i="2" s="1"/>
  <c r="RZ17" i="2"/>
  <c r="QE18" i="2"/>
  <c r="LL31" i="2"/>
  <c r="KH32" i="2" s="1"/>
  <c r="KR31" i="2"/>
  <c r="LB31" i="2" s="1"/>
  <c r="LV18" i="2"/>
  <c r="KA19" i="2"/>
  <c r="LQ18" i="2"/>
  <c r="XM16" i="3"/>
  <c r="KU18" i="2"/>
  <c r="QW32" i="2"/>
  <c r="RG32" i="2" s="1"/>
  <c r="RQ32" i="2"/>
  <c r="QM33" i="2" s="1"/>
  <c r="NQ33" i="3"/>
  <c r="OA33" i="3" s="1"/>
  <c r="OK33" i="3"/>
  <c r="NG34" i="3" s="1"/>
  <c r="FA13" i="3"/>
  <c r="WW32" i="3"/>
  <c r="XG32" i="3" s="1"/>
  <c r="XQ32" i="3"/>
  <c r="WM33" i="3" s="1"/>
  <c r="XD27" i="3"/>
  <c r="HR32" i="3"/>
  <c r="IB32" i="3"/>
  <c r="IL32" i="3"/>
  <c r="HH33" i="3" s="1"/>
  <c r="OJ32" i="2"/>
  <c r="NF33" i="2" s="1"/>
  <c r="NP32" i="2"/>
  <c r="NZ32" i="2" s="1"/>
  <c r="XE27" i="3"/>
  <c r="QS33" i="3"/>
  <c r="RC33" i="3" s="1"/>
  <c r="RM33" i="3"/>
  <c r="QI34" i="3" s="1"/>
  <c r="WV32" i="2"/>
  <c r="XF32" i="2"/>
  <c r="XP32" i="2"/>
  <c r="WL33" i="2" s="1"/>
  <c r="RR32" i="3"/>
  <c r="QN33" i="3" s="1"/>
  <c r="QX32" i="3"/>
  <c r="RH32" i="3" s="1"/>
  <c r="UA17" i="2"/>
  <c r="FJ32" i="3"/>
  <c r="EF33" i="3" s="1"/>
  <c r="EP32" i="3"/>
  <c r="EZ32" i="3" s="1"/>
  <c r="LL31" i="3"/>
  <c r="KH32" i="3" s="1"/>
  <c r="KR31" i="3"/>
  <c r="LB31" i="3" s="1"/>
  <c r="TT32" i="3"/>
  <c r="UD32" i="3" s="1"/>
  <c r="UN32" i="3"/>
  <c r="TJ33" i="3" s="1"/>
  <c r="NQ31" i="2"/>
  <c r="OA31" i="2" s="1"/>
  <c r="OK31" i="2"/>
  <c r="NG32" i="2" s="1"/>
  <c r="UM31" i="2"/>
  <c r="TI32" i="2" s="1"/>
  <c r="TS31" i="2"/>
  <c r="UC31" i="2"/>
  <c r="UB31" i="2"/>
  <c r="UL31" i="2"/>
  <c r="TH32" i="2" s="1"/>
  <c r="TR31" i="2"/>
  <c r="CA31" i="2"/>
  <c r="AW32" i="2" s="1"/>
  <c r="BG31" i="2"/>
  <c r="BQ31" i="2"/>
  <c r="QT31" i="3"/>
  <c r="RD31" i="3" s="1"/>
  <c r="RN31" i="3"/>
  <c r="QJ32" i="3" s="1"/>
  <c r="OO31" i="3"/>
  <c r="NK32" i="3" s="1"/>
  <c r="NU31" i="3"/>
  <c r="OE31" i="3" s="1"/>
  <c r="LN31" i="2"/>
  <c r="KJ32" i="2" s="1"/>
  <c r="KT31" i="2"/>
  <c r="LD31" i="2"/>
  <c r="KQ31" i="2"/>
  <c r="LA31" i="2" s="1"/>
  <c r="LK31" i="2"/>
  <c r="KG32" i="2" s="1"/>
  <c r="FO17" i="2"/>
  <c r="EJ32" i="2"/>
  <c r="ET32" i="2" s="1"/>
  <c r="FD32" i="2"/>
  <c r="DZ33" i="2" s="1"/>
  <c r="EN32" i="2"/>
  <c r="EX32" i="2"/>
  <c r="FH32" i="2"/>
  <c r="ED33" i="2" s="1"/>
  <c r="FC32" i="2"/>
  <c r="DY33" i="2" s="1"/>
  <c r="EI32" i="2"/>
  <c r="ES32" i="2" s="1"/>
  <c r="WZ31" i="2"/>
  <c r="XJ31" i="2" s="1"/>
  <c r="XT31" i="2"/>
  <c r="WP32" i="2" s="1"/>
  <c r="IG31" i="2"/>
  <c r="HC32" i="2" s="1"/>
  <c r="HM31" i="2"/>
  <c r="HW31" i="2" s="1"/>
  <c r="IE32" i="2"/>
  <c r="HA33" i="2" s="1"/>
  <c r="HK32" i="2"/>
  <c r="HU32" i="2" s="1"/>
  <c r="IG31" i="3"/>
  <c r="HC32" i="3" s="1"/>
  <c r="HM31" i="3"/>
  <c r="HW31" i="3" s="1"/>
  <c r="KO31" i="2"/>
  <c r="KY31" i="2" s="1"/>
  <c r="LI31" i="2"/>
  <c r="KE32" i="2" s="1"/>
  <c r="OM31" i="2"/>
  <c r="NI32" i="2" s="1"/>
  <c r="NS31" i="2"/>
  <c r="OC31" i="2" s="1"/>
  <c r="EO31" i="2"/>
  <c r="EY31" i="2" s="1"/>
  <c r="FI31" i="2"/>
  <c r="EE32" i="2" s="1"/>
  <c r="TH13" i="3"/>
  <c r="UW12" i="3"/>
  <c r="UY12" i="3" s="1"/>
  <c r="VB12" i="3"/>
  <c r="VZ12" i="3"/>
  <c r="VA12" i="3" s="1"/>
  <c r="UP31" i="3"/>
  <c r="TL32" i="3" s="1"/>
  <c r="TV31" i="3"/>
  <c r="UF31" i="3"/>
  <c r="LJ32" i="2"/>
  <c r="KF33" i="2" s="1"/>
  <c r="KP32" i="2"/>
  <c r="KZ32" i="2" s="1"/>
  <c r="EN32" i="3"/>
  <c r="EX32" i="3" s="1"/>
  <c r="FH32" i="3"/>
  <c r="ED33" i="3" s="1"/>
  <c r="BN32" i="2"/>
  <c r="BX32" i="2" s="1"/>
  <c r="CH32" i="2"/>
  <c r="BD33" i="2" s="1"/>
  <c r="QV32" i="2"/>
  <c r="RF32" i="2" s="1"/>
  <c r="RP32" i="2"/>
  <c r="QL33" i="2" s="1"/>
  <c r="WW32" i="2"/>
  <c r="XG32" i="2" s="1"/>
  <c r="XQ32" i="2"/>
  <c r="WM33" i="2" s="1"/>
  <c r="EL32" i="2"/>
  <c r="EV32" i="2" s="1"/>
  <c r="FF32" i="2"/>
  <c r="EB33" i="2" s="1"/>
  <c r="LG31" i="2"/>
  <c r="KC32" i="2" s="1"/>
  <c r="KM31" i="2"/>
  <c r="KW31" i="2" s="1"/>
  <c r="XS31" i="2"/>
  <c r="WO32" i="2" s="1"/>
  <c r="WY31" i="2"/>
  <c r="XI31" i="2" s="1"/>
  <c r="BI31" i="3"/>
  <c r="BS31" i="3" s="1"/>
  <c r="CC31" i="3"/>
  <c r="AY32" i="3" s="1"/>
  <c r="TS13" i="3"/>
  <c r="UC13" i="3" s="1"/>
  <c r="KL32" i="2"/>
  <c r="KV32" i="2"/>
  <c r="LF32" i="2"/>
  <c r="KB33" i="2" s="1"/>
  <c r="BL32" i="2"/>
  <c r="BV32" i="2" s="1"/>
  <c r="CF32" i="2"/>
  <c r="BB33" i="2" s="1"/>
  <c r="BK32" i="3"/>
  <c r="BU32" i="3" s="1"/>
  <c r="CE32" i="3"/>
  <c r="BA33" i="3" s="1"/>
  <c r="FI31" i="3"/>
  <c r="EE32" i="3" s="1"/>
  <c r="EO31" i="3"/>
  <c r="EY31" i="3" s="1"/>
  <c r="UN31" i="2"/>
  <c r="TJ32" i="2" s="1"/>
  <c r="TT31" i="2"/>
  <c r="UD31" i="2" s="1"/>
  <c r="TX32" i="3"/>
  <c r="UH32" i="3"/>
  <c r="UR32" i="3"/>
  <c r="TN33" i="3" s="1"/>
  <c r="CB31" i="2"/>
  <c r="AX32" i="2" s="1"/>
  <c r="BH31" i="2"/>
  <c r="BR31" i="2"/>
  <c r="TV32" i="2"/>
  <c r="UF32" i="2" s="1"/>
  <c r="UP32" i="2"/>
  <c r="TL33" i="2" s="1"/>
  <c r="BH32" i="3"/>
  <c r="BR32" i="3"/>
  <c r="CB32" i="3"/>
  <c r="AX33" i="3" s="1"/>
  <c r="FC13" i="3"/>
  <c r="DY14" i="3" s="1"/>
  <c r="BM32" i="2"/>
  <c r="BW32" i="2" s="1"/>
  <c r="CG32" i="2"/>
  <c r="BC33" i="2" s="1"/>
  <c r="LM31" i="2"/>
  <c r="KI32" i="2" s="1"/>
  <c r="KS31" i="2"/>
  <c r="LC31" i="2"/>
  <c r="CI12" i="3"/>
  <c r="FG31" i="2"/>
  <c r="EC32" i="2" s="1"/>
  <c r="EM31" i="2"/>
  <c r="EW31" i="2" s="1"/>
  <c r="QY17" i="2"/>
  <c r="QX32" i="2"/>
  <c r="RH32" i="2" s="1"/>
  <c r="RR32" i="2"/>
  <c r="QN33" i="2" s="1"/>
  <c r="BP31" i="2"/>
  <c r="BZ31" i="2"/>
  <c r="AV32" i="2" s="1"/>
  <c r="BF31" i="2"/>
  <c r="NC18" i="2"/>
  <c r="OS17" i="2"/>
  <c r="OU17" i="2" s="1"/>
  <c r="OX17" i="2"/>
  <c r="RZ12" i="3"/>
  <c r="BO17" i="2"/>
  <c r="QU33" i="3"/>
  <c r="RE33" i="3" s="1"/>
  <c r="RO33" i="3"/>
  <c r="QK34" i="3" s="1"/>
  <c r="RQ32" i="3"/>
  <c r="QM33" i="3" s="1"/>
  <c r="QW32" i="3"/>
  <c r="RG32" i="3" s="1"/>
  <c r="XB32" i="3"/>
  <c r="XL32" i="3"/>
  <c r="XV32" i="3"/>
  <c r="WR33" i="3" s="1"/>
  <c r="XP31" i="3"/>
  <c r="WL32" i="3" s="1"/>
  <c r="WV31" i="3"/>
  <c r="XF31" i="3" s="1"/>
  <c r="IH31" i="3"/>
  <c r="HD32" i="3" s="1"/>
  <c r="HN31" i="3"/>
  <c r="HX31" i="3" s="1"/>
  <c r="RM31" i="2"/>
  <c r="QI32" i="2" s="1"/>
  <c r="QS31" i="2"/>
  <c r="RC31" i="2" s="1"/>
  <c r="HJ31" i="2"/>
  <c r="HT31" i="2"/>
  <c r="ID31" i="2"/>
  <c r="GZ32" i="2" s="1"/>
  <c r="XS32" i="3"/>
  <c r="WO33" i="3" s="1"/>
  <c r="WY32" i="3"/>
  <c r="XI32" i="3" s="1"/>
  <c r="IL31" i="2"/>
  <c r="HH32" i="2" s="1"/>
  <c r="HR31" i="2"/>
  <c r="IB31" i="2" s="1"/>
  <c r="BJ32" i="3"/>
  <c r="BT32" i="3" s="1"/>
  <c r="CD32" i="3"/>
  <c r="AZ33" i="3" s="1"/>
  <c r="NN32" i="2"/>
  <c r="NX32" i="2"/>
  <c r="OH32" i="2"/>
  <c r="ND33" i="2" s="1"/>
  <c r="LI32" i="3"/>
  <c r="KE33" i="3" s="1"/>
  <c r="KO32" i="3"/>
  <c r="KY32" i="3" s="1"/>
  <c r="KQ33" i="3"/>
  <c r="LA33" i="3" s="1"/>
  <c r="LK33" i="3"/>
  <c r="KG34" i="3" s="1"/>
  <c r="XO32" i="2"/>
  <c r="WK33" i="2" s="1"/>
  <c r="WU32" i="2"/>
  <c r="XE32" i="2" s="1"/>
  <c r="BJ32" i="2"/>
  <c r="BT32" i="2"/>
  <c r="CD32" i="2"/>
  <c r="AZ33" i="2" s="1"/>
  <c r="II31" i="3"/>
  <c r="HE32" i="3" s="1"/>
  <c r="HO31" i="3"/>
  <c r="HY31" i="3" s="1"/>
  <c r="OL31" i="2"/>
  <c r="NH32" i="2" s="1"/>
  <c r="NR31" i="2"/>
  <c r="OB31" i="2" s="1"/>
  <c r="HQ31" i="2"/>
  <c r="IA31" i="2" s="1"/>
  <c r="IK31" i="2"/>
  <c r="HG32" i="2" s="1"/>
  <c r="EJ31" i="3"/>
  <c r="ET31" i="3" s="1"/>
  <c r="FD31" i="3"/>
  <c r="DZ32" i="3" s="1"/>
  <c r="UO31" i="3"/>
  <c r="TK32" i="3" s="1"/>
  <c r="TU31" i="3"/>
  <c r="UE31" i="3" s="1"/>
  <c r="QP13" i="3"/>
  <c r="QZ13" i="3" s="1"/>
  <c r="ON32" i="3"/>
  <c r="NJ33" i="3" s="1"/>
  <c r="NT32" i="3"/>
  <c r="OD32" i="3" s="1"/>
  <c r="SX12" i="3"/>
  <c r="RY12" i="3" s="1"/>
  <c r="KN32" i="2"/>
  <c r="KX32" i="2"/>
  <c r="LH32" i="2"/>
  <c r="KD33" i="2" s="1"/>
  <c r="LH32" i="3"/>
  <c r="KD33" i="3" s="1"/>
  <c r="KN32" i="3"/>
  <c r="KX32" i="3" s="1"/>
  <c r="WX32" i="3"/>
  <c r="XH32" i="3" s="1"/>
  <c r="XR32" i="3"/>
  <c r="WN33" i="3" s="1"/>
  <c r="RU12" i="3"/>
  <c r="RW12" i="3" s="1"/>
  <c r="HQ32" i="3"/>
  <c r="IA32" i="3" s="1"/>
  <c r="IK32" i="3"/>
  <c r="HG33" i="3" s="1"/>
  <c r="XU31" i="3"/>
  <c r="WQ32" i="3" s="1"/>
  <c r="XA31" i="3"/>
  <c r="XK31" i="3"/>
  <c r="IF32" i="3"/>
  <c r="HB33" i="3" s="1"/>
  <c r="HL32" i="3"/>
  <c r="HV32" i="3"/>
  <c r="FE32" i="2"/>
  <c r="EA33" i="2" s="1"/>
  <c r="EK32" i="2"/>
  <c r="EU32" i="2" s="1"/>
  <c r="SX17" i="2"/>
  <c r="RY17" i="2" s="1"/>
  <c r="US31" i="2"/>
  <c r="TO32" i="2" s="1"/>
  <c r="TY31" i="2"/>
  <c r="UI31" i="2" s="1"/>
  <c r="IE12" i="3"/>
  <c r="HA13" i="3" s="1"/>
  <c r="ID12" i="3"/>
  <c r="GZ13" i="3" s="1"/>
  <c r="IC12" i="3"/>
  <c r="RL31" i="2"/>
  <c r="QH32" i="2" s="1"/>
  <c r="QR31" i="2"/>
  <c r="RB31" i="2" s="1"/>
  <c r="UA13" i="3"/>
  <c r="UO32" i="2"/>
  <c r="TK33" i="2" s="1"/>
  <c r="TU32" i="2"/>
  <c r="UE32" i="2" s="1"/>
  <c r="RV13" i="3"/>
  <c r="RT13" i="3"/>
  <c r="QO13" i="3"/>
  <c r="QY13" i="3" s="1"/>
  <c r="SW13" i="3"/>
  <c r="RX13" i="3" s="1"/>
  <c r="BO12" i="3"/>
  <c r="CP17" i="2"/>
  <c r="AU18" i="2"/>
  <c r="CK17" i="2"/>
  <c r="CM17" i="2" s="1"/>
  <c r="EZ32" i="2"/>
  <c r="FJ32" i="2"/>
  <c r="EF33" i="2" s="1"/>
  <c r="EP32" i="2"/>
  <c r="OL32" i="3"/>
  <c r="NH33" i="3" s="1"/>
  <c r="NR32" i="3"/>
  <c r="OB32" i="3" s="1"/>
  <c r="KP31" i="3"/>
  <c r="KZ31" i="3" s="1"/>
  <c r="LJ31" i="3"/>
  <c r="KF32" i="3" s="1"/>
  <c r="JQ18" i="2"/>
  <c r="IR18" i="2" s="1"/>
  <c r="HI18" i="2"/>
  <c r="IM18" i="2" s="1"/>
  <c r="HS18" i="2"/>
  <c r="IP18" i="2"/>
  <c r="IN18" i="2"/>
  <c r="IC18" i="2"/>
  <c r="HL32" i="2"/>
  <c r="HV32" i="2" s="1"/>
  <c r="IF32" i="2"/>
  <c r="HB33" i="2" s="1"/>
  <c r="OM32" i="3"/>
  <c r="NI33" i="3" s="1"/>
  <c r="NS32" i="3"/>
  <c r="OC32" i="3"/>
  <c r="XT33" i="3"/>
  <c r="WP34" i="3" s="1"/>
  <c r="WZ33" i="3"/>
  <c r="XJ33" i="3" s="1"/>
  <c r="CF32" i="3"/>
  <c r="BB33" i="3" s="1"/>
  <c r="BL32" i="3"/>
  <c r="BV32" i="3" s="1"/>
  <c r="RJ32" i="2"/>
  <c r="QF33" i="2" s="1"/>
  <c r="QP32" i="2"/>
  <c r="QZ32" i="2" s="1"/>
  <c r="RO32" i="2"/>
  <c r="QK33" i="2" s="1"/>
  <c r="QU32" i="2"/>
  <c r="RE32" i="2" s="1"/>
  <c r="OO32" i="2"/>
  <c r="NK33" i="2" s="1"/>
  <c r="NU32" i="2"/>
  <c r="OE32" i="2" s="1"/>
  <c r="TW32" i="3"/>
  <c r="UG32" i="3" s="1"/>
  <c r="UQ32" i="3"/>
  <c r="TM33" i="3" s="1"/>
  <c r="NW12" i="3"/>
  <c r="OG12" i="3" s="1"/>
  <c r="EK31" i="3"/>
  <c r="EU31" i="3" s="1"/>
  <c r="FE31" i="3"/>
  <c r="EA32" i="3" s="1"/>
  <c r="XA31" i="2"/>
  <c r="XK31" i="2"/>
  <c r="XU31" i="2"/>
  <c r="WQ32" i="2" s="1"/>
  <c r="OJ33" i="3"/>
  <c r="NF34" i="3" s="1"/>
  <c r="NP33" i="3"/>
  <c r="NZ33" i="3"/>
  <c r="WX32" i="2"/>
  <c r="XH32" i="2"/>
  <c r="XR32" i="2"/>
  <c r="WN33" i="2" s="1"/>
  <c r="NO31" i="2"/>
  <c r="OI31" i="2"/>
  <c r="NE32" i="2" s="1"/>
  <c r="NY31" i="2"/>
  <c r="XN31" i="2"/>
  <c r="WJ32" i="2" s="1"/>
  <c r="WT31" i="2"/>
  <c r="XD31" i="2" s="1"/>
  <c r="QQ13" i="3"/>
  <c r="RA13" i="3" s="1"/>
  <c r="OP31" i="3"/>
  <c r="NL32" i="3" s="1"/>
  <c r="NV31" i="3"/>
  <c r="OF31" i="3" s="1"/>
  <c r="TZ32" i="2"/>
  <c r="UJ32" i="2"/>
  <c r="UT32" i="2"/>
  <c r="TP33" i="2" s="1"/>
  <c r="CH32" i="3"/>
  <c r="BD33" i="3" s="1"/>
  <c r="BN32" i="3"/>
  <c r="BX32" i="3" s="1"/>
  <c r="HN32" i="2"/>
  <c r="HX32" i="2"/>
  <c r="IH32" i="2"/>
  <c r="HD33" i="2" s="1"/>
  <c r="VB17" i="2"/>
  <c r="TG18" i="2"/>
  <c r="UW17" i="2"/>
  <c r="IJ32" i="2"/>
  <c r="HF33" i="2" s="1"/>
  <c r="HP32" i="2"/>
  <c r="HZ32" i="2" s="1"/>
  <c r="LM31" i="3"/>
  <c r="KI32" i="3" s="1"/>
  <c r="KS31" i="3"/>
  <c r="LC31" i="3" s="1"/>
  <c r="LS18" i="2"/>
  <c r="CM11" i="3"/>
  <c r="G68" i="3"/>
  <c r="FG32" i="3"/>
  <c r="EC33" i="3" s="1"/>
  <c r="EM32" i="3"/>
  <c r="EW32" i="3" s="1"/>
  <c r="HP32" i="3"/>
  <c r="HZ32" i="3" s="1"/>
  <c r="IJ32" i="3"/>
  <c r="HF33" i="3" s="1"/>
  <c r="E69" i="3"/>
  <c r="B69" i="3"/>
  <c r="H69" i="3"/>
  <c r="C69" i="3"/>
  <c r="I74" i="2"/>
  <c r="H74" i="2"/>
  <c r="G74" i="2"/>
  <c r="F74" i="2"/>
  <c r="D74" i="2"/>
  <c r="C74" i="2"/>
  <c r="B74" i="2"/>
  <c r="E74" i="2"/>
  <c r="CG32" i="3"/>
  <c r="BC33" i="3" s="1"/>
  <c r="BM32" i="3"/>
  <c r="BW32" i="3" s="1"/>
  <c r="ON31" i="2"/>
  <c r="NJ32" i="2" s="1"/>
  <c r="NT31" i="2"/>
  <c r="OD31" i="2" s="1"/>
  <c r="QQ31" i="2"/>
  <c r="RA31" i="2" s="1"/>
  <c r="RK31" i="2"/>
  <c r="QG32" i="2" s="1"/>
  <c r="FB31" i="2"/>
  <c r="DX32" i="2" s="1"/>
  <c r="EH31" i="2"/>
  <c r="ER31" i="2"/>
  <c r="CC32" i="2"/>
  <c r="AY33" i="2" s="1"/>
  <c r="BI32" i="2"/>
  <c r="BS32" i="2" s="1"/>
  <c r="UY17" i="2"/>
  <c r="HO31" i="2"/>
  <c r="HY31" i="2" s="1"/>
  <c r="II31" i="2"/>
  <c r="HE32" i="2" s="1"/>
  <c r="EL32" i="3"/>
  <c r="EV32" i="3" s="1"/>
  <c r="FF32" i="3"/>
  <c r="EB33" i="3" s="1"/>
  <c r="XN28" i="3" l="1"/>
  <c r="WJ29" i="3" s="1"/>
  <c r="BY12" i="3"/>
  <c r="AU13" i="3" s="1"/>
  <c r="BZ12" i="3"/>
  <c r="AV13" i="3" s="1"/>
  <c r="BF13" i="3" s="1"/>
  <c r="OI12" i="3"/>
  <c r="NE13" i="3" s="1"/>
  <c r="NO13" i="3" s="1"/>
  <c r="NY13" i="3" s="1"/>
  <c r="OH12" i="3"/>
  <c r="ND13" i="3" s="1"/>
  <c r="MT11" i="3"/>
  <c r="LU11" i="3" s="1"/>
  <c r="LV11" i="3"/>
  <c r="KA12" i="3"/>
  <c r="LQ11" i="3"/>
  <c r="LS11" i="3" s="1"/>
  <c r="KM12" i="3"/>
  <c r="KW12" i="3" s="1"/>
  <c r="OS12" i="3"/>
  <c r="OU12" i="3" s="1"/>
  <c r="NC13" i="3"/>
  <c r="OX12" i="3"/>
  <c r="PV12" i="3"/>
  <c r="OW12" i="3" s="1"/>
  <c r="CH33" i="2"/>
  <c r="BD34" i="2" s="1"/>
  <c r="BN33" i="2"/>
  <c r="BX33" i="2" s="1"/>
  <c r="RK32" i="2"/>
  <c r="QG33" i="2" s="1"/>
  <c r="QQ32" i="2"/>
  <c r="RA32" i="2"/>
  <c r="NR33" i="3"/>
  <c r="OB33" i="3" s="1"/>
  <c r="OL33" i="3"/>
  <c r="NH34" i="3" s="1"/>
  <c r="RS13" i="3"/>
  <c r="IO12" i="3"/>
  <c r="IQ12" i="3" s="1"/>
  <c r="GY13" i="3"/>
  <c r="IT12" i="3"/>
  <c r="JR12" i="3"/>
  <c r="IS12" i="3" s="1"/>
  <c r="IF33" i="3"/>
  <c r="HB34" i="3" s="1"/>
  <c r="HL33" i="3"/>
  <c r="HV33" i="3" s="1"/>
  <c r="IL32" i="2"/>
  <c r="HH33" i="2" s="1"/>
  <c r="HR32" i="2"/>
  <c r="IB32" i="2"/>
  <c r="HN32" i="3"/>
  <c r="HX32" i="3" s="1"/>
  <c r="IH32" i="3"/>
  <c r="HD33" i="3" s="1"/>
  <c r="UR33" i="3"/>
  <c r="TN34" i="3" s="1"/>
  <c r="TX33" i="3"/>
  <c r="UH33" i="3" s="1"/>
  <c r="UC32" i="2"/>
  <c r="UM32" i="2"/>
  <c r="TI33" i="2" s="1"/>
  <c r="TS32" i="2"/>
  <c r="QV33" i="3"/>
  <c r="RF33" i="3" s="1"/>
  <c r="RP33" i="3"/>
  <c r="QL34" i="3" s="1"/>
  <c r="XZ18" i="2"/>
  <c r="XM18" i="2"/>
  <c r="XX18" i="2"/>
  <c r="WS18" i="2"/>
  <c r="XC18" i="2" s="1"/>
  <c r="BN33" i="3"/>
  <c r="BX33" i="3"/>
  <c r="CH33" i="3"/>
  <c r="BD34" i="3" s="1"/>
  <c r="FJ33" i="2"/>
  <c r="EF34" i="2" s="1"/>
  <c r="EP33" i="2"/>
  <c r="EZ33" i="2" s="1"/>
  <c r="XA32" i="3"/>
  <c r="XK32" i="3" s="1"/>
  <c r="XU32" i="3"/>
  <c r="WQ33" i="3" s="1"/>
  <c r="UA18" i="2"/>
  <c r="UX18" i="2"/>
  <c r="UK18" i="2"/>
  <c r="UV18" i="2"/>
  <c r="VY18" i="2"/>
  <c r="UZ18" i="2" s="1"/>
  <c r="VZ18" i="2"/>
  <c r="VA18" i="2" s="1"/>
  <c r="TQ18" i="2"/>
  <c r="UU18" i="2" s="1"/>
  <c r="IJ33" i="3"/>
  <c r="HF34" i="3" s="1"/>
  <c r="HP33" i="3"/>
  <c r="HZ33" i="3" s="1"/>
  <c r="HJ13" i="3"/>
  <c r="HT13" i="3" s="1"/>
  <c r="LH33" i="3"/>
  <c r="KD34" i="3" s="1"/>
  <c r="KN33" i="3"/>
  <c r="KX33" i="3" s="1"/>
  <c r="EI14" i="3"/>
  <c r="ES14" i="3" s="1"/>
  <c r="BL33" i="2"/>
  <c r="BV33" i="2"/>
  <c r="CF33" i="2"/>
  <c r="BB34" i="2" s="1"/>
  <c r="QV33" i="2"/>
  <c r="RF33" i="2"/>
  <c r="RP33" i="2"/>
  <c r="QL34" i="2" s="1"/>
  <c r="OM32" i="2"/>
  <c r="NI33" i="2" s="1"/>
  <c r="NS32" i="2"/>
  <c r="OC32" i="2" s="1"/>
  <c r="HM32" i="2"/>
  <c r="HW32" i="2" s="1"/>
  <c r="IG32" i="2"/>
  <c r="HC33" i="2" s="1"/>
  <c r="RN32" i="3"/>
  <c r="QJ33" i="3" s="1"/>
  <c r="QT32" i="3"/>
  <c r="RD32" i="3" s="1"/>
  <c r="OK32" i="2"/>
  <c r="NG33" i="2" s="1"/>
  <c r="NQ32" i="2"/>
  <c r="OA32" i="2"/>
  <c r="OJ33" i="2"/>
  <c r="NF34" i="2" s="1"/>
  <c r="NP33" i="2"/>
  <c r="NZ33" i="2" s="1"/>
  <c r="XO28" i="3"/>
  <c r="WK29" i="3" s="1"/>
  <c r="RR33" i="3"/>
  <c r="QN34" i="3" s="1"/>
  <c r="QX33" i="3"/>
  <c r="RH33" i="3" s="1"/>
  <c r="NN13" i="3"/>
  <c r="NX13" i="3" s="1"/>
  <c r="UQ33" i="3"/>
  <c r="TM34" i="3" s="1"/>
  <c r="TW33" i="3"/>
  <c r="UG33" i="3" s="1"/>
  <c r="RL32" i="2"/>
  <c r="QH33" i="2" s="1"/>
  <c r="QR32" i="2"/>
  <c r="RB32" i="2"/>
  <c r="IT18" i="2"/>
  <c r="IO18" i="2"/>
  <c r="GY19" i="2"/>
  <c r="OJ34" i="3"/>
  <c r="NF35" i="3" s="1"/>
  <c r="NP34" i="3"/>
  <c r="NZ34" i="3" s="1"/>
  <c r="CF33" i="3"/>
  <c r="BB34" i="3" s="1"/>
  <c r="BL33" i="3"/>
  <c r="BV33" i="3" s="1"/>
  <c r="HK13" i="3"/>
  <c r="HU13" i="3" s="1"/>
  <c r="WZ32" i="2"/>
  <c r="XJ32" i="2" s="1"/>
  <c r="XT32" i="2"/>
  <c r="WP33" i="2" s="1"/>
  <c r="QO18" i="2"/>
  <c r="RS18" i="2" s="1"/>
  <c r="QY18" i="2"/>
  <c r="RV18" i="2"/>
  <c r="RI18" i="2"/>
  <c r="SX18" i="2" s="1"/>
  <c r="RY18" i="2" s="1"/>
  <c r="RT18" i="2"/>
  <c r="SW18" i="2"/>
  <c r="RX18" i="2" s="1"/>
  <c r="UT33" i="3"/>
  <c r="TP34" i="3" s="1"/>
  <c r="TZ33" i="3"/>
  <c r="UJ33" i="3" s="1"/>
  <c r="KX33" i="2"/>
  <c r="LH33" i="2"/>
  <c r="KD34" i="2" s="1"/>
  <c r="KN33" i="2"/>
  <c r="TU32" i="3"/>
  <c r="UE32" i="3"/>
  <c r="UO32" i="3"/>
  <c r="TK33" i="3" s="1"/>
  <c r="HO32" i="3"/>
  <c r="HY32" i="3" s="1"/>
  <c r="II32" i="3"/>
  <c r="HE33" i="3" s="1"/>
  <c r="WV32" i="3"/>
  <c r="XF32" i="3" s="1"/>
  <c r="XP32" i="3"/>
  <c r="WL33" i="3" s="1"/>
  <c r="CB33" i="3"/>
  <c r="AX34" i="3" s="1"/>
  <c r="BH33" i="3"/>
  <c r="BR33" i="3" s="1"/>
  <c r="WY32" i="2"/>
  <c r="XI32" i="2" s="1"/>
  <c r="XS32" i="2"/>
  <c r="WO33" i="2" s="1"/>
  <c r="TV32" i="3"/>
  <c r="UF32" i="3" s="1"/>
  <c r="UP32" i="3"/>
  <c r="TL33" i="3" s="1"/>
  <c r="KY32" i="2"/>
  <c r="KO32" i="2"/>
  <c r="LI32" i="2"/>
  <c r="KE33" i="2" s="1"/>
  <c r="LK32" i="2"/>
  <c r="KG33" i="2" s="1"/>
  <c r="KQ32" i="2"/>
  <c r="LA32" i="2" s="1"/>
  <c r="HR33" i="3"/>
  <c r="IB33" i="3" s="1"/>
  <c r="IL33" i="3"/>
  <c r="HH34" i="3" s="1"/>
  <c r="QW33" i="2"/>
  <c r="RG33" i="2" s="1"/>
  <c r="RQ33" i="2"/>
  <c r="QM34" i="2" s="1"/>
  <c r="FA18" i="2"/>
  <c r="FL18" i="2"/>
  <c r="GO18" i="2"/>
  <c r="FP18" i="2" s="1"/>
  <c r="EG18" i="2"/>
  <c r="FK18" i="2" s="1"/>
  <c r="FN18" i="2"/>
  <c r="IQ18" i="2"/>
  <c r="XK32" i="2"/>
  <c r="XA32" i="2"/>
  <c r="XU32" i="2"/>
  <c r="WQ33" i="2" s="1"/>
  <c r="XS33" i="3"/>
  <c r="WO34" i="3" s="1"/>
  <c r="WY33" i="3"/>
  <c r="XI33" i="3" s="1"/>
  <c r="OO33" i="2"/>
  <c r="NK34" i="2" s="1"/>
  <c r="NU33" i="2"/>
  <c r="OE33" i="2" s="1"/>
  <c r="WT32" i="2"/>
  <c r="XD32" i="2"/>
  <c r="XN32" i="2"/>
  <c r="WJ33" i="2" s="1"/>
  <c r="BJ33" i="2"/>
  <c r="BT33" i="2" s="1"/>
  <c r="CD33" i="2"/>
  <c r="AZ34" i="2" s="1"/>
  <c r="LI33" i="3"/>
  <c r="KE34" i="3" s="1"/>
  <c r="KO33" i="3"/>
  <c r="KY33" i="3" s="1"/>
  <c r="TT33" i="3"/>
  <c r="UD33" i="3" s="1"/>
  <c r="UN33" i="3"/>
  <c r="TJ34" i="3" s="1"/>
  <c r="NT32" i="2"/>
  <c r="OD32" i="2" s="1"/>
  <c r="ON32" i="2"/>
  <c r="NJ33" i="2" s="1"/>
  <c r="UT33" i="2"/>
  <c r="TP34" i="2" s="1"/>
  <c r="TZ33" i="2"/>
  <c r="UJ33" i="2" s="1"/>
  <c r="WV33" i="2"/>
  <c r="XF33" i="2"/>
  <c r="XP33" i="2"/>
  <c r="WL34" i="2" s="1"/>
  <c r="LN33" i="3"/>
  <c r="KJ34" i="3" s="1"/>
  <c r="KT33" i="3"/>
  <c r="LD33" i="3" s="1"/>
  <c r="NO32" i="2"/>
  <c r="NY32" i="2" s="1"/>
  <c r="OI32" i="2"/>
  <c r="NE33" i="2" s="1"/>
  <c r="CL18" i="2"/>
  <c r="BY18" i="2"/>
  <c r="CJ18" i="2"/>
  <c r="DM18" i="2"/>
  <c r="CN18" i="2" s="1"/>
  <c r="DN18" i="2"/>
  <c r="CO18" i="2" s="1"/>
  <c r="BE18" i="2"/>
  <c r="CI18" i="2" s="1"/>
  <c r="UE33" i="2"/>
  <c r="TU33" i="2"/>
  <c r="UO33" i="2"/>
  <c r="TK34" i="2" s="1"/>
  <c r="IG32" i="3"/>
  <c r="HC33" i="3" s="1"/>
  <c r="HM32" i="3"/>
  <c r="HW32" i="3" s="1"/>
  <c r="WI17" i="3"/>
  <c r="XY16" i="3"/>
  <c r="JR18" i="2"/>
  <c r="IS18" i="2" s="1"/>
  <c r="IK32" i="2"/>
  <c r="HG33" i="2" s="1"/>
  <c r="HQ32" i="2"/>
  <c r="IA32" i="2"/>
  <c r="PU18" i="2"/>
  <c r="OV18" i="2" s="1"/>
  <c r="NM18" i="2"/>
  <c r="OQ18" i="2" s="1"/>
  <c r="OT18" i="2"/>
  <c r="OG18" i="2"/>
  <c r="PV18" i="2"/>
  <c r="OW18" i="2" s="1"/>
  <c r="OR18" i="2"/>
  <c r="EL33" i="2"/>
  <c r="EV33" i="2" s="1"/>
  <c r="FF33" i="2"/>
  <c r="EB34" i="2" s="1"/>
  <c r="FH33" i="3"/>
  <c r="ED34" i="3" s="1"/>
  <c r="EN33" i="3"/>
  <c r="EX33" i="3" s="1"/>
  <c r="TR13" i="3"/>
  <c r="UU13" i="3" s="1"/>
  <c r="UV13" i="3"/>
  <c r="VY13" i="3"/>
  <c r="UZ13" i="3" s="1"/>
  <c r="UX13" i="3"/>
  <c r="EI33" i="2"/>
  <c r="ES33" i="2" s="1"/>
  <c r="FC33" i="2"/>
  <c r="DY34" i="2" s="1"/>
  <c r="XQ33" i="3"/>
  <c r="WM34" i="3" s="1"/>
  <c r="WW33" i="3"/>
  <c r="XG33" i="3" s="1"/>
  <c r="US33" i="3"/>
  <c r="TO34" i="3" s="1"/>
  <c r="TY33" i="3"/>
  <c r="UI33" i="3" s="1"/>
  <c r="NV33" i="2"/>
  <c r="OF33" i="2"/>
  <c r="OP33" i="2"/>
  <c r="NL34" i="2" s="1"/>
  <c r="HQ33" i="3"/>
  <c r="IA33" i="3" s="1"/>
  <c r="IK33" i="3"/>
  <c r="HG34" i="3" s="1"/>
  <c r="TY32" i="2"/>
  <c r="UI32" i="2" s="1"/>
  <c r="US32" i="2"/>
  <c r="TO33" i="2" s="1"/>
  <c r="OH33" i="2"/>
  <c r="ND34" i="2" s="1"/>
  <c r="NN33" i="2"/>
  <c r="NX33" i="2" s="1"/>
  <c r="HJ32" i="2"/>
  <c r="HT32" i="2"/>
  <c r="ID32" i="2"/>
  <c r="GZ33" i="2" s="1"/>
  <c r="XV33" i="3"/>
  <c r="WR34" i="3" s="1"/>
  <c r="XB33" i="3"/>
  <c r="XL33" i="3"/>
  <c r="EM32" i="2"/>
  <c r="EW32" i="2"/>
  <c r="FG32" i="2"/>
  <c r="EC33" i="2" s="1"/>
  <c r="TT32" i="2"/>
  <c r="UD32" i="2" s="1"/>
  <c r="UN32" i="2"/>
  <c r="TJ33" i="2" s="1"/>
  <c r="FG33" i="3"/>
  <c r="EC34" i="3" s="1"/>
  <c r="EM33" i="3"/>
  <c r="EW33" i="3" s="1"/>
  <c r="EK32" i="3"/>
  <c r="EU32" i="3" s="1"/>
  <c r="FE32" i="3"/>
  <c r="EA33" i="3" s="1"/>
  <c r="XJ34" i="3"/>
  <c r="WZ34" i="3"/>
  <c r="XT34" i="3"/>
  <c r="WP35" i="3" s="1"/>
  <c r="TV33" i="2"/>
  <c r="UF33" i="2"/>
  <c r="UP33" i="2"/>
  <c r="TL34" i="2" s="1"/>
  <c r="KM32" i="2"/>
  <c r="KW32" i="2" s="1"/>
  <c r="LG32" i="2"/>
  <c r="KC33" i="2" s="1"/>
  <c r="CA32" i="2"/>
  <c r="AW33" i="2" s="1"/>
  <c r="BG32" i="2"/>
  <c r="BQ32" i="2" s="1"/>
  <c r="TW33" i="2"/>
  <c r="UQ33" i="2"/>
  <c r="TM34" i="2" s="1"/>
  <c r="UG33" i="2"/>
  <c r="BI33" i="2"/>
  <c r="CC33" i="2"/>
  <c r="AY34" i="2" s="1"/>
  <c r="BS33" i="2"/>
  <c r="BM33" i="3"/>
  <c r="BW33" i="3" s="1"/>
  <c r="CG33" i="3"/>
  <c r="BC34" i="3" s="1"/>
  <c r="D68" i="3"/>
  <c r="F68" i="3"/>
  <c r="WX33" i="2"/>
  <c r="XH33" i="2"/>
  <c r="XR33" i="2"/>
  <c r="WN34" i="2" s="1"/>
  <c r="LJ32" i="3"/>
  <c r="KF33" i="3" s="1"/>
  <c r="KP32" i="3"/>
  <c r="KZ32" i="3" s="1"/>
  <c r="XR33" i="3"/>
  <c r="WN34" i="3" s="1"/>
  <c r="WX33" i="3"/>
  <c r="XH33" i="3" s="1"/>
  <c r="CD33" i="3"/>
  <c r="AZ34" i="3" s="1"/>
  <c r="BJ33" i="3"/>
  <c r="BT33" i="3"/>
  <c r="EO32" i="3"/>
  <c r="EY32" i="3" s="1"/>
  <c r="FI32" i="3"/>
  <c r="EE33" i="3" s="1"/>
  <c r="FH33" i="2"/>
  <c r="ED34" i="2" s="1"/>
  <c r="EN33" i="2"/>
  <c r="EX33" i="2" s="1"/>
  <c r="KT32" i="2"/>
  <c r="LD32" i="2"/>
  <c r="LN32" i="2"/>
  <c r="KJ33" i="2" s="1"/>
  <c r="UL32" i="2"/>
  <c r="TH33" i="2" s="1"/>
  <c r="TR32" i="2"/>
  <c r="UB32" i="2" s="1"/>
  <c r="KR32" i="3"/>
  <c r="LB32" i="3" s="1"/>
  <c r="LL32" i="3"/>
  <c r="KH33" i="3" s="1"/>
  <c r="LP19" i="2"/>
  <c r="MS19" i="2"/>
  <c r="LT19" i="2" s="1"/>
  <c r="LE19" i="2"/>
  <c r="KU19" i="2"/>
  <c r="KK19" i="2"/>
  <c r="LO19" i="2" s="1"/>
  <c r="LR19" i="2"/>
  <c r="KL33" i="2"/>
  <c r="KV33" i="2"/>
  <c r="LF33" i="2"/>
  <c r="KB34" i="2" s="1"/>
  <c r="QT32" i="2"/>
  <c r="RD32" i="2" s="1"/>
  <c r="RN32" i="2"/>
  <c r="QJ33" i="2" s="1"/>
  <c r="NV32" i="3"/>
  <c r="OF32" i="3" s="1"/>
  <c r="OP32" i="3"/>
  <c r="NL33" i="3" s="1"/>
  <c r="RO33" i="2"/>
  <c r="QK34" i="2" s="1"/>
  <c r="QU33" i="2"/>
  <c r="RE33" i="2" s="1"/>
  <c r="NS33" i="3"/>
  <c r="OC33" i="3" s="1"/>
  <c r="OM33" i="3"/>
  <c r="NI34" i="3" s="1"/>
  <c r="EK33" i="2"/>
  <c r="EU33" i="2" s="1"/>
  <c r="FE33" i="2"/>
  <c r="EA34" i="2" s="1"/>
  <c r="ON33" i="3"/>
  <c r="NJ34" i="3" s="1"/>
  <c r="NT33" i="3"/>
  <c r="OD33" i="3" s="1"/>
  <c r="XO33" i="2"/>
  <c r="WK34" i="2" s="1"/>
  <c r="WU33" i="2"/>
  <c r="XE33" i="2" s="1"/>
  <c r="RQ33" i="3"/>
  <c r="QM34" i="3" s="1"/>
  <c r="QW33" i="3"/>
  <c r="RG33" i="3" s="1"/>
  <c r="BZ32" i="2"/>
  <c r="AV33" i="2" s="1"/>
  <c r="BF32" i="2"/>
  <c r="BP32" i="2"/>
  <c r="LM32" i="2"/>
  <c r="KI33" i="2" s="1"/>
  <c r="KS32" i="2"/>
  <c r="LC32" i="2" s="1"/>
  <c r="EO32" i="2"/>
  <c r="EY32" i="2" s="1"/>
  <c r="FI32" i="2"/>
  <c r="EE33" i="2" s="1"/>
  <c r="QS34" i="3"/>
  <c r="RC34" i="3" s="1"/>
  <c r="RM34" i="3"/>
  <c r="QI35" i="3" s="1"/>
  <c r="XV33" i="2"/>
  <c r="WR34" i="2" s="1"/>
  <c r="XB33" i="2"/>
  <c r="XL33" i="2"/>
  <c r="WT29" i="3"/>
  <c r="XN29" i="3" s="1"/>
  <c r="WJ30" i="3" s="1"/>
  <c r="XD29" i="3"/>
  <c r="HO32" i="2"/>
  <c r="HY32" i="2" s="1"/>
  <c r="II32" i="2"/>
  <c r="HE33" i="2" s="1"/>
  <c r="IJ33" i="2"/>
  <c r="HF34" i="2" s="1"/>
  <c r="HP33" i="2"/>
  <c r="HZ33" i="2" s="1"/>
  <c r="EJ32" i="3"/>
  <c r="ET32" i="3" s="1"/>
  <c r="FD32" i="3"/>
  <c r="DZ33" i="3" s="1"/>
  <c r="RM32" i="2"/>
  <c r="QI33" i="2" s="1"/>
  <c r="QS32" i="2"/>
  <c r="RC32" i="2" s="1"/>
  <c r="BM33" i="2"/>
  <c r="BW33" i="2" s="1"/>
  <c r="CG33" i="2"/>
  <c r="BC34" i="2" s="1"/>
  <c r="CE33" i="3"/>
  <c r="BA34" i="3" s="1"/>
  <c r="BK33" i="3"/>
  <c r="BU33" i="3"/>
  <c r="BI32" i="3"/>
  <c r="BS32" i="3" s="1"/>
  <c r="CC32" i="3"/>
  <c r="AY33" i="3" s="1"/>
  <c r="HK33" i="2"/>
  <c r="HU33" i="2" s="1"/>
  <c r="IE33" i="2"/>
  <c r="HA34" i="2" s="1"/>
  <c r="FM13" i="3"/>
  <c r="FO13" i="3" s="1"/>
  <c r="DW14" i="3"/>
  <c r="FR13" i="3"/>
  <c r="GP13" i="3"/>
  <c r="FQ13" i="3" s="1"/>
  <c r="BK33" i="2"/>
  <c r="CE33" i="2"/>
  <c r="BA34" i="2" s="1"/>
  <c r="BU33" i="2"/>
  <c r="QR34" i="3"/>
  <c r="RB34" i="3" s="1"/>
  <c r="RL34" i="3"/>
  <c r="QH35" i="3" s="1"/>
  <c r="CA12" i="3"/>
  <c r="AW13" i="3" s="1"/>
  <c r="HL33" i="2"/>
  <c r="HV33" i="2"/>
  <c r="IF33" i="2"/>
  <c r="HB34" i="2" s="1"/>
  <c r="FF33" i="3"/>
  <c r="EB34" i="3" s="1"/>
  <c r="EL33" i="3"/>
  <c r="EV33" i="3" s="1"/>
  <c r="EH32" i="2"/>
  <c r="ER32" i="2"/>
  <c r="FB32" i="2"/>
  <c r="DX33" i="2" s="1"/>
  <c r="KS32" i="3"/>
  <c r="LC32" i="3" s="1"/>
  <c r="LM32" i="3"/>
  <c r="KI33" i="3" s="1"/>
  <c r="IH33" i="2"/>
  <c r="HD34" i="2" s="1"/>
  <c r="HN33" i="2"/>
  <c r="HX33" i="2" s="1"/>
  <c r="RJ33" i="2"/>
  <c r="QF34" i="2" s="1"/>
  <c r="QP33" i="2"/>
  <c r="QZ33" i="2" s="1"/>
  <c r="OL32" i="2"/>
  <c r="NH33" i="2" s="1"/>
  <c r="NR32" i="2"/>
  <c r="OB32" i="2"/>
  <c r="KQ34" i="3"/>
  <c r="LA34" i="3" s="1"/>
  <c r="LK34" i="3"/>
  <c r="KG35" i="3" s="1"/>
  <c r="RO34" i="3"/>
  <c r="QK35" i="3" s="1"/>
  <c r="QU34" i="3"/>
  <c r="RE34" i="3" s="1"/>
  <c r="QX33" i="2"/>
  <c r="RH33" i="2"/>
  <c r="RR33" i="2"/>
  <c r="QN34" i="2" s="1"/>
  <c r="BH32" i="2"/>
  <c r="BR32" i="2" s="1"/>
  <c r="CB32" i="2"/>
  <c r="AX33" i="2" s="1"/>
  <c r="WW33" i="2"/>
  <c r="XG33" i="2" s="1"/>
  <c r="XQ33" i="2"/>
  <c r="WM34" i="2" s="1"/>
  <c r="LJ33" i="2"/>
  <c r="KF34" i="2" s="1"/>
  <c r="KP33" i="2"/>
  <c r="KZ33" i="2" s="1"/>
  <c r="EJ33" i="2"/>
  <c r="ET33" i="2"/>
  <c r="FD33" i="2"/>
  <c r="DZ34" i="2" s="1"/>
  <c r="NU32" i="3"/>
  <c r="OE32" i="3" s="1"/>
  <c r="OO32" i="3"/>
  <c r="NK33" i="3" s="1"/>
  <c r="FJ33" i="3"/>
  <c r="EF34" i="3" s="1"/>
  <c r="EP33" i="3"/>
  <c r="EZ33" i="3" s="1"/>
  <c r="NQ34" i="3"/>
  <c r="OA34" i="3" s="1"/>
  <c r="OK34" i="3"/>
  <c r="NG35" i="3" s="1"/>
  <c r="LL32" i="2"/>
  <c r="KH33" i="2" s="1"/>
  <c r="KR32" i="2"/>
  <c r="LB32" i="2"/>
  <c r="TX33" i="2"/>
  <c r="UH33" i="2" s="1"/>
  <c r="UR33" i="2"/>
  <c r="TN34" i="2" s="1"/>
  <c r="DN12" i="3" l="1"/>
  <c r="CO12" i="3" s="1"/>
  <c r="I69" i="3" s="1"/>
  <c r="UB13" i="3"/>
  <c r="UM13" i="3" s="1"/>
  <c r="TI14" i="3" s="1"/>
  <c r="TS14" i="3" s="1"/>
  <c r="RJ13" i="3"/>
  <c r="QF14" i="3" s="1"/>
  <c r="RI13" i="3"/>
  <c r="QE14" i="3" s="1"/>
  <c r="LR12" i="3"/>
  <c r="LP12" i="3"/>
  <c r="KK12" i="3"/>
  <c r="LO12" i="3" s="1"/>
  <c r="MS12" i="3"/>
  <c r="LT12" i="3" s="1"/>
  <c r="KU12" i="3"/>
  <c r="LE12" i="3" s="1"/>
  <c r="UK13" i="3"/>
  <c r="TG14" i="3" s="1"/>
  <c r="RM35" i="3"/>
  <c r="QI36" i="3" s="1"/>
  <c r="QS35" i="3"/>
  <c r="RC35" i="3" s="1"/>
  <c r="LJ33" i="3"/>
  <c r="KF34" i="3" s="1"/>
  <c r="KP33" i="3"/>
  <c r="KZ33" i="3" s="1"/>
  <c r="XT35" i="3"/>
  <c r="WP36" i="3" s="1"/>
  <c r="XJ35" i="3"/>
  <c r="WZ35" i="3"/>
  <c r="TT33" i="2"/>
  <c r="UD33" i="2"/>
  <c r="UN33" i="2"/>
  <c r="TJ34" i="2" s="1"/>
  <c r="OU18" i="2"/>
  <c r="TU34" i="2"/>
  <c r="UE34" i="2"/>
  <c r="UO34" i="2"/>
  <c r="TK35" i="2" s="1"/>
  <c r="FM18" i="2"/>
  <c r="FR18" i="2"/>
  <c r="DW19" i="2"/>
  <c r="TZ34" i="3"/>
  <c r="UJ34" i="3" s="1"/>
  <c r="UT34" i="3"/>
  <c r="TP35" i="3" s="1"/>
  <c r="WU29" i="3"/>
  <c r="XO29" i="3" s="1"/>
  <c r="WK30" i="3" s="1"/>
  <c r="CH34" i="3"/>
  <c r="BD35" i="3" s="1"/>
  <c r="BN34" i="3"/>
  <c r="BX34" i="3" s="1"/>
  <c r="TS33" i="2"/>
  <c r="UM33" i="2"/>
  <c r="TI34" i="2" s="1"/>
  <c r="UC33" i="2"/>
  <c r="RK33" i="2"/>
  <c r="QG34" i="2" s="1"/>
  <c r="QQ33" i="2"/>
  <c r="RA33" i="2" s="1"/>
  <c r="RQ34" i="3"/>
  <c r="QM35" i="3" s="1"/>
  <c r="QW34" i="3"/>
  <c r="RG34" i="3"/>
  <c r="QO14" i="3"/>
  <c r="QY14" i="3" s="1"/>
  <c r="KR33" i="3"/>
  <c r="LB33" i="3" s="1"/>
  <c r="LL33" i="3"/>
  <c r="KH34" i="3" s="1"/>
  <c r="FI33" i="3"/>
  <c r="EE34" i="3" s="1"/>
  <c r="EO33" i="3"/>
  <c r="EY33" i="3" s="1"/>
  <c r="WX34" i="2"/>
  <c r="XH34" i="2" s="1"/>
  <c r="XR34" i="2"/>
  <c r="WN35" i="2" s="1"/>
  <c r="UG34" i="2"/>
  <c r="UQ34" i="2"/>
  <c r="TM35" i="2" s="1"/>
  <c r="TW34" i="2"/>
  <c r="NN34" i="2"/>
  <c r="NX34" i="2" s="1"/>
  <c r="OH34" i="2"/>
  <c r="ND35" i="2" s="1"/>
  <c r="UL13" i="3"/>
  <c r="NW18" i="2"/>
  <c r="LI34" i="3"/>
  <c r="KE35" i="3" s="1"/>
  <c r="KO34" i="3"/>
  <c r="KY34" i="3" s="1"/>
  <c r="WY34" i="3"/>
  <c r="XI34" i="3"/>
  <c r="XS34" i="3"/>
  <c r="WO35" i="3" s="1"/>
  <c r="TV33" i="3"/>
  <c r="UF33" i="3" s="1"/>
  <c r="UP33" i="3"/>
  <c r="TL34" i="3" s="1"/>
  <c r="II33" i="3"/>
  <c r="HE34" i="3" s="1"/>
  <c r="HO33" i="3"/>
  <c r="HY33" i="3" s="1"/>
  <c r="IF34" i="3"/>
  <c r="HB35" i="3" s="1"/>
  <c r="HL34" i="3"/>
  <c r="HV34" i="3" s="1"/>
  <c r="QX34" i="2"/>
  <c r="RH34" i="2" s="1"/>
  <c r="RR34" i="2"/>
  <c r="QN35" i="2" s="1"/>
  <c r="CE34" i="3"/>
  <c r="BA35" i="3" s="1"/>
  <c r="BK34" i="3"/>
  <c r="BU34" i="3" s="1"/>
  <c r="TY34" i="3"/>
  <c r="UI34" i="3" s="1"/>
  <c r="US34" i="3"/>
  <c r="TO35" i="3" s="1"/>
  <c r="BJ34" i="2"/>
  <c r="BT34" i="2" s="1"/>
  <c r="CD34" i="2"/>
  <c r="AZ35" i="2" s="1"/>
  <c r="XU33" i="2"/>
  <c r="WQ34" i="2" s="1"/>
  <c r="XA33" i="2"/>
  <c r="XK33" i="2" s="1"/>
  <c r="RQ34" i="2"/>
  <c r="QM35" i="2" s="1"/>
  <c r="QW34" i="2"/>
  <c r="RG34" i="2" s="1"/>
  <c r="QR33" i="2"/>
  <c r="RB33" i="2"/>
  <c r="RL33" i="2"/>
  <c r="QH34" i="2" s="1"/>
  <c r="NS33" i="2"/>
  <c r="OC33" i="2" s="1"/>
  <c r="OM33" i="2"/>
  <c r="NI34" i="2" s="1"/>
  <c r="EJ34" i="2"/>
  <c r="ET34" i="2" s="1"/>
  <c r="FD34" i="2"/>
  <c r="DZ35" i="2" s="1"/>
  <c r="QT33" i="2"/>
  <c r="RD33" i="2"/>
  <c r="RN33" i="2"/>
  <c r="QJ34" i="2" s="1"/>
  <c r="KR33" i="2"/>
  <c r="LB33" i="2" s="1"/>
  <c r="LL33" i="2"/>
  <c r="KH34" i="2" s="1"/>
  <c r="FF34" i="3"/>
  <c r="EB35" i="3" s="1"/>
  <c r="EL34" i="3"/>
  <c r="EV34" i="3" s="1"/>
  <c r="HP34" i="2"/>
  <c r="HZ34" i="2" s="1"/>
  <c r="IJ34" i="2"/>
  <c r="HF35" i="2" s="1"/>
  <c r="RJ34" i="2"/>
  <c r="QF35" i="2" s="1"/>
  <c r="QP34" i="2"/>
  <c r="QZ34" i="2" s="1"/>
  <c r="CG34" i="2"/>
  <c r="BC35" i="2" s="1"/>
  <c r="BM34" i="2"/>
  <c r="BW34" i="2"/>
  <c r="II33" i="2"/>
  <c r="HE34" i="2" s="1"/>
  <c r="HO33" i="2"/>
  <c r="HY33" i="2"/>
  <c r="FI33" i="2"/>
  <c r="EE34" i="2" s="1"/>
  <c r="EO33" i="2"/>
  <c r="EY33" i="2" s="1"/>
  <c r="NS34" i="3"/>
  <c r="OC34" i="3" s="1"/>
  <c r="OM34" i="3"/>
  <c r="NI35" i="3" s="1"/>
  <c r="KV34" i="2"/>
  <c r="KL34" i="2"/>
  <c r="LF34" i="2"/>
  <c r="KB35" i="2" s="1"/>
  <c r="FE33" i="3"/>
  <c r="EA34" i="3" s="1"/>
  <c r="EK33" i="3"/>
  <c r="EU33" i="3" s="1"/>
  <c r="EM33" i="2"/>
  <c r="EW33" i="2" s="1"/>
  <c r="FG33" i="2"/>
  <c r="EC34" i="2" s="1"/>
  <c r="UT34" i="2"/>
  <c r="TP35" i="2" s="1"/>
  <c r="TZ34" i="2"/>
  <c r="UJ34" i="2" s="1"/>
  <c r="OJ34" i="2"/>
  <c r="NF35" i="2" s="1"/>
  <c r="NP34" i="2"/>
  <c r="NZ34" i="2" s="1"/>
  <c r="LH34" i="3"/>
  <c r="KD35" i="3" s="1"/>
  <c r="KN34" i="3"/>
  <c r="KX34" i="3" s="1"/>
  <c r="UW18" i="2"/>
  <c r="VB18" i="2"/>
  <c r="TG19" i="2"/>
  <c r="UR34" i="3"/>
  <c r="TN35" i="3" s="1"/>
  <c r="TX34" i="3"/>
  <c r="UH34" i="3"/>
  <c r="NQ35" i="3"/>
  <c r="OA35" i="3"/>
  <c r="OK35" i="3"/>
  <c r="NG36" i="3" s="1"/>
  <c r="IF34" i="2"/>
  <c r="HB35" i="2" s="1"/>
  <c r="HL34" i="2"/>
  <c r="HV34" i="2" s="1"/>
  <c r="FH34" i="3"/>
  <c r="ED35" i="3" s="1"/>
  <c r="EN34" i="3"/>
  <c r="EX34" i="3"/>
  <c r="BK34" i="2"/>
  <c r="BU34" i="2" s="1"/>
  <c r="CE34" i="2"/>
  <c r="BA35" i="2" s="1"/>
  <c r="FN14" i="3"/>
  <c r="GO14" i="3"/>
  <c r="FP14" i="3" s="1"/>
  <c r="FL14" i="3"/>
  <c r="EG14" i="3"/>
  <c r="FK14" i="3" s="1"/>
  <c r="XQ34" i="3"/>
  <c r="WM35" i="3" s="1"/>
  <c r="WW34" i="3"/>
  <c r="XG34" i="3"/>
  <c r="HR34" i="3"/>
  <c r="IL34" i="3"/>
  <c r="HH35" i="3" s="1"/>
  <c r="IB34" i="3"/>
  <c r="UY18" i="2"/>
  <c r="JQ13" i="3"/>
  <c r="IR13" i="3" s="1"/>
  <c r="IP13" i="3"/>
  <c r="IN13" i="3"/>
  <c r="HI13" i="3"/>
  <c r="IM13" i="3" s="1"/>
  <c r="IH34" i="2"/>
  <c r="HD35" i="2" s="1"/>
  <c r="HN34" i="2"/>
  <c r="HX34" i="2" s="1"/>
  <c r="CH34" i="2"/>
  <c r="BD35" i="2" s="1"/>
  <c r="BN34" i="2"/>
  <c r="BX34" i="2" s="1"/>
  <c r="TR33" i="2"/>
  <c r="UB33" i="2" s="1"/>
  <c r="UL33" i="2"/>
  <c r="TH34" i="2" s="1"/>
  <c r="CD34" i="3"/>
  <c r="AZ35" i="3" s="1"/>
  <c r="BJ34" i="3"/>
  <c r="BT34" i="3" s="1"/>
  <c r="CG34" i="3"/>
  <c r="BC35" i="3" s="1"/>
  <c r="BM34" i="3"/>
  <c r="BW34" i="3" s="1"/>
  <c r="EV34" i="2"/>
  <c r="FF34" i="2"/>
  <c r="EB35" i="2" s="1"/>
  <c r="EL34" i="2"/>
  <c r="IK33" i="2"/>
  <c r="HG34" i="2" s="1"/>
  <c r="HQ33" i="2"/>
  <c r="IA33" i="2" s="1"/>
  <c r="H75" i="2"/>
  <c r="G75" i="2"/>
  <c r="F75" i="2"/>
  <c r="E75" i="2"/>
  <c r="D75" i="2"/>
  <c r="C75" i="2"/>
  <c r="B75" i="2"/>
  <c r="I75" i="2"/>
  <c r="FO18" i="2"/>
  <c r="OK33" i="2"/>
  <c r="NG34" i="2" s="1"/>
  <c r="NQ33" i="2"/>
  <c r="OA33" i="2" s="1"/>
  <c r="XU33" i="3"/>
  <c r="WQ34" i="3" s="1"/>
  <c r="XA33" i="3"/>
  <c r="XK33" i="3" s="1"/>
  <c r="XY18" i="2"/>
  <c r="WI19" i="2"/>
  <c r="QP14" i="3"/>
  <c r="TU33" i="3"/>
  <c r="UE33" i="3" s="1"/>
  <c r="UO33" i="3"/>
  <c r="TK34" i="3" s="1"/>
  <c r="QE19" i="2"/>
  <c r="RU18" i="2"/>
  <c r="RZ18" i="2"/>
  <c r="LJ34" i="2"/>
  <c r="KF35" i="2" s="1"/>
  <c r="KP34" i="2"/>
  <c r="KZ34" i="2" s="1"/>
  <c r="NT33" i="2"/>
  <c r="OD33" i="2" s="1"/>
  <c r="ON33" i="2"/>
  <c r="NJ34" i="2" s="1"/>
  <c r="WT33" i="2"/>
  <c r="XD33" i="2"/>
  <c r="XN33" i="2"/>
  <c r="WJ34" i="2" s="1"/>
  <c r="WY33" i="2"/>
  <c r="XI33" i="2" s="1"/>
  <c r="XS33" i="2"/>
  <c r="WO34" i="2" s="1"/>
  <c r="RW18" i="2"/>
  <c r="CF34" i="3"/>
  <c r="BB35" i="3" s="1"/>
  <c r="BL34" i="3"/>
  <c r="BV34" i="3" s="1"/>
  <c r="IH33" i="3"/>
  <c r="HD34" i="3" s="1"/>
  <c r="HN33" i="3"/>
  <c r="HX33" i="3" s="1"/>
  <c r="KM33" i="2"/>
  <c r="KW33" i="2" s="1"/>
  <c r="LG33" i="2"/>
  <c r="KC34" i="2" s="1"/>
  <c r="HQ34" i="3"/>
  <c r="IA34" i="3" s="1"/>
  <c r="IK34" i="3"/>
  <c r="HG35" i="3" s="1"/>
  <c r="XQ34" i="2"/>
  <c r="WM35" i="2" s="1"/>
  <c r="WW34" i="2"/>
  <c r="XG34" i="2" s="1"/>
  <c r="KQ35" i="3"/>
  <c r="LA35" i="3" s="1"/>
  <c r="LK35" i="3"/>
  <c r="KG36" i="3" s="1"/>
  <c r="KS33" i="3"/>
  <c r="LC33" i="3" s="1"/>
  <c r="LM33" i="3"/>
  <c r="KI34" i="3" s="1"/>
  <c r="BG13" i="3"/>
  <c r="HK34" i="2"/>
  <c r="HU34" i="2" s="1"/>
  <c r="IE34" i="2"/>
  <c r="HA35" i="2" s="1"/>
  <c r="QS33" i="2"/>
  <c r="RC33" i="2" s="1"/>
  <c r="RM33" i="2"/>
  <c r="QI34" i="2" s="1"/>
  <c r="KS33" i="2"/>
  <c r="LC33" i="2" s="1"/>
  <c r="LM33" i="2"/>
  <c r="KI34" i="2" s="1"/>
  <c r="NT34" i="3"/>
  <c r="OD34" i="3" s="1"/>
  <c r="ON34" i="3"/>
  <c r="NJ35" i="3" s="1"/>
  <c r="RE34" i="2"/>
  <c r="QU34" i="2"/>
  <c r="RO34" i="2"/>
  <c r="QK35" i="2" s="1"/>
  <c r="KT33" i="2"/>
  <c r="LD33" i="2" s="1"/>
  <c r="LN33" i="2"/>
  <c r="KJ34" i="2" s="1"/>
  <c r="EI34" i="2"/>
  <c r="FC34" i="2"/>
  <c r="DY35" i="2" s="1"/>
  <c r="ES34" i="2"/>
  <c r="IG33" i="3"/>
  <c r="HC34" i="3" s="1"/>
  <c r="HM33" i="3"/>
  <c r="HW33" i="3" s="1"/>
  <c r="CK18" i="2"/>
  <c r="AU19" i="2"/>
  <c r="CP18" i="2"/>
  <c r="EQ18" i="2"/>
  <c r="CF34" i="2"/>
  <c r="BB35" i="2" s="1"/>
  <c r="BL34" i="2"/>
  <c r="BV34" i="2" s="1"/>
  <c r="RK13" i="3"/>
  <c r="NR34" i="3"/>
  <c r="OB34" i="3" s="1"/>
  <c r="OL34" i="3"/>
  <c r="NH35" i="3" s="1"/>
  <c r="RO35" i="3"/>
  <c r="QK36" i="3" s="1"/>
  <c r="QU35" i="3"/>
  <c r="RE35" i="3" s="1"/>
  <c r="WU34" i="2"/>
  <c r="XE34" i="2" s="1"/>
  <c r="XO34" i="2"/>
  <c r="WK35" i="2" s="1"/>
  <c r="TY33" i="2"/>
  <c r="UI33" i="2" s="1"/>
  <c r="US33" i="2"/>
  <c r="TO34" i="2" s="1"/>
  <c r="UQ34" i="3"/>
  <c r="TM35" i="3" s="1"/>
  <c r="TW34" i="3"/>
  <c r="UG34" i="3" s="1"/>
  <c r="FJ34" i="3"/>
  <c r="EF35" i="3" s="1"/>
  <c r="EP34" i="3"/>
  <c r="EZ34" i="3" s="1"/>
  <c r="BH34" i="3"/>
  <c r="BR34" i="3" s="1"/>
  <c r="CB34" i="3"/>
  <c r="AX35" i="3" s="1"/>
  <c r="LH34" i="2"/>
  <c r="KD35" i="2" s="1"/>
  <c r="KN34" i="2"/>
  <c r="KX34" i="2" s="1"/>
  <c r="XJ33" i="2"/>
  <c r="XT33" i="2"/>
  <c r="WP34" i="2" s="1"/>
  <c r="WZ33" i="2"/>
  <c r="NP35" i="3"/>
  <c r="OJ35" i="3"/>
  <c r="NF36" i="3" s="1"/>
  <c r="NZ35" i="3"/>
  <c r="QT33" i="3"/>
  <c r="RD33" i="3" s="1"/>
  <c r="RN33" i="3"/>
  <c r="QJ34" i="3" s="1"/>
  <c r="RP34" i="3"/>
  <c r="QL35" i="3" s="1"/>
  <c r="QV34" i="3"/>
  <c r="RF34" i="3" s="1"/>
  <c r="NR33" i="2"/>
  <c r="OB33" i="2" s="1"/>
  <c r="OL33" i="2"/>
  <c r="NH34" i="2" s="1"/>
  <c r="WT30" i="3"/>
  <c r="XD30" i="3" s="1"/>
  <c r="XN30" i="3"/>
  <c r="WJ31" i="3" s="1"/>
  <c r="XR34" i="3"/>
  <c r="WN35" i="3" s="1"/>
  <c r="WX34" i="3"/>
  <c r="XH34" i="3"/>
  <c r="FG34" i="3"/>
  <c r="EC35" i="3" s="1"/>
  <c r="EM34" i="3"/>
  <c r="EW34" i="3" s="1"/>
  <c r="XV34" i="3"/>
  <c r="WR35" i="3" s="1"/>
  <c r="XB34" i="3"/>
  <c r="XL34" i="3" s="1"/>
  <c r="CM18" i="2"/>
  <c r="TX34" i="2"/>
  <c r="UH34" i="2"/>
  <c r="UR34" i="2"/>
  <c r="TN35" i="2" s="1"/>
  <c r="BH33" i="2"/>
  <c r="BR33" i="2" s="1"/>
  <c r="CB33" i="2"/>
  <c r="AX34" i="2" s="1"/>
  <c r="QR35" i="3"/>
  <c r="RB35" i="3" s="1"/>
  <c r="RL35" i="3"/>
  <c r="QH36" i="3" s="1"/>
  <c r="CC33" i="3"/>
  <c r="AY34" i="3" s="1"/>
  <c r="BI33" i="3"/>
  <c r="BS33" i="3" s="1"/>
  <c r="EJ33" i="3"/>
  <c r="ET33" i="3" s="1"/>
  <c r="FD33" i="3"/>
  <c r="DZ34" i="3" s="1"/>
  <c r="NV33" i="3"/>
  <c r="OF33" i="3"/>
  <c r="OP33" i="3"/>
  <c r="NL34" i="3" s="1"/>
  <c r="LV19" i="2"/>
  <c r="KA20" i="2"/>
  <c r="LQ19" i="2"/>
  <c r="LS19" i="2" s="1"/>
  <c r="TV34" i="2"/>
  <c r="UF34" i="2" s="1"/>
  <c r="UP34" i="2"/>
  <c r="TL35" i="2" s="1"/>
  <c r="BP13" i="3"/>
  <c r="HJ33" i="2"/>
  <c r="HT33" i="2" s="1"/>
  <c r="ID33" i="2"/>
  <c r="GZ34" i="2" s="1"/>
  <c r="NV34" i="2"/>
  <c r="OP34" i="2"/>
  <c r="NL35" i="2" s="1"/>
  <c r="OF34" i="2"/>
  <c r="CP12" i="3"/>
  <c r="BO18" i="2"/>
  <c r="KT34" i="3"/>
  <c r="LD34" i="3" s="1"/>
  <c r="LN34" i="3"/>
  <c r="KJ35" i="3" s="1"/>
  <c r="TT34" i="3"/>
  <c r="UD34" i="3" s="1"/>
  <c r="UN34" i="3"/>
  <c r="TJ35" i="3" s="1"/>
  <c r="NU34" i="2"/>
  <c r="OE34" i="2"/>
  <c r="OO34" i="2"/>
  <c r="NK35" i="2" s="1"/>
  <c r="LK33" i="2"/>
  <c r="KG34" i="2" s="1"/>
  <c r="KQ33" i="2"/>
  <c r="LA33" i="2" s="1"/>
  <c r="IP19" i="2"/>
  <c r="IC19" i="2"/>
  <c r="IN19" i="2"/>
  <c r="JR19" i="2"/>
  <c r="IS19" i="2" s="1"/>
  <c r="HI19" i="2"/>
  <c r="IM19" i="2" s="1"/>
  <c r="HS19" i="2"/>
  <c r="JQ19" i="2"/>
  <c r="IR19" i="2" s="1"/>
  <c r="CA33" i="2"/>
  <c r="AW34" i="2" s="1"/>
  <c r="BG33" i="2"/>
  <c r="BQ33" i="2" s="1"/>
  <c r="XX17" i="3"/>
  <c r="XZ17" i="3"/>
  <c r="WS17" i="3"/>
  <c r="XM17" i="3" s="1"/>
  <c r="RP34" i="2"/>
  <c r="QL35" i="2" s="1"/>
  <c r="QV34" i="2"/>
  <c r="RF34" i="2" s="1"/>
  <c r="NU33" i="3"/>
  <c r="OE33" i="3" s="1"/>
  <c r="OO33" i="3"/>
  <c r="NK34" i="3" s="1"/>
  <c r="EH33" i="2"/>
  <c r="ER33" i="2"/>
  <c r="FB33" i="2"/>
  <c r="DX34" i="2" s="1"/>
  <c r="EK34" i="2"/>
  <c r="EU34" i="2" s="1"/>
  <c r="FE34" i="2"/>
  <c r="EA35" i="2" s="1"/>
  <c r="BI34" i="2"/>
  <c r="BS34" i="2" s="1"/>
  <c r="CC34" i="2"/>
  <c r="AY35" i="2" s="1"/>
  <c r="CJ13" i="3"/>
  <c r="DM13" i="3"/>
  <c r="CN13" i="3" s="1"/>
  <c r="CL13" i="3"/>
  <c r="BE13" i="3"/>
  <c r="BO13" i="3" s="1"/>
  <c r="OI33" i="2"/>
  <c r="NE34" i="2" s="1"/>
  <c r="NO33" i="2"/>
  <c r="NY33" i="2" s="1"/>
  <c r="GP18" i="2"/>
  <c r="FQ18" i="2" s="1"/>
  <c r="LI33" i="2"/>
  <c r="KE34" i="2" s="1"/>
  <c r="KO33" i="2"/>
  <c r="KY33" i="2"/>
  <c r="WV33" i="3"/>
  <c r="XF33" i="3" s="1"/>
  <c r="XP33" i="3"/>
  <c r="WL34" i="3" s="1"/>
  <c r="RR34" i="3"/>
  <c r="QN35" i="3" s="1"/>
  <c r="QX34" i="3"/>
  <c r="RH34" i="3" s="1"/>
  <c r="HW33" i="2"/>
  <c r="HM33" i="2"/>
  <c r="IG33" i="2"/>
  <c r="HC34" i="2" s="1"/>
  <c r="IJ34" i="3"/>
  <c r="HF35" i="3" s="1"/>
  <c r="HP34" i="3"/>
  <c r="HZ34" i="3" s="1"/>
  <c r="HR33" i="2"/>
  <c r="IB33" i="2"/>
  <c r="IL33" i="2"/>
  <c r="HH34" i="2" s="1"/>
  <c r="NM13" i="3"/>
  <c r="OQ13" i="3" s="1"/>
  <c r="PU13" i="3"/>
  <c r="OV13" i="3" s="1"/>
  <c r="OT13" i="3"/>
  <c r="OR13" i="3"/>
  <c r="XV34" i="2"/>
  <c r="WR35" i="2" s="1"/>
  <c r="XB34" i="2"/>
  <c r="XL34" i="2" s="1"/>
  <c r="BF33" i="2"/>
  <c r="BP33" i="2"/>
  <c r="BZ33" i="2"/>
  <c r="AV34" i="2" s="1"/>
  <c r="MT19" i="2"/>
  <c r="LU19" i="2" s="1"/>
  <c r="FH34" i="2"/>
  <c r="ED35" i="2" s="1"/>
  <c r="EN34" i="2"/>
  <c r="EX34" i="2" s="1"/>
  <c r="OX18" i="2"/>
  <c r="NC19" i="2"/>
  <c r="OS18" i="2"/>
  <c r="CK12" i="3"/>
  <c r="WV34" i="2"/>
  <c r="XF34" i="2" s="1"/>
  <c r="XP34" i="2"/>
  <c r="WL35" i="2" s="1"/>
  <c r="EP34" i="2"/>
  <c r="EZ34" i="2" s="1"/>
  <c r="FJ34" i="2"/>
  <c r="EF35" i="2" s="1"/>
  <c r="EQ14" i="3" l="1"/>
  <c r="FA14" i="3" s="1"/>
  <c r="DW15" i="3" s="1"/>
  <c r="NW13" i="3"/>
  <c r="OG13" i="3" s="1"/>
  <c r="QZ14" i="3"/>
  <c r="KA13" i="3"/>
  <c r="LF12" i="3"/>
  <c r="KB13" i="3" s="1"/>
  <c r="LG12" i="3"/>
  <c r="KC13" i="3" s="1"/>
  <c r="TQ14" i="3"/>
  <c r="UA14" i="3" s="1"/>
  <c r="OI13" i="3"/>
  <c r="NE14" i="3" s="1"/>
  <c r="NO14" i="3" s="1"/>
  <c r="NY14" i="3" s="1"/>
  <c r="WU30" i="3"/>
  <c r="XE30" i="3" s="1"/>
  <c r="XO30" i="3"/>
  <c r="WK31" i="3" s="1"/>
  <c r="NC14" i="3"/>
  <c r="WI18" i="3"/>
  <c r="XY17" i="3"/>
  <c r="KQ34" i="2"/>
  <c r="LA34" i="2" s="1"/>
  <c r="LK34" i="2"/>
  <c r="KG35" i="2" s="1"/>
  <c r="LH35" i="2"/>
  <c r="KD36" i="2" s="1"/>
  <c r="KN35" i="2"/>
  <c r="KX35" i="2" s="1"/>
  <c r="KS34" i="3"/>
  <c r="LC34" i="3"/>
  <c r="LM34" i="3"/>
  <c r="KI35" i="3" s="1"/>
  <c r="BF34" i="2"/>
  <c r="BP34" i="2" s="1"/>
  <c r="BZ34" i="2"/>
  <c r="AV35" i="2" s="1"/>
  <c r="RR35" i="3"/>
  <c r="QN36" i="3" s="1"/>
  <c r="QX35" i="3"/>
  <c r="RH35" i="3" s="1"/>
  <c r="CI13" i="3"/>
  <c r="EH34" i="2"/>
  <c r="ER34" i="2" s="1"/>
  <c r="FB34" i="2"/>
  <c r="DX35" i="2" s="1"/>
  <c r="XC17" i="3"/>
  <c r="TV35" i="2"/>
  <c r="UP35" i="2"/>
  <c r="TL36" i="2" s="1"/>
  <c r="UF35" i="2"/>
  <c r="CC34" i="3"/>
  <c r="AY35" i="3" s="1"/>
  <c r="BI34" i="3"/>
  <c r="BS34" i="3" s="1"/>
  <c r="OL34" i="2"/>
  <c r="NH35" i="2" s="1"/>
  <c r="NR34" i="2"/>
  <c r="OB34" i="2" s="1"/>
  <c r="RO36" i="3"/>
  <c r="QK37" i="3" s="1"/>
  <c r="QU36" i="3"/>
  <c r="RE36" i="3" s="1"/>
  <c r="BL35" i="3"/>
  <c r="BV35" i="3" s="1"/>
  <c r="CF35" i="3"/>
  <c r="BB36" i="3" s="1"/>
  <c r="KL35" i="2"/>
  <c r="KV35" i="2" s="1"/>
  <c r="LF35" i="2"/>
  <c r="KB36" i="2" s="1"/>
  <c r="KR34" i="2"/>
  <c r="LB34" i="2" s="1"/>
  <c r="LL34" i="2"/>
  <c r="KH35" i="2" s="1"/>
  <c r="HL35" i="3"/>
  <c r="HV35" i="3" s="1"/>
  <c r="IF35" i="3"/>
  <c r="HB36" i="3" s="1"/>
  <c r="CH35" i="3"/>
  <c r="BD36" i="3" s="1"/>
  <c r="BN35" i="3"/>
  <c r="BX35" i="3" s="1"/>
  <c r="WZ34" i="2"/>
  <c r="XJ34" i="2" s="1"/>
  <c r="XT34" i="2"/>
  <c r="WP35" i="2" s="1"/>
  <c r="ON35" i="3"/>
  <c r="NJ36" i="3" s="1"/>
  <c r="NT35" i="3"/>
  <c r="OD35" i="3" s="1"/>
  <c r="BQ13" i="3"/>
  <c r="BY13" i="3" s="1"/>
  <c r="KP35" i="2"/>
  <c r="KZ35" i="2" s="1"/>
  <c r="LJ35" i="2"/>
  <c r="KF36" i="2" s="1"/>
  <c r="CH35" i="2"/>
  <c r="BD36" i="2" s="1"/>
  <c r="BN35" i="2"/>
  <c r="BX35" i="2" s="1"/>
  <c r="NZ35" i="2"/>
  <c r="NP35" i="2"/>
  <c r="OJ35" i="2"/>
  <c r="NF36" i="2" s="1"/>
  <c r="QR34" i="2"/>
  <c r="RB34" i="2" s="1"/>
  <c r="RL34" i="2"/>
  <c r="QH35" i="2" s="1"/>
  <c r="US35" i="3"/>
  <c r="TO36" i="3" s="1"/>
  <c r="TY35" i="3"/>
  <c r="UI35" i="3" s="1"/>
  <c r="KO35" i="3"/>
  <c r="KY35" i="3" s="1"/>
  <c r="LI35" i="3"/>
  <c r="KE36" i="3" s="1"/>
  <c r="KP34" i="3"/>
  <c r="KZ34" i="3" s="1"/>
  <c r="LJ34" i="3"/>
  <c r="KF35" i="3" s="1"/>
  <c r="RL36" i="3"/>
  <c r="QH37" i="3" s="1"/>
  <c r="QR36" i="3"/>
  <c r="RB36" i="3" s="1"/>
  <c r="XB35" i="3"/>
  <c r="XL35" i="3" s="1"/>
  <c r="XV35" i="3"/>
  <c r="WR36" i="3" s="1"/>
  <c r="NR35" i="3"/>
  <c r="OB35" i="3" s="1"/>
  <c r="OL35" i="3"/>
  <c r="NH36" i="3" s="1"/>
  <c r="HQ35" i="3"/>
  <c r="IA35" i="3"/>
  <c r="IK35" i="3"/>
  <c r="HG36" i="3" s="1"/>
  <c r="WY34" i="2"/>
  <c r="XI34" i="2" s="1"/>
  <c r="XS34" i="2"/>
  <c r="WO35" i="2" s="1"/>
  <c r="CG35" i="3"/>
  <c r="BC36" i="3" s="1"/>
  <c r="BM35" i="3"/>
  <c r="BW35" i="3" s="1"/>
  <c r="HR35" i="3"/>
  <c r="IB35" i="3" s="1"/>
  <c r="IL35" i="3"/>
  <c r="HH36" i="3" s="1"/>
  <c r="BK35" i="2"/>
  <c r="BU35" i="2"/>
  <c r="CE35" i="2"/>
  <c r="BA36" i="2" s="1"/>
  <c r="BM35" i="2"/>
  <c r="CG35" i="2"/>
  <c r="BC36" i="2" s="1"/>
  <c r="BW35" i="2"/>
  <c r="FI34" i="3"/>
  <c r="EE35" i="3" s="1"/>
  <c r="EO34" i="3"/>
  <c r="EY34" i="3" s="1"/>
  <c r="XE29" i="3"/>
  <c r="G69" i="3"/>
  <c r="CM12" i="3"/>
  <c r="OO34" i="3"/>
  <c r="NK35" i="3" s="1"/>
  <c r="NU34" i="3"/>
  <c r="OE34" i="3" s="1"/>
  <c r="OO35" i="2"/>
  <c r="NK36" i="2" s="1"/>
  <c r="NU35" i="2"/>
  <c r="OE35" i="2" s="1"/>
  <c r="LR20" i="2"/>
  <c r="LE20" i="2"/>
  <c r="LP20" i="2"/>
  <c r="MS20" i="2"/>
  <c r="LT20" i="2" s="1"/>
  <c r="KK20" i="2"/>
  <c r="LO20" i="2" s="1"/>
  <c r="TW35" i="3"/>
  <c r="UG35" i="3" s="1"/>
  <c r="UQ35" i="3"/>
  <c r="TM36" i="3" s="1"/>
  <c r="IG34" i="3"/>
  <c r="HC35" i="3" s="1"/>
  <c r="HM34" i="3"/>
  <c r="HW34" i="3" s="1"/>
  <c r="XU34" i="3"/>
  <c r="WQ35" i="3" s="1"/>
  <c r="XA34" i="3"/>
  <c r="XK34" i="3" s="1"/>
  <c r="UT35" i="2"/>
  <c r="TP36" i="2" s="1"/>
  <c r="TZ35" i="2"/>
  <c r="UJ35" i="2" s="1"/>
  <c r="OM35" i="3"/>
  <c r="NI36" i="3" s="1"/>
  <c r="NS35" i="3"/>
  <c r="OC35" i="3" s="1"/>
  <c r="RN34" i="2"/>
  <c r="QJ35" i="2" s="1"/>
  <c r="QT34" i="2"/>
  <c r="RD34" i="2" s="1"/>
  <c r="TH14" i="3"/>
  <c r="VZ13" i="3"/>
  <c r="VA13" i="3" s="1"/>
  <c r="VB13" i="3"/>
  <c r="UW13" i="3"/>
  <c r="UY13" i="3" s="1"/>
  <c r="RM36" i="3"/>
  <c r="QI37" i="3" s="1"/>
  <c r="QS36" i="3"/>
  <c r="RC36" i="3" s="1"/>
  <c r="CA34" i="2"/>
  <c r="AW35" i="2" s="1"/>
  <c r="BG34" i="2"/>
  <c r="BQ34" i="2" s="1"/>
  <c r="RP35" i="3"/>
  <c r="QL36" i="3" s="1"/>
  <c r="QV35" i="3"/>
  <c r="RF35" i="3" s="1"/>
  <c r="OH35" i="2"/>
  <c r="ND36" i="2" s="1"/>
  <c r="NN35" i="2"/>
  <c r="NX35" i="2" s="1"/>
  <c r="XV35" i="2"/>
  <c r="WR36" i="2" s="1"/>
  <c r="XB35" i="2"/>
  <c r="XL35" i="2" s="1"/>
  <c r="NV35" i="2"/>
  <c r="OF35" i="2" s="1"/>
  <c r="OP35" i="2"/>
  <c r="NL36" i="2" s="1"/>
  <c r="OP34" i="3"/>
  <c r="NL35" i="3" s="1"/>
  <c r="NV34" i="3"/>
  <c r="OF34" i="3" s="1"/>
  <c r="BH34" i="2"/>
  <c r="BR34" i="2" s="1"/>
  <c r="CB34" i="2"/>
  <c r="AX35" i="2" s="1"/>
  <c r="FG35" i="3"/>
  <c r="EC36" i="3" s="1"/>
  <c r="EM35" i="3"/>
  <c r="EW35" i="3" s="1"/>
  <c r="FC35" i="2"/>
  <c r="DY36" i="2" s="1"/>
  <c r="EI35" i="2"/>
  <c r="ES35" i="2" s="1"/>
  <c r="LM34" i="2"/>
  <c r="KI35" i="2" s="1"/>
  <c r="KS34" i="2"/>
  <c r="LC34" i="2" s="1"/>
  <c r="XN34" i="2"/>
  <c r="WJ35" i="2" s="1"/>
  <c r="WT34" i="2"/>
  <c r="XD34" i="2" s="1"/>
  <c r="UO34" i="3"/>
  <c r="TK35" i="3" s="1"/>
  <c r="TU34" i="3"/>
  <c r="UE34" i="3" s="1"/>
  <c r="OA34" i="2"/>
  <c r="NQ34" i="2"/>
  <c r="OK34" i="2"/>
  <c r="NG35" i="2" s="1"/>
  <c r="CD35" i="3"/>
  <c r="AZ36" i="3" s="1"/>
  <c r="BJ35" i="3"/>
  <c r="BT35" i="3" s="1"/>
  <c r="TQ19" i="2"/>
  <c r="UU19" i="2" s="1"/>
  <c r="UA19" i="2"/>
  <c r="UX19" i="2"/>
  <c r="UK19" i="2"/>
  <c r="VZ19" i="2" s="1"/>
  <c r="VA19" i="2" s="1"/>
  <c r="UV19" i="2"/>
  <c r="VY19" i="2"/>
  <c r="UZ19" i="2" s="1"/>
  <c r="RJ35" i="2"/>
  <c r="QF36" i="2" s="1"/>
  <c r="QZ35" i="2"/>
  <c r="QP35" i="2"/>
  <c r="UP34" i="3"/>
  <c r="TL35" i="3" s="1"/>
  <c r="TV34" i="3"/>
  <c r="UF34" i="3" s="1"/>
  <c r="OH13" i="3"/>
  <c r="ND14" i="3" s="1"/>
  <c r="PV19" i="2"/>
  <c r="OW19" i="2" s="1"/>
  <c r="PU19" i="2"/>
  <c r="OV19" i="2" s="1"/>
  <c r="NM19" i="2"/>
  <c r="OQ19" i="2" s="1"/>
  <c r="OT19" i="2"/>
  <c r="OR19" i="2"/>
  <c r="OG19" i="2"/>
  <c r="NW19" i="2"/>
  <c r="HP35" i="3"/>
  <c r="HZ35" i="3" s="1"/>
  <c r="IJ35" i="3"/>
  <c r="HF36" i="3" s="1"/>
  <c r="LI34" i="2"/>
  <c r="KE35" i="2" s="1"/>
  <c r="KY34" i="2"/>
  <c r="KO34" i="2"/>
  <c r="UN35" i="3"/>
  <c r="TJ36" i="3" s="1"/>
  <c r="TT35" i="3"/>
  <c r="UD35" i="3" s="1"/>
  <c r="CB35" i="3"/>
  <c r="AX36" i="3" s="1"/>
  <c r="BH35" i="3"/>
  <c r="BR35" i="3" s="1"/>
  <c r="BL35" i="2"/>
  <c r="BV35" i="2" s="1"/>
  <c r="CF35" i="2"/>
  <c r="BB36" i="2" s="1"/>
  <c r="WW35" i="3"/>
  <c r="XG35" i="3"/>
  <c r="XQ35" i="3"/>
  <c r="WM36" i="3" s="1"/>
  <c r="FG34" i="2"/>
  <c r="EC35" i="2" s="1"/>
  <c r="EM34" i="2"/>
  <c r="EW34" i="2" s="1"/>
  <c r="HP35" i="2"/>
  <c r="HZ35" i="2" s="1"/>
  <c r="IJ35" i="2"/>
  <c r="HF36" i="2" s="1"/>
  <c r="EJ35" i="2"/>
  <c r="ET35" i="2"/>
  <c r="FD35" i="2"/>
  <c r="DZ36" i="2" s="1"/>
  <c r="RQ35" i="2"/>
  <c r="QM36" i="2" s="1"/>
  <c r="RG35" i="2"/>
  <c r="QW35" i="2"/>
  <c r="BK35" i="3"/>
  <c r="BU35" i="3" s="1"/>
  <c r="CE35" i="3"/>
  <c r="BA36" i="3" s="1"/>
  <c r="QQ34" i="2"/>
  <c r="RA34" i="2" s="1"/>
  <c r="RK34" i="2"/>
  <c r="QG35" i="2" s="1"/>
  <c r="UT35" i="3"/>
  <c r="TP36" i="3" s="1"/>
  <c r="TZ35" i="3"/>
  <c r="UJ35" i="3" s="1"/>
  <c r="TT34" i="2"/>
  <c r="UD34" i="2"/>
  <c r="UN34" i="2"/>
  <c r="TJ35" i="2" s="1"/>
  <c r="IG34" i="2"/>
  <c r="HC35" i="2" s="1"/>
  <c r="HM34" i="2"/>
  <c r="HW34" i="2" s="1"/>
  <c r="CC35" i="2"/>
  <c r="AY36" i="2" s="1"/>
  <c r="BS35" i="2"/>
  <c r="BI35" i="2"/>
  <c r="HJ34" i="2"/>
  <c r="HT34" i="2" s="1"/>
  <c r="ID34" i="2"/>
  <c r="GZ35" i="2" s="1"/>
  <c r="QT34" i="3"/>
  <c r="RD34" i="3" s="1"/>
  <c r="RN34" i="3"/>
  <c r="QJ35" i="3" s="1"/>
  <c r="XO35" i="2"/>
  <c r="WK36" i="2" s="1"/>
  <c r="WU35" i="2"/>
  <c r="XE35" i="2" s="1"/>
  <c r="KT34" i="2"/>
  <c r="LD34" i="2" s="1"/>
  <c r="LN34" i="2"/>
  <c r="KJ35" i="2" s="1"/>
  <c r="KQ36" i="3"/>
  <c r="LA36" i="3" s="1"/>
  <c r="LK36" i="3"/>
  <c r="KG37" i="3" s="1"/>
  <c r="TR34" i="2"/>
  <c r="UL34" i="2"/>
  <c r="TH35" i="2" s="1"/>
  <c r="UB34" i="2"/>
  <c r="FB14" i="3"/>
  <c r="DX15" i="3" s="1"/>
  <c r="FH35" i="3"/>
  <c r="ED36" i="3" s="1"/>
  <c r="EN35" i="3"/>
  <c r="EX35" i="3" s="1"/>
  <c r="FC14" i="3"/>
  <c r="DY15" i="3" s="1"/>
  <c r="WV35" i="2"/>
  <c r="XF35" i="2" s="1"/>
  <c r="XP35" i="2"/>
  <c r="WL36" i="2" s="1"/>
  <c r="QV35" i="2"/>
  <c r="RF35" i="2" s="1"/>
  <c r="RP35" i="2"/>
  <c r="QL36" i="2" s="1"/>
  <c r="FD34" i="3"/>
  <c r="DZ35" i="3" s="1"/>
  <c r="EJ34" i="3"/>
  <c r="ET34" i="3" s="1"/>
  <c r="UR35" i="2"/>
  <c r="TN36" i="2" s="1"/>
  <c r="TX35" i="2"/>
  <c r="UH35" i="2" s="1"/>
  <c r="XR35" i="3"/>
  <c r="WN36" i="3" s="1"/>
  <c r="WX35" i="3"/>
  <c r="XH35" i="3" s="1"/>
  <c r="RM34" i="2"/>
  <c r="QI35" i="2" s="1"/>
  <c r="QS34" i="2"/>
  <c r="RC34" i="2" s="1"/>
  <c r="ON34" i="2"/>
  <c r="NJ35" i="2" s="1"/>
  <c r="NT34" i="2"/>
  <c r="OD34" i="2" s="1"/>
  <c r="HQ34" i="2"/>
  <c r="IA34" i="2" s="1"/>
  <c r="IK34" i="2"/>
  <c r="HG35" i="2" s="1"/>
  <c r="FI34" i="2"/>
  <c r="EE35" i="2" s="1"/>
  <c r="EO34" i="2"/>
  <c r="EY34" i="2" s="1"/>
  <c r="RR35" i="2"/>
  <c r="QN36" i="2" s="1"/>
  <c r="QX35" i="2"/>
  <c r="RH35" i="2" s="1"/>
  <c r="XS35" i="3"/>
  <c r="WO36" i="3" s="1"/>
  <c r="WY35" i="3"/>
  <c r="XI35" i="3" s="1"/>
  <c r="UQ35" i="2"/>
  <c r="TM36" i="2" s="1"/>
  <c r="TW35" i="2"/>
  <c r="UG35" i="2"/>
  <c r="EQ19" i="2"/>
  <c r="FN19" i="2"/>
  <c r="FA19" i="2"/>
  <c r="FL19" i="2"/>
  <c r="GP19" i="2"/>
  <c r="FQ19" i="2" s="1"/>
  <c r="GO19" i="2"/>
  <c r="FP19" i="2" s="1"/>
  <c r="EG19" i="2"/>
  <c r="FK19" i="2" s="1"/>
  <c r="UC14" i="3"/>
  <c r="HR34" i="2"/>
  <c r="IB34" i="2" s="1"/>
  <c r="IL34" i="2"/>
  <c r="HH35" i="2" s="1"/>
  <c r="E70" i="3"/>
  <c r="C70" i="3"/>
  <c r="B70" i="3"/>
  <c r="H70" i="3"/>
  <c r="HS13" i="3"/>
  <c r="ID13" i="3" s="1"/>
  <c r="GZ14" i="3" s="1"/>
  <c r="HL35" i="2"/>
  <c r="HV35" i="2" s="1"/>
  <c r="IF35" i="2"/>
  <c r="HB36" i="2" s="1"/>
  <c r="LH35" i="3"/>
  <c r="KD36" i="3" s="1"/>
  <c r="KN35" i="3"/>
  <c r="KX35" i="3" s="1"/>
  <c r="XA34" i="2"/>
  <c r="XK34" i="2" s="1"/>
  <c r="XU34" i="2"/>
  <c r="WQ35" i="2" s="1"/>
  <c r="UM34" i="2"/>
  <c r="TI35" i="2" s="1"/>
  <c r="TS34" i="2"/>
  <c r="UC34" i="2" s="1"/>
  <c r="QG14" i="3"/>
  <c r="RZ13" i="3"/>
  <c r="SX13" i="3"/>
  <c r="RY13" i="3" s="1"/>
  <c r="RU13" i="3"/>
  <c r="RW13" i="3" s="1"/>
  <c r="LG34" i="2"/>
  <c r="KC35" i="2" s="1"/>
  <c r="KM34" i="2"/>
  <c r="KW34" i="2"/>
  <c r="SW19" i="2"/>
  <c r="RX19" i="2" s="1"/>
  <c r="QO19" i="2"/>
  <c r="RS19" i="2" s="1"/>
  <c r="RV19" i="2"/>
  <c r="RT19" i="2"/>
  <c r="RI19" i="2"/>
  <c r="SX19" i="2" s="1"/>
  <c r="RY19" i="2" s="1"/>
  <c r="IH35" i="2"/>
  <c r="HD36" i="2" s="1"/>
  <c r="HN35" i="2"/>
  <c r="HX35" i="2" s="1"/>
  <c r="UR35" i="3"/>
  <c r="TN36" i="3" s="1"/>
  <c r="TX35" i="3"/>
  <c r="UH35" i="3" s="1"/>
  <c r="II34" i="3"/>
  <c r="HE35" i="3" s="1"/>
  <c r="HO34" i="3"/>
  <c r="HY34" i="3" s="1"/>
  <c r="KR34" i="3"/>
  <c r="LB34" i="3" s="1"/>
  <c r="LL34" i="3"/>
  <c r="KH35" i="3" s="1"/>
  <c r="QW35" i="3"/>
  <c r="RG35" i="3" s="1"/>
  <c r="RQ35" i="3"/>
  <c r="QM36" i="3" s="1"/>
  <c r="EP35" i="2"/>
  <c r="EZ35" i="2"/>
  <c r="FJ35" i="2"/>
  <c r="EF36" i="2" s="1"/>
  <c r="EK35" i="2"/>
  <c r="EU35" i="2" s="1"/>
  <c r="FE35" i="2"/>
  <c r="EA36" i="2" s="1"/>
  <c r="LN35" i="3"/>
  <c r="KJ36" i="3" s="1"/>
  <c r="KT35" i="3"/>
  <c r="LD35" i="3" s="1"/>
  <c r="WT31" i="3"/>
  <c r="XD31" i="3"/>
  <c r="XN31" i="3"/>
  <c r="WJ32" i="3" s="1"/>
  <c r="IH34" i="3"/>
  <c r="HD35" i="3" s="1"/>
  <c r="HN34" i="3"/>
  <c r="HX34" i="3" s="1"/>
  <c r="FH35" i="2"/>
  <c r="ED36" i="2" s="1"/>
  <c r="EN35" i="2"/>
  <c r="EX35" i="2" s="1"/>
  <c r="OI34" i="2"/>
  <c r="NE35" i="2" s="1"/>
  <c r="NO34" i="2"/>
  <c r="NY34" i="2" s="1"/>
  <c r="IO19" i="2"/>
  <c r="IQ19" i="2" s="1"/>
  <c r="IT19" i="2"/>
  <c r="GY20" i="2"/>
  <c r="NP36" i="3"/>
  <c r="OJ36" i="3"/>
  <c r="NF37" i="3" s="1"/>
  <c r="NZ36" i="3"/>
  <c r="RE35" i="2"/>
  <c r="RO35" i="2"/>
  <c r="QK36" i="2" s="1"/>
  <c r="QU35" i="2"/>
  <c r="HK35" i="2"/>
  <c r="HU35" i="2" s="1"/>
  <c r="IE35" i="2"/>
  <c r="HA36" i="2" s="1"/>
  <c r="FE34" i="3"/>
  <c r="EA35" i="3" s="1"/>
  <c r="EK34" i="3"/>
  <c r="EU34" i="3"/>
  <c r="BJ35" i="2"/>
  <c r="BT35" i="2" s="1"/>
  <c r="CD35" i="2"/>
  <c r="AZ36" i="2" s="1"/>
  <c r="WX35" i="2"/>
  <c r="XH35" i="2" s="1"/>
  <c r="XR35" i="2"/>
  <c r="WN36" i="2" s="1"/>
  <c r="XT36" i="3"/>
  <c r="WP37" i="3" s="1"/>
  <c r="WZ36" i="3"/>
  <c r="XJ36" i="3" s="1"/>
  <c r="XP34" i="3"/>
  <c r="WL35" i="3" s="1"/>
  <c r="WV34" i="3"/>
  <c r="XF34" i="3" s="1"/>
  <c r="TY34" i="2"/>
  <c r="UI34" i="2" s="1"/>
  <c r="US34" i="2"/>
  <c r="TO35" i="2" s="1"/>
  <c r="EP35" i="3"/>
  <c r="EZ35" i="3" s="1"/>
  <c r="FJ35" i="3"/>
  <c r="EF36" i="3" s="1"/>
  <c r="BE19" i="2"/>
  <c r="CI19" i="2" s="1"/>
  <c r="CL19" i="2"/>
  <c r="BY19" i="2"/>
  <c r="CJ19" i="2"/>
  <c r="DM19" i="2"/>
  <c r="CN19" i="2" s="1"/>
  <c r="XQ35" i="2"/>
  <c r="WM36" i="2" s="1"/>
  <c r="WW35" i="2"/>
  <c r="XG35" i="2"/>
  <c r="XZ19" i="2"/>
  <c r="XM19" i="2"/>
  <c r="XX19" i="2"/>
  <c r="WS19" i="2"/>
  <c r="XC19" i="2" s="1"/>
  <c r="EV35" i="2"/>
  <c r="FF35" i="2"/>
  <c r="EB36" i="2" s="1"/>
  <c r="EL35" i="2"/>
  <c r="OK36" i="3"/>
  <c r="NG37" i="3" s="1"/>
  <c r="NQ36" i="3"/>
  <c r="OA36" i="3" s="1"/>
  <c r="II34" i="2"/>
  <c r="HE35" i="2" s="1"/>
  <c r="HO34" i="2"/>
  <c r="HY34" i="2" s="1"/>
  <c r="EL35" i="3"/>
  <c r="EV35" i="3" s="1"/>
  <c r="FF35" i="3"/>
  <c r="EB36" i="3" s="1"/>
  <c r="OM34" i="2"/>
  <c r="NI35" i="2" s="1"/>
  <c r="NS34" i="2"/>
  <c r="OC34" i="2" s="1"/>
  <c r="UO35" i="2"/>
  <c r="TK36" i="2" s="1"/>
  <c r="TU35" i="2"/>
  <c r="UE35" i="2" s="1"/>
  <c r="BZ13" i="3" l="1"/>
  <c r="AV14" i="3" s="1"/>
  <c r="IC13" i="3"/>
  <c r="KM13" i="3"/>
  <c r="KW13" i="3" s="1"/>
  <c r="MT12" i="3"/>
  <c r="LU12" i="3" s="1"/>
  <c r="KL13" i="3"/>
  <c r="KV13" i="3" s="1"/>
  <c r="LQ12" i="3"/>
  <c r="LS12" i="3" s="1"/>
  <c r="LP13" i="3"/>
  <c r="KK13" i="3"/>
  <c r="LO13" i="3" s="1"/>
  <c r="LR13" i="3"/>
  <c r="MS13" i="3"/>
  <c r="LT13" i="3" s="1"/>
  <c r="KU13" i="3"/>
  <c r="LV12" i="3"/>
  <c r="HJ14" i="3"/>
  <c r="CP19" i="2"/>
  <c r="AU20" i="2"/>
  <c r="CK19" i="2"/>
  <c r="EK35" i="3"/>
  <c r="EU35" i="3" s="1"/>
  <c r="FE35" i="3"/>
  <c r="EA36" i="3" s="1"/>
  <c r="RO36" i="2"/>
  <c r="QK37" i="2" s="1"/>
  <c r="QU36" i="2"/>
  <c r="RE36" i="2"/>
  <c r="WX36" i="3"/>
  <c r="XH36" i="3"/>
  <c r="XR36" i="3"/>
  <c r="WN37" i="3" s="1"/>
  <c r="LK37" i="3"/>
  <c r="KG38" i="3" s="1"/>
  <c r="KQ37" i="3"/>
  <c r="LA37" i="3" s="1"/>
  <c r="FD36" i="2"/>
  <c r="DZ37" i="2" s="1"/>
  <c r="EJ36" i="2"/>
  <c r="ET36" i="2" s="1"/>
  <c r="CF36" i="2"/>
  <c r="BB37" i="2" s="1"/>
  <c r="BL36" i="2"/>
  <c r="BV36" i="2" s="1"/>
  <c r="UP35" i="3"/>
  <c r="TL36" i="3" s="1"/>
  <c r="TV35" i="3"/>
  <c r="UF35" i="3" s="1"/>
  <c r="NN36" i="2"/>
  <c r="NX36" i="2" s="1"/>
  <c r="OH36" i="2"/>
  <c r="ND37" i="2" s="1"/>
  <c r="XA35" i="3"/>
  <c r="XK35" i="3" s="1"/>
  <c r="XU35" i="3"/>
  <c r="WQ36" i="3" s="1"/>
  <c r="LQ20" i="2"/>
  <c r="LS20" i="2" s="1"/>
  <c r="LV20" i="2"/>
  <c r="KA21" i="2"/>
  <c r="XT35" i="2"/>
  <c r="WP36" i="2" s="1"/>
  <c r="WZ35" i="2"/>
  <c r="XJ35" i="2"/>
  <c r="LF36" i="2"/>
  <c r="KB37" i="2" s="1"/>
  <c r="KL36" i="2"/>
  <c r="KV36" i="2" s="1"/>
  <c r="HP36" i="3"/>
  <c r="HZ36" i="3"/>
  <c r="IJ36" i="3"/>
  <c r="HF37" i="3" s="1"/>
  <c r="LM35" i="2"/>
  <c r="KI36" i="2" s="1"/>
  <c r="KS35" i="2"/>
  <c r="LC35" i="2" s="1"/>
  <c r="OP35" i="3"/>
  <c r="NL36" i="3" s="1"/>
  <c r="NV35" i="3"/>
  <c r="OF35" i="3" s="1"/>
  <c r="TR14" i="3"/>
  <c r="UU14" i="3" s="1"/>
  <c r="UX14" i="3"/>
  <c r="UV14" i="3"/>
  <c r="VY14" i="3"/>
  <c r="UZ14" i="3" s="1"/>
  <c r="KO36" i="3"/>
  <c r="KY36" i="3" s="1"/>
  <c r="LI36" i="3"/>
  <c r="KE37" i="3" s="1"/>
  <c r="BF14" i="3"/>
  <c r="BP14" i="3" s="1"/>
  <c r="HO35" i="3"/>
  <c r="HY35" i="3" s="1"/>
  <c r="II35" i="3"/>
  <c r="HE36" i="3" s="1"/>
  <c r="BO19" i="2"/>
  <c r="WZ37" i="3"/>
  <c r="XT37" i="3"/>
  <c r="WP38" i="3" s="1"/>
  <c r="XJ37" i="3"/>
  <c r="EP36" i="2"/>
  <c r="EZ36" i="2" s="1"/>
  <c r="FJ36" i="2"/>
  <c r="EF37" i="2" s="1"/>
  <c r="IF36" i="2"/>
  <c r="HB37" i="2" s="1"/>
  <c r="HL36" i="2"/>
  <c r="HV36" i="2" s="1"/>
  <c r="IL35" i="2"/>
  <c r="HH36" i="2" s="1"/>
  <c r="HR35" i="2"/>
  <c r="IB35" i="2" s="1"/>
  <c r="EI15" i="3"/>
  <c r="ES15" i="3" s="1"/>
  <c r="KT35" i="2"/>
  <c r="LD35" i="2" s="1"/>
  <c r="LN35" i="2"/>
  <c r="KJ36" i="2" s="1"/>
  <c r="UT36" i="3"/>
  <c r="TP37" i="3" s="1"/>
  <c r="TZ36" i="3"/>
  <c r="UJ36" i="3" s="1"/>
  <c r="CD36" i="3"/>
  <c r="AZ37" i="3" s="1"/>
  <c r="BJ36" i="3"/>
  <c r="BT36" i="3" s="1"/>
  <c r="KU20" i="2"/>
  <c r="OL35" i="2"/>
  <c r="NH36" i="2" s="1"/>
  <c r="NR35" i="2"/>
  <c r="OB35" i="2"/>
  <c r="LH36" i="2"/>
  <c r="KD37" i="2" s="1"/>
  <c r="KN36" i="2"/>
  <c r="KX36" i="2"/>
  <c r="TS35" i="2"/>
  <c r="UC35" i="2" s="1"/>
  <c r="UM35" i="2"/>
  <c r="TI36" i="2" s="1"/>
  <c r="UQ36" i="2"/>
  <c r="TM37" i="2" s="1"/>
  <c r="TW36" i="2"/>
  <c r="UG36" i="2" s="1"/>
  <c r="IK35" i="2"/>
  <c r="HG36" i="2" s="1"/>
  <c r="HQ35" i="2"/>
  <c r="IA35" i="2"/>
  <c r="UR36" i="2"/>
  <c r="TN37" i="2" s="1"/>
  <c r="TX36" i="2"/>
  <c r="UH36" i="2" s="1"/>
  <c r="QQ35" i="2"/>
  <c r="RA35" i="2"/>
  <c r="RK35" i="2"/>
  <c r="QG36" i="2" s="1"/>
  <c r="IJ36" i="2"/>
  <c r="HF37" i="2" s="1"/>
  <c r="HP36" i="2"/>
  <c r="HZ36" i="2" s="1"/>
  <c r="OK35" i="2"/>
  <c r="NG36" i="2" s="1"/>
  <c r="NQ35" i="2"/>
  <c r="OA35" i="2"/>
  <c r="OP36" i="2"/>
  <c r="NL37" i="2" s="1"/>
  <c r="NV36" i="2"/>
  <c r="OF36" i="2" s="1"/>
  <c r="RP36" i="3"/>
  <c r="QL37" i="3" s="1"/>
  <c r="QV36" i="3"/>
  <c r="RF36" i="3" s="1"/>
  <c r="QT35" i="2"/>
  <c r="RD35" i="2" s="1"/>
  <c r="RN35" i="2"/>
  <c r="QJ36" i="2" s="1"/>
  <c r="EO35" i="3"/>
  <c r="FI35" i="3"/>
  <c r="EE36" i="3" s="1"/>
  <c r="EY35" i="3"/>
  <c r="CG36" i="3"/>
  <c r="BC37" i="3" s="1"/>
  <c r="BM36" i="3"/>
  <c r="BW36" i="3" s="1"/>
  <c r="XB36" i="3"/>
  <c r="XL36" i="3" s="1"/>
  <c r="XV36" i="3"/>
  <c r="WR37" i="3" s="1"/>
  <c r="IE13" i="3"/>
  <c r="HA14" i="3" s="1"/>
  <c r="FR14" i="3"/>
  <c r="QX36" i="3"/>
  <c r="RH36" i="3" s="1"/>
  <c r="RR36" i="3"/>
  <c r="QN37" i="3" s="1"/>
  <c r="KQ35" i="2"/>
  <c r="LA35" i="2" s="1"/>
  <c r="LK35" i="2"/>
  <c r="KG36" i="2" s="1"/>
  <c r="EL36" i="3"/>
  <c r="EV36" i="3" s="1"/>
  <c r="FF36" i="3"/>
  <c r="EB37" i="3" s="1"/>
  <c r="GY14" i="3"/>
  <c r="WI20" i="2"/>
  <c r="XY19" i="2"/>
  <c r="HY35" i="2"/>
  <c r="II35" i="2"/>
  <c r="HE36" i="2" s="1"/>
  <c r="HO35" i="2"/>
  <c r="IH35" i="3"/>
  <c r="HD36" i="3" s="1"/>
  <c r="HN35" i="3"/>
  <c r="HX35" i="3" s="1"/>
  <c r="CC36" i="2"/>
  <c r="AY37" i="2" s="1"/>
  <c r="BI36" i="2"/>
  <c r="BS36" i="2" s="1"/>
  <c r="CB36" i="3"/>
  <c r="AX37" i="3" s="1"/>
  <c r="BH36" i="3"/>
  <c r="BR36" i="3" s="1"/>
  <c r="OX19" i="2"/>
  <c r="NC20" i="2"/>
  <c r="OS19" i="2"/>
  <c r="RJ36" i="2"/>
  <c r="QF37" i="2" s="1"/>
  <c r="QP36" i="2"/>
  <c r="QZ36" i="2" s="1"/>
  <c r="FC36" i="2"/>
  <c r="DY37" i="2" s="1"/>
  <c r="EI36" i="2"/>
  <c r="ES36" i="2" s="1"/>
  <c r="IG35" i="3"/>
  <c r="HC36" i="3" s="1"/>
  <c r="HM35" i="3"/>
  <c r="HW35" i="3" s="1"/>
  <c r="OO36" i="2"/>
  <c r="NK37" i="2" s="1"/>
  <c r="NU36" i="2"/>
  <c r="OE36" i="2"/>
  <c r="CH36" i="2"/>
  <c r="BD37" i="2" s="1"/>
  <c r="BN36" i="2"/>
  <c r="BX36" i="2"/>
  <c r="EG15" i="3"/>
  <c r="GO15" i="3"/>
  <c r="FP15" i="3" s="1"/>
  <c r="FN15" i="3"/>
  <c r="FL15" i="3"/>
  <c r="EQ15" i="3"/>
  <c r="CC35" i="3"/>
  <c r="AY36" i="3" s="1"/>
  <c r="BI35" i="3"/>
  <c r="BS35" i="3" s="1"/>
  <c r="XM18" i="3"/>
  <c r="XZ18" i="3"/>
  <c r="XX18" i="3"/>
  <c r="XC18" i="3"/>
  <c r="WS18" i="3"/>
  <c r="XR36" i="2"/>
  <c r="WN37" i="2" s="1"/>
  <c r="WX36" i="2"/>
  <c r="XH36" i="2"/>
  <c r="EP36" i="3"/>
  <c r="EZ36" i="3" s="1"/>
  <c r="FJ36" i="3"/>
  <c r="EF37" i="3" s="1"/>
  <c r="WT32" i="3"/>
  <c r="XD32" i="3" s="1"/>
  <c r="BG35" i="2"/>
  <c r="BQ35" i="2" s="1"/>
  <c r="CA35" i="2"/>
  <c r="AW36" i="2" s="1"/>
  <c r="WY35" i="2"/>
  <c r="XI35" i="2"/>
  <c r="XS35" i="2"/>
  <c r="WO36" i="2" s="1"/>
  <c r="LJ36" i="2"/>
  <c r="KF37" i="2" s="1"/>
  <c r="KP36" i="2"/>
  <c r="KZ36" i="2" s="1"/>
  <c r="CH36" i="3"/>
  <c r="BD37" i="3" s="1"/>
  <c r="BN36" i="3"/>
  <c r="BX36" i="3" s="1"/>
  <c r="FM14" i="3"/>
  <c r="FO14" i="3" s="1"/>
  <c r="BZ35" i="2"/>
  <c r="AV36" i="2" s="1"/>
  <c r="BF35" i="2"/>
  <c r="BP35" i="2" s="1"/>
  <c r="PV13" i="3"/>
  <c r="OW13" i="3" s="1"/>
  <c r="EN36" i="2"/>
  <c r="EX36" i="2" s="1"/>
  <c r="FH36" i="2"/>
  <c r="ED37" i="2" s="1"/>
  <c r="OJ37" i="3"/>
  <c r="NF38" i="3" s="1"/>
  <c r="NP37" i="3"/>
  <c r="NZ37" i="3" s="1"/>
  <c r="HI20" i="2"/>
  <c r="IM20" i="2" s="1"/>
  <c r="HS20" i="2"/>
  <c r="IP20" i="2"/>
  <c r="IC20" i="2"/>
  <c r="JR20" i="2" s="1"/>
  <c r="IS20" i="2" s="1"/>
  <c r="IN20" i="2"/>
  <c r="JQ20" i="2"/>
  <c r="IR20" i="2" s="1"/>
  <c r="RQ36" i="3"/>
  <c r="QM37" i="3" s="1"/>
  <c r="QW36" i="3"/>
  <c r="RG36" i="3" s="1"/>
  <c r="KM35" i="2"/>
  <c r="KW35" i="2" s="1"/>
  <c r="LG35" i="2"/>
  <c r="KC36" i="2" s="1"/>
  <c r="WY36" i="3"/>
  <c r="XI36" i="3" s="1"/>
  <c r="XS36" i="3"/>
  <c r="WO37" i="3" s="1"/>
  <c r="FH36" i="3"/>
  <c r="ED37" i="3" s="1"/>
  <c r="EN36" i="3"/>
  <c r="EX36" i="3" s="1"/>
  <c r="US36" i="3"/>
  <c r="TO37" i="3" s="1"/>
  <c r="TY36" i="3"/>
  <c r="UI36" i="3" s="1"/>
  <c r="UO36" i="2"/>
  <c r="TK37" i="2" s="1"/>
  <c r="TU36" i="2"/>
  <c r="UE36" i="2" s="1"/>
  <c r="FD35" i="3"/>
  <c r="DZ36" i="3" s="1"/>
  <c r="EJ35" i="3"/>
  <c r="ET35" i="3" s="1"/>
  <c r="XO36" i="2"/>
  <c r="WK37" i="2" s="1"/>
  <c r="WU36" i="2"/>
  <c r="XE36" i="2" s="1"/>
  <c r="OU19" i="2"/>
  <c r="OM36" i="3"/>
  <c r="NI37" i="3" s="1"/>
  <c r="NS36" i="3"/>
  <c r="OC36" i="3" s="1"/>
  <c r="CG36" i="2"/>
  <c r="BC37" i="2" s="1"/>
  <c r="BM36" i="2"/>
  <c r="BW36" i="2" s="1"/>
  <c r="QR37" i="3"/>
  <c r="RB37" i="3" s="1"/>
  <c r="RL37" i="3"/>
  <c r="QH38" i="3" s="1"/>
  <c r="HL36" i="3"/>
  <c r="HV36" i="3" s="1"/>
  <c r="IF36" i="3"/>
  <c r="HB37" i="3" s="1"/>
  <c r="CF36" i="3"/>
  <c r="BB37" i="3" s="1"/>
  <c r="BL36" i="3"/>
  <c r="BV36" i="3" s="1"/>
  <c r="OS13" i="3"/>
  <c r="OU13" i="3" s="1"/>
  <c r="UQ36" i="3"/>
  <c r="TM37" i="3" s="1"/>
  <c r="TW36" i="3"/>
  <c r="UG36" i="3" s="1"/>
  <c r="EH15" i="3"/>
  <c r="ER15" i="3" s="1"/>
  <c r="CE36" i="3"/>
  <c r="BA37" i="3" s="1"/>
  <c r="BK36" i="3"/>
  <c r="BU36" i="3" s="1"/>
  <c r="AU14" i="3"/>
  <c r="TY35" i="2"/>
  <c r="UI35" i="2"/>
  <c r="US35" i="2"/>
  <c r="TO36" i="2" s="1"/>
  <c r="IH36" i="2"/>
  <c r="HD37" i="2" s="1"/>
  <c r="HN36" i="2"/>
  <c r="HX36" i="2" s="1"/>
  <c r="NT35" i="2"/>
  <c r="OD35" i="2" s="1"/>
  <c r="ON35" i="2"/>
  <c r="NJ36" i="2" s="1"/>
  <c r="HM35" i="2"/>
  <c r="IG35" i="2"/>
  <c r="HC36" i="2" s="1"/>
  <c r="HW35" i="2"/>
  <c r="UN36" i="3"/>
  <c r="TJ37" i="3" s="1"/>
  <c r="TT36" i="3"/>
  <c r="UD36" i="3" s="1"/>
  <c r="UO35" i="3"/>
  <c r="TK36" i="3" s="1"/>
  <c r="TU35" i="3"/>
  <c r="UE35" i="3" s="1"/>
  <c r="FG36" i="3"/>
  <c r="EC37" i="3" s="1"/>
  <c r="EM36" i="3"/>
  <c r="EW36" i="3" s="1"/>
  <c r="OO35" i="3"/>
  <c r="NK36" i="3" s="1"/>
  <c r="NU35" i="3"/>
  <c r="OE35" i="3" s="1"/>
  <c r="UP36" i="2"/>
  <c r="TL37" i="2" s="1"/>
  <c r="TV36" i="2"/>
  <c r="UF36" i="2" s="1"/>
  <c r="OX13" i="3"/>
  <c r="CD36" i="2"/>
  <c r="AZ37" i="2" s="1"/>
  <c r="BJ36" i="2"/>
  <c r="BT36" i="2" s="1"/>
  <c r="RZ19" i="2"/>
  <c r="QE20" i="2"/>
  <c r="RU19" i="2"/>
  <c r="VB19" i="2"/>
  <c r="TG20" i="2"/>
  <c r="UW19" i="2"/>
  <c r="XB36" i="2"/>
  <c r="XL36" i="2" s="1"/>
  <c r="XV36" i="2"/>
  <c r="WR37" i="2" s="1"/>
  <c r="QS37" i="3"/>
  <c r="RC37" i="3" s="1"/>
  <c r="RM37" i="3"/>
  <c r="QI38" i="3" s="1"/>
  <c r="MT20" i="2"/>
  <c r="LU20" i="2" s="1"/>
  <c r="BK36" i="2"/>
  <c r="BU36" i="2" s="1"/>
  <c r="CE36" i="2"/>
  <c r="BA37" i="2" s="1"/>
  <c r="IK36" i="3"/>
  <c r="HG37" i="3" s="1"/>
  <c r="HQ36" i="3"/>
  <c r="IA36" i="3" s="1"/>
  <c r="KP35" i="3"/>
  <c r="KZ35" i="3" s="1"/>
  <c r="LJ35" i="3"/>
  <c r="KF36" i="3" s="1"/>
  <c r="QR35" i="2"/>
  <c r="RB35" i="2" s="1"/>
  <c r="RL35" i="2"/>
  <c r="QH36" i="2" s="1"/>
  <c r="CA13" i="3"/>
  <c r="AW14" i="3" s="1"/>
  <c r="PU14" i="3"/>
  <c r="OV14" i="3" s="1"/>
  <c r="OT14" i="3"/>
  <c r="OR14" i="3"/>
  <c r="NM14" i="3"/>
  <c r="CM19" i="2"/>
  <c r="LH36" i="3"/>
  <c r="KD37" i="3" s="1"/>
  <c r="KN36" i="3"/>
  <c r="KX36" i="3" s="1"/>
  <c r="RN35" i="3"/>
  <c r="QJ36" i="3" s="1"/>
  <c r="QT35" i="3"/>
  <c r="RD35" i="3" s="1"/>
  <c r="FG35" i="2"/>
  <c r="EC36" i="2" s="1"/>
  <c r="EM35" i="2"/>
  <c r="EW35" i="2"/>
  <c r="GP14" i="3"/>
  <c r="FQ14" i="3" s="1"/>
  <c r="OI35" i="2"/>
  <c r="NE36" i="2" s="1"/>
  <c r="NO35" i="2"/>
  <c r="NY35" i="2" s="1"/>
  <c r="LN36" i="3"/>
  <c r="KJ37" i="3" s="1"/>
  <c r="KT36" i="3"/>
  <c r="LD36" i="3"/>
  <c r="KR35" i="3"/>
  <c r="LB35" i="3" s="1"/>
  <c r="LL35" i="3"/>
  <c r="KH36" i="3" s="1"/>
  <c r="QQ14" i="3"/>
  <c r="RS14" i="3" s="1"/>
  <c r="SW14" i="3"/>
  <c r="RX14" i="3" s="1"/>
  <c r="RV14" i="3"/>
  <c r="RT14" i="3"/>
  <c r="XU35" i="2"/>
  <c r="WQ36" i="2" s="1"/>
  <c r="XA35" i="2"/>
  <c r="XK35" i="2" s="1"/>
  <c r="QS35" i="2"/>
  <c r="RC35" i="2"/>
  <c r="RM35" i="2"/>
  <c r="QI36" i="2" s="1"/>
  <c r="UL35" i="2"/>
  <c r="TH36" i="2" s="1"/>
  <c r="TR35" i="2"/>
  <c r="UB35" i="2" s="1"/>
  <c r="TT35" i="2"/>
  <c r="UD35" i="2" s="1"/>
  <c r="UN35" i="2"/>
  <c r="TJ36" i="2" s="1"/>
  <c r="WW36" i="3"/>
  <c r="XG36" i="3" s="1"/>
  <c r="XQ36" i="3"/>
  <c r="WM37" i="3" s="1"/>
  <c r="UY19" i="2"/>
  <c r="CB35" i="2"/>
  <c r="AX36" i="2" s="1"/>
  <c r="BH35" i="2"/>
  <c r="BR35" i="2" s="1"/>
  <c r="F69" i="3"/>
  <c r="D69" i="3"/>
  <c r="LM35" i="3"/>
  <c r="KI36" i="3" s="1"/>
  <c r="KS35" i="3"/>
  <c r="LC35" i="3" s="1"/>
  <c r="WU31" i="3"/>
  <c r="XO31" i="3" s="1"/>
  <c r="WK32" i="3" s="1"/>
  <c r="UR36" i="3"/>
  <c r="TN37" i="3" s="1"/>
  <c r="TX36" i="3"/>
  <c r="UH36" i="3" s="1"/>
  <c r="NN14" i="3"/>
  <c r="NX14" i="3" s="1"/>
  <c r="UT36" i="2"/>
  <c r="TP37" i="2" s="1"/>
  <c r="TZ36" i="2"/>
  <c r="UJ36" i="2" s="1"/>
  <c r="NP36" i="2"/>
  <c r="NZ36" i="2" s="1"/>
  <c r="OJ36" i="2"/>
  <c r="NF37" i="2" s="1"/>
  <c r="ON36" i="3"/>
  <c r="NJ37" i="3" s="1"/>
  <c r="NT36" i="3"/>
  <c r="OD36" i="3" s="1"/>
  <c r="LL35" i="2"/>
  <c r="KH36" i="2" s="1"/>
  <c r="KR35" i="2"/>
  <c r="LB35" i="2" s="1"/>
  <c r="EH35" i="2"/>
  <c r="ER35" i="2" s="1"/>
  <c r="FB35" i="2"/>
  <c r="DX36" i="2" s="1"/>
  <c r="NQ37" i="3"/>
  <c r="OA37" i="3" s="1"/>
  <c r="OK37" i="3"/>
  <c r="NG38" i="3" s="1"/>
  <c r="WW36" i="2"/>
  <c r="XG36" i="2"/>
  <c r="XQ36" i="2"/>
  <c r="WM37" i="2" s="1"/>
  <c r="HK36" i="2"/>
  <c r="HU36" i="2"/>
  <c r="IE36" i="2"/>
  <c r="HA37" i="2" s="1"/>
  <c r="RR36" i="2"/>
  <c r="QN37" i="2" s="1"/>
  <c r="QX36" i="2"/>
  <c r="RH36" i="2" s="1"/>
  <c r="RF36" i="2"/>
  <c r="RP36" i="2"/>
  <c r="QL37" i="2" s="1"/>
  <c r="QV36" i="2"/>
  <c r="DN19" i="2"/>
  <c r="CO19" i="2" s="1"/>
  <c r="I76" i="2" s="1"/>
  <c r="RW19" i="2"/>
  <c r="DW20" i="2"/>
  <c r="FM19" i="2"/>
  <c r="FR19" i="2"/>
  <c r="NS35" i="2"/>
  <c r="OC35" i="2" s="1"/>
  <c r="OM35" i="2"/>
  <c r="NI36" i="2" s="1"/>
  <c r="FF36" i="2"/>
  <c r="EB37" i="2" s="1"/>
  <c r="EL36" i="2"/>
  <c r="EV36" i="2" s="1"/>
  <c r="E76" i="2"/>
  <c r="G76" i="2"/>
  <c r="F76" i="2"/>
  <c r="D76" i="2"/>
  <c r="C76" i="2"/>
  <c r="B76" i="2"/>
  <c r="H76" i="2"/>
  <c r="XP35" i="3"/>
  <c r="WL36" i="3" s="1"/>
  <c r="WV35" i="3"/>
  <c r="XF35" i="3"/>
  <c r="EK36" i="2"/>
  <c r="EU36" i="2" s="1"/>
  <c r="FE36" i="2"/>
  <c r="EA37" i="2" s="1"/>
  <c r="QY19" i="2"/>
  <c r="FO19" i="2"/>
  <c r="FI35" i="2"/>
  <c r="EE36" i="2" s="1"/>
  <c r="EO35" i="2"/>
  <c r="EY35" i="2"/>
  <c r="XP36" i="2"/>
  <c r="WL37" i="2" s="1"/>
  <c r="WV36" i="2"/>
  <c r="XF36" i="2" s="1"/>
  <c r="HJ35" i="2"/>
  <c r="HT35" i="2" s="1"/>
  <c r="ID35" i="2"/>
  <c r="GZ36" i="2" s="1"/>
  <c r="QW36" i="2"/>
  <c r="RG36" i="2"/>
  <c r="RQ36" i="2"/>
  <c r="QM37" i="2" s="1"/>
  <c r="KO35" i="2"/>
  <c r="KY35" i="2" s="1"/>
  <c r="LI35" i="2"/>
  <c r="KE36" i="2" s="1"/>
  <c r="WT35" i="2"/>
  <c r="XD35" i="2" s="1"/>
  <c r="XN35" i="2"/>
  <c r="WJ36" i="2" s="1"/>
  <c r="IL36" i="3"/>
  <c r="HH37" i="3" s="1"/>
  <c r="HR36" i="3"/>
  <c r="IB36" i="3" s="1"/>
  <c r="OL36" i="3"/>
  <c r="NH37" i="3" s="1"/>
  <c r="NR36" i="3"/>
  <c r="OB36" i="3" s="1"/>
  <c r="RO37" i="3"/>
  <c r="QK38" i="3" s="1"/>
  <c r="QU37" i="3"/>
  <c r="RE37" i="3" s="1"/>
  <c r="XN32" i="3" l="1"/>
  <c r="WJ33" i="3" s="1"/>
  <c r="XE31" i="3"/>
  <c r="DN13" i="3"/>
  <c r="CO13" i="3" s="1"/>
  <c r="I70" i="3" s="1"/>
  <c r="LF13" i="3"/>
  <c r="KB14" i="3" s="1"/>
  <c r="KL14" i="3" s="1"/>
  <c r="KV14" i="3" s="1"/>
  <c r="LG13" i="3"/>
  <c r="KC14" i="3" s="1"/>
  <c r="KM14" i="3" s="1"/>
  <c r="KW14" i="3" s="1"/>
  <c r="UB14" i="3"/>
  <c r="UL14" i="3" s="1"/>
  <c r="TH15" i="3" s="1"/>
  <c r="IO13" i="3"/>
  <c r="IQ13" i="3" s="1"/>
  <c r="OQ14" i="3"/>
  <c r="IT13" i="3"/>
  <c r="LE13" i="3"/>
  <c r="WU32" i="3"/>
  <c r="XO32" i="3" s="1"/>
  <c r="WK33" i="3" s="1"/>
  <c r="XE32" i="3"/>
  <c r="UI36" i="2"/>
  <c r="US36" i="2"/>
  <c r="TO37" i="2" s="1"/>
  <c r="TY36" i="2"/>
  <c r="LG36" i="2"/>
  <c r="KC37" i="2" s="1"/>
  <c r="KM36" i="2"/>
  <c r="KW36" i="2"/>
  <c r="CH37" i="3"/>
  <c r="BD38" i="3" s="1"/>
  <c r="BN37" i="3"/>
  <c r="BX37" i="3" s="1"/>
  <c r="QT36" i="2"/>
  <c r="RD36" i="2" s="1"/>
  <c r="RN36" i="2"/>
  <c r="QJ37" i="2" s="1"/>
  <c r="IJ37" i="2"/>
  <c r="HF38" i="2" s="1"/>
  <c r="HP37" i="2"/>
  <c r="HZ37" i="2" s="1"/>
  <c r="TW37" i="2"/>
  <c r="UG37" i="2" s="1"/>
  <c r="UQ37" i="2"/>
  <c r="TM38" i="2" s="1"/>
  <c r="HP37" i="3"/>
  <c r="HZ37" i="3" s="1"/>
  <c r="IJ37" i="3"/>
  <c r="HF38" i="3" s="1"/>
  <c r="KK21" i="2"/>
  <c r="LO21" i="2" s="1"/>
  <c r="LR21" i="2"/>
  <c r="LE21" i="2"/>
  <c r="MT21" i="2" s="1"/>
  <c r="LU21" i="2" s="1"/>
  <c r="LP21" i="2"/>
  <c r="MS21" i="2"/>
  <c r="LT21" i="2" s="1"/>
  <c r="TR36" i="2"/>
  <c r="UB36" i="2"/>
  <c r="UL36" i="2"/>
  <c r="TH37" i="2" s="1"/>
  <c r="UF37" i="2"/>
  <c r="TV37" i="2"/>
  <c r="UP37" i="2"/>
  <c r="TL38" i="2" s="1"/>
  <c r="NS37" i="3"/>
  <c r="OC37" i="3" s="1"/>
  <c r="OM37" i="3"/>
  <c r="NI38" i="3" s="1"/>
  <c r="TU37" i="2"/>
  <c r="UE37" i="2"/>
  <c r="UO37" i="2"/>
  <c r="TK38" i="2" s="1"/>
  <c r="WT33" i="3"/>
  <c r="XN33" i="3" s="1"/>
  <c r="WJ34" i="3" s="1"/>
  <c r="XD33" i="3"/>
  <c r="HK14" i="3"/>
  <c r="KR36" i="2"/>
  <c r="LB36" i="2" s="1"/>
  <c r="LL36" i="2"/>
  <c r="KH37" i="2" s="1"/>
  <c r="WT36" i="2"/>
  <c r="XD36" i="2" s="1"/>
  <c r="XN36" i="2"/>
  <c r="WJ37" i="2" s="1"/>
  <c r="WV37" i="2"/>
  <c r="XF37" i="2" s="1"/>
  <c r="XP37" i="2"/>
  <c r="WL38" i="2" s="1"/>
  <c r="GO20" i="2"/>
  <c r="FP20" i="2" s="1"/>
  <c r="EG20" i="2"/>
  <c r="FK20" i="2" s="1"/>
  <c r="EQ20" i="2"/>
  <c r="FN20" i="2"/>
  <c r="FA20" i="2"/>
  <c r="GP20" i="2" s="1"/>
  <c r="FQ20" i="2" s="1"/>
  <c r="FL20" i="2"/>
  <c r="WW37" i="2"/>
  <c r="XG37" i="2" s="1"/>
  <c r="XQ37" i="2"/>
  <c r="WM38" i="2" s="1"/>
  <c r="RA14" i="3"/>
  <c r="RJ14" i="3" s="1"/>
  <c r="HQ37" i="3"/>
  <c r="IA37" i="3" s="1"/>
  <c r="IK37" i="3"/>
  <c r="HG38" i="3" s="1"/>
  <c r="UN37" i="3"/>
  <c r="TJ38" i="3" s="1"/>
  <c r="TT37" i="3"/>
  <c r="UD37" i="3" s="1"/>
  <c r="CF37" i="3"/>
  <c r="BB38" i="3" s="1"/>
  <c r="BL37" i="3"/>
  <c r="BV37" i="3" s="1"/>
  <c r="NP38" i="3"/>
  <c r="NZ38" i="3" s="1"/>
  <c r="OJ38" i="3"/>
  <c r="NF39" i="3" s="1"/>
  <c r="FK15" i="3"/>
  <c r="EI37" i="2"/>
  <c r="ES37" i="2"/>
  <c r="FC37" i="2"/>
  <c r="DY38" i="2" s="1"/>
  <c r="BI37" i="2"/>
  <c r="BS37" i="2" s="1"/>
  <c r="CC37" i="2"/>
  <c r="AY38" i="2" s="1"/>
  <c r="IN14" i="3"/>
  <c r="IP14" i="3"/>
  <c r="HI14" i="3"/>
  <c r="JQ14" i="3"/>
  <c r="IR14" i="3" s="1"/>
  <c r="QQ36" i="2"/>
  <c r="RA36" i="2" s="1"/>
  <c r="RK36" i="2"/>
  <c r="QG37" i="2" s="1"/>
  <c r="TS36" i="2"/>
  <c r="UC36" i="2" s="1"/>
  <c r="UM36" i="2"/>
  <c r="TI37" i="2" s="1"/>
  <c r="CD37" i="3"/>
  <c r="AZ38" i="3" s="1"/>
  <c r="BJ37" i="3"/>
  <c r="BT37" i="3" s="1"/>
  <c r="IL36" i="2"/>
  <c r="HH37" i="2" s="1"/>
  <c r="HR36" i="2"/>
  <c r="IB36" i="2" s="1"/>
  <c r="HO36" i="3"/>
  <c r="HY36" i="3" s="1"/>
  <c r="II36" i="3"/>
  <c r="HE37" i="3" s="1"/>
  <c r="CF37" i="2"/>
  <c r="BB38" i="2" s="1"/>
  <c r="BV37" i="2"/>
  <c r="BL37" i="2"/>
  <c r="QU37" i="2"/>
  <c r="RE37" i="2" s="1"/>
  <c r="RO37" i="2"/>
  <c r="QK38" i="2" s="1"/>
  <c r="EL37" i="3"/>
  <c r="EV37" i="3" s="1"/>
  <c r="FF37" i="3"/>
  <c r="EB38" i="3" s="1"/>
  <c r="XB37" i="3"/>
  <c r="XL37" i="3" s="1"/>
  <c r="XV37" i="3"/>
  <c r="WR38" i="3" s="1"/>
  <c r="UM14" i="3"/>
  <c r="TI15" i="3" s="1"/>
  <c r="EK36" i="3"/>
  <c r="EU36" i="3" s="1"/>
  <c r="FE36" i="3"/>
  <c r="EA37" i="3" s="1"/>
  <c r="RC36" i="2"/>
  <c r="RM36" i="2"/>
  <c r="QI37" i="2" s="1"/>
  <c r="QS36" i="2"/>
  <c r="KR36" i="3"/>
  <c r="LB36" i="3" s="1"/>
  <c r="LL36" i="3"/>
  <c r="KH37" i="3" s="1"/>
  <c r="VY20" i="2"/>
  <c r="UZ20" i="2" s="1"/>
  <c r="TQ20" i="2"/>
  <c r="UU20" i="2" s="1"/>
  <c r="UA20" i="2"/>
  <c r="UX20" i="2"/>
  <c r="UK20" i="2"/>
  <c r="UV20" i="2"/>
  <c r="FJ37" i="3"/>
  <c r="EF38" i="3" s="1"/>
  <c r="EP37" i="3"/>
  <c r="EZ37" i="3" s="1"/>
  <c r="LI36" i="2"/>
  <c r="KE37" i="2" s="1"/>
  <c r="KO36" i="2"/>
  <c r="KY36" i="2" s="1"/>
  <c r="BH36" i="2"/>
  <c r="BR36" i="2" s="1"/>
  <c r="CB36" i="2"/>
  <c r="AX37" i="2" s="1"/>
  <c r="BK37" i="2"/>
  <c r="BU37" i="2"/>
  <c r="CE37" i="2"/>
  <c r="BA38" i="2" s="1"/>
  <c r="IG36" i="2"/>
  <c r="HC37" i="2" s="1"/>
  <c r="HM36" i="2"/>
  <c r="HW36" i="2" s="1"/>
  <c r="CP13" i="3"/>
  <c r="IF37" i="3"/>
  <c r="HB38" i="3" s="1"/>
  <c r="HL37" i="3"/>
  <c r="HV37" i="3" s="1"/>
  <c r="US37" i="3"/>
  <c r="TO38" i="3" s="1"/>
  <c r="TY37" i="3"/>
  <c r="UI37" i="3" s="1"/>
  <c r="LJ37" i="2"/>
  <c r="KF38" i="2" s="1"/>
  <c r="KP37" i="2"/>
  <c r="KZ37" i="2"/>
  <c r="XY18" i="3"/>
  <c r="WI19" i="3"/>
  <c r="RJ37" i="2"/>
  <c r="QF38" i="2" s="1"/>
  <c r="QP37" i="2"/>
  <c r="QZ37" i="2" s="1"/>
  <c r="RP37" i="3"/>
  <c r="QL38" i="3" s="1"/>
  <c r="QV37" i="3"/>
  <c r="RF37" i="3" s="1"/>
  <c r="XU36" i="3"/>
  <c r="WQ37" i="3" s="1"/>
  <c r="XA36" i="3"/>
  <c r="XK36" i="3" s="1"/>
  <c r="FD37" i="2"/>
  <c r="DZ38" i="2" s="1"/>
  <c r="EJ37" i="2"/>
  <c r="ET37" i="2" s="1"/>
  <c r="EM36" i="2"/>
  <c r="EW36" i="2"/>
  <c r="FG36" i="2"/>
  <c r="EC37" i="2" s="1"/>
  <c r="RQ37" i="3"/>
  <c r="QM38" i="3" s="1"/>
  <c r="QW37" i="3"/>
  <c r="RG37" i="3" s="1"/>
  <c r="EN37" i="2"/>
  <c r="EX37" i="2"/>
  <c r="FH37" i="2"/>
  <c r="ED38" i="2" s="1"/>
  <c r="EK37" i="2"/>
  <c r="EU37" i="2" s="1"/>
  <c r="FE37" i="2"/>
  <c r="EA38" i="2" s="1"/>
  <c r="QU38" i="3"/>
  <c r="RE38" i="3" s="1"/>
  <c r="RO38" i="3"/>
  <c r="QK39" i="3" s="1"/>
  <c r="NQ38" i="3"/>
  <c r="OA38" i="3" s="1"/>
  <c r="OK38" i="3"/>
  <c r="NG39" i="3" s="1"/>
  <c r="NT37" i="3"/>
  <c r="OD37" i="3" s="1"/>
  <c r="ON37" i="3"/>
  <c r="NJ38" i="3" s="1"/>
  <c r="UR37" i="3"/>
  <c r="TN38" i="3" s="1"/>
  <c r="TX37" i="3"/>
  <c r="UH37" i="3" s="1"/>
  <c r="RN36" i="3"/>
  <c r="QJ37" i="3" s="1"/>
  <c r="QT36" i="3"/>
  <c r="RD36" i="3" s="1"/>
  <c r="NU36" i="3"/>
  <c r="OE36" i="3" s="1"/>
  <c r="OO36" i="3"/>
  <c r="NK37" i="3" s="1"/>
  <c r="CL14" i="3"/>
  <c r="CJ14" i="3"/>
  <c r="BE14" i="3"/>
  <c r="DM14" i="3"/>
  <c r="CN14" i="3" s="1"/>
  <c r="XS36" i="2"/>
  <c r="WO37" i="2" s="1"/>
  <c r="WY36" i="2"/>
  <c r="XI36" i="2" s="1"/>
  <c r="BN37" i="2"/>
  <c r="BX37" i="2" s="1"/>
  <c r="CH37" i="2"/>
  <c r="BD38" i="2" s="1"/>
  <c r="HN36" i="3"/>
  <c r="HX36" i="3" s="1"/>
  <c r="IH36" i="3"/>
  <c r="HD37" i="3" s="1"/>
  <c r="TZ37" i="3"/>
  <c r="UJ37" i="3" s="1"/>
  <c r="UT37" i="3"/>
  <c r="TP38" i="3" s="1"/>
  <c r="IF37" i="2"/>
  <c r="HB38" i="2" s="1"/>
  <c r="HL37" i="2"/>
  <c r="HV37" i="2" s="1"/>
  <c r="LF37" i="2"/>
  <c r="KB38" i="2" s="1"/>
  <c r="KL37" i="2"/>
  <c r="KV37" i="2" s="1"/>
  <c r="EO36" i="2"/>
  <c r="EY36" i="2" s="1"/>
  <c r="FI36" i="2"/>
  <c r="EE37" i="2" s="1"/>
  <c r="QV37" i="2"/>
  <c r="RF37" i="2" s="1"/>
  <c r="RP37" i="2"/>
  <c r="QL38" i="2" s="1"/>
  <c r="XQ37" i="3"/>
  <c r="WM38" i="3" s="1"/>
  <c r="WW37" i="3"/>
  <c r="XG37" i="3"/>
  <c r="BG14" i="3"/>
  <c r="BQ14" i="3" s="1"/>
  <c r="SW20" i="2"/>
  <c r="RX20" i="2" s="1"/>
  <c r="QO20" i="2"/>
  <c r="RS20" i="2" s="1"/>
  <c r="RI20" i="2"/>
  <c r="RV20" i="2"/>
  <c r="RT20" i="2"/>
  <c r="CK13" i="3"/>
  <c r="QR38" i="3"/>
  <c r="RB38" i="3" s="1"/>
  <c r="RL38" i="3"/>
  <c r="QH39" i="3" s="1"/>
  <c r="WU37" i="2"/>
  <c r="XE37" i="2" s="1"/>
  <c r="XO37" i="2"/>
  <c r="WK38" i="2" s="1"/>
  <c r="CG37" i="3"/>
  <c r="BC38" i="3" s="1"/>
  <c r="BM37" i="3"/>
  <c r="BW37" i="3" s="1"/>
  <c r="NV37" i="2"/>
  <c r="OF37" i="2" s="1"/>
  <c r="OP37" i="2"/>
  <c r="NL38" i="2" s="1"/>
  <c r="KT36" i="2"/>
  <c r="LD36" i="2" s="1"/>
  <c r="LN36" i="2"/>
  <c r="KJ37" i="2" s="1"/>
  <c r="FJ37" i="2"/>
  <c r="EF38" i="2" s="1"/>
  <c r="EP37" i="2"/>
  <c r="EZ37" i="2"/>
  <c r="NN37" i="2"/>
  <c r="NX37" i="2" s="1"/>
  <c r="OH37" i="2"/>
  <c r="ND38" i="2" s="1"/>
  <c r="OJ37" i="2"/>
  <c r="NF38" i="2" s="1"/>
  <c r="NP37" i="2"/>
  <c r="NZ37" i="2" s="1"/>
  <c r="XU36" i="2"/>
  <c r="WQ37" i="2" s="1"/>
  <c r="XA36" i="2"/>
  <c r="XK36" i="2" s="1"/>
  <c r="RL36" i="2"/>
  <c r="QH37" i="2" s="1"/>
  <c r="QR36" i="2"/>
  <c r="RB36" i="2"/>
  <c r="FG37" i="3"/>
  <c r="EC38" i="3" s="1"/>
  <c r="EM37" i="3"/>
  <c r="EW37" i="3" s="1"/>
  <c r="NT36" i="2"/>
  <c r="OD36" i="2"/>
  <c r="ON36" i="2"/>
  <c r="NJ37" i="2" s="1"/>
  <c r="FH37" i="3"/>
  <c r="ED38" i="3" s="1"/>
  <c r="EN37" i="3"/>
  <c r="EX37" i="3" s="1"/>
  <c r="CC36" i="3"/>
  <c r="AY37" i="3" s="1"/>
  <c r="BI36" i="3"/>
  <c r="BS36" i="3" s="1"/>
  <c r="OG20" i="2"/>
  <c r="OR20" i="2"/>
  <c r="PV20" i="2"/>
  <c r="OW20" i="2" s="1"/>
  <c r="PU20" i="2"/>
  <c r="OV20" i="2" s="1"/>
  <c r="NM20" i="2"/>
  <c r="OQ20" i="2" s="1"/>
  <c r="NW20" i="2"/>
  <c r="OT20" i="2"/>
  <c r="II36" i="2"/>
  <c r="HE37" i="2" s="1"/>
  <c r="HO36" i="2"/>
  <c r="HY36" i="2" s="1"/>
  <c r="KQ36" i="2"/>
  <c r="LA36" i="2"/>
  <c r="LK36" i="2"/>
  <c r="KG37" i="2" s="1"/>
  <c r="UR37" i="2"/>
  <c r="TN38" i="2" s="1"/>
  <c r="TX37" i="2"/>
  <c r="UH37" i="2"/>
  <c r="KN37" i="2"/>
  <c r="KX37" i="2" s="1"/>
  <c r="LH37" i="2"/>
  <c r="KD38" i="2" s="1"/>
  <c r="KQ38" i="3"/>
  <c r="LA38" i="3" s="1"/>
  <c r="LK38" i="3"/>
  <c r="KG39" i="3" s="1"/>
  <c r="DN20" i="2"/>
  <c r="CO20" i="2" s="1"/>
  <c r="DM20" i="2"/>
  <c r="CN20" i="2" s="1"/>
  <c r="BE20" i="2"/>
  <c r="CI20" i="2" s="1"/>
  <c r="BO20" i="2"/>
  <c r="BY20" i="2"/>
  <c r="CL20" i="2"/>
  <c r="CJ20" i="2"/>
  <c r="NR37" i="3"/>
  <c r="OB37" i="3" s="1"/>
  <c r="OL37" i="3"/>
  <c r="NH38" i="3" s="1"/>
  <c r="LN37" i="3"/>
  <c r="KJ38" i="3" s="1"/>
  <c r="KT37" i="3"/>
  <c r="LD37" i="3" s="1"/>
  <c r="KN37" i="3"/>
  <c r="KX37" i="3" s="1"/>
  <c r="LH37" i="3"/>
  <c r="KD38" i="3" s="1"/>
  <c r="XS37" i="3"/>
  <c r="WO38" i="3" s="1"/>
  <c r="WY37" i="3"/>
  <c r="XI37" i="3" s="1"/>
  <c r="GY21" i="2"/>
  <c r="IO20" i="2"/>
  <c r="IT20" i="2"/>
  <c r="BF36" i="2"/>
  <c r="BP36" i="2" s="1"/>
  <c r="BZ36" i="2"/>
  <c r="AV37" i="2" s="1"/>
  <c r="CA36" i="2"/>
  <c r="AW37" i="2" s="1"/>
  <c r="BG36" i="2"/>
  <c r="BQ36" i="2" s="1"/>
  <c r="XR37" i="2"/>
  <c r="WN38" i="2" s="1"/>
  <c r="WX37" i="2"/>
  <c r="XH37" i="2" s="1"/>
  <c r="NU37" i="2"/>
  <c r="OE37" i="2" s="1"/>
  <c r="OO37" i="2"/>
  <c r="NK38" i="2" s="1"/>
  <c r="KO37" i="3"/>
  <c r="KY37" i="3" s="1"/>
  <c r="LI37" i="3"/>
  <c r="KE38" i="3" s="1"/>
  <c r="NV36" i="3"/>
  <c r="OF36" i="3" s="1"/>
  <c r="OP36" i="3"/>
  <c r="NL37" i="3" s="1"/>
  <c r="XT36" i="2"/>
  <c r="WP37" i="2" s="1"/>
  <c r="XJ36" i="2"/>
  <c r="WZ36" i="2"/>
  <c r="FF37" i="2"/>
  <c r="EB38" i="2" s="1"/>
  <c r="EL37" i="2"/>
  <c r="EV37" i="2" s="1"/>
  <c r="RM38" i="3"/>
  <c r="QI39" i="3" s="1"/>
  <c r="QS38" i="3"/>
  <c r="RC38" i="3" s="1"/>
  <c r="CD37" i="2"/>
  <c r="AZ38" i="2" s="1"/>
  <c r="BJ37" i="2"/>
  <c r="BT37" i="2" s="1"/>
  <c r="CE37" i="3"/>
  <c r="BA38" i="3" s="1"/>
  <c r="BK37" i="3"/>
  <c r="BU37" i="3" s="1"/>
  <c r="UQ37" i="3"/>
  <c r="TM38" i="3" s="1"/>
  <c r="TW37" i="3"/>
  <c r="UG37" i="3" s="1"/>
  <c r="EJ36" i="3"/>
  <c r="ET36" i="3" s="1"/>
  <c r="FD36" i="3"/>
  <c r="DZ37" i="3" s="1"/>
  <c r="IQ20" i="2"/>
  <c r="FI36" i="3"/>
  <c r="EE37" i="3" s="1"/>
  <c r="EO36" i="3"/>
  <c r="EY36" i="3" s="1"/>
  <c r="XR37" i="3"/>
  <c r="WN38" i="3" s="1"/>
  <c r="WX37" i="3"/>
  <c r="XH37" i="3" s="1"/>
  <c r="HT14" i="3"/>
  <c r="WV36" i="3"/>
  <c r="XP36" i="3"/>
  <c r="WL37" i="3" s="1"/>
  <c r="XF36" i="3"/>
  <c r="TT36" i="2"/>
  <c r="UD36" i="2"/>
  <c r="UN36" i="2"/>
  <c r="TJ37" i="2" s="1"/>
  <c r="KS36" i="3"/>
  <c r="LC36" i="3" s="1"/>
  <c r="LM36" i="3"/>
  <c r="KI37" i="3" s="1"/>
  <c r="NO36" i="2"/>
  <c r="NY36" i="2" s="1"/>
  <c r="OI36" i="2"/>
  <c r="NE37" i="2" s="1"/>
  <c r="HN37" i="2"/>
  <c r="HX37" i="2"/>
  <c r="IH37" i="2"/>
  <c r="HD38" i="2" s="1"/>
  <c r="HM36" i="3"/>
  <c r="HW36" i="3" s="1"/>
  <c r="IG36" i="3"/>
  <c r="HC37" i="3" s="1"/>
  <c r="WS20" i="2"/>
  <c r="XC20" i="2"/>
  <c r="XZ20" i="2"/>
  <c r="XM20" i="2"/>
  <c r="XX20" i="2"/>
  <c r="RR37" i="3"/>
  <c r="QN38" i="3" s="1"/>
  <c r="QX37" i="3"/>
  <c r="RH37" i="3" s="1"/>
  <c r="NQ36" i="2"/>
  <c r="OA36" i="2" s="1"/>
  <c r="OK36" i="2"/>
  <c r="NG37" i="2" s="1"/>
  <c r="HQ36" i="2"/>
  <c r="IA36" i="2" s="1"/>
  <c r="IK36" i="2"/>
  <c r="HG37" i="2" s="1"/>
  <c r="OL36" i="2"/>
  <c r="NH37" i="2" s="1"/>
  <c r="NR36" i="2"/>
  <c r="OB36" i="2" s="1"/>
  <c r="XT38" i="3"/>
  <c r="WP39" i="3" s="1"/>
  <c r="WZ38" i="3"/>
  <c r="XJ38" i="3"/>
  <c r="LC36" i="2"/>
  <c r="KS36" i="2"/>
  <c r="LM36" i="2"/>
  <c r="KI37" i="2" s="1"/>
  <c r="QW37" i="2"/>
  <c r="RG37" i="2"/>
  <c r="RQ37" i="2"/>
  <c r="QM38" i="2" s="1"/>
  <c r="HT36" i="2"/>
  <c r="HJ36" i="2"/>
  <c r="ID36" i="2"/>
  <c r="GZ37" i="2" s="1"/>
  <c r="OM36" i="2"/>
  <c r="NI37" i="2" s="1"/>
  <c r="NS36" i="2"/>
  <c r="OC36" i="2" s="1"/>
  <c r="RR37" i="2"/>
  <c r="QN38" i="2" s="1"/>
  <c r="QX37" i="2"/>
  <c r="RH37" i="2" s="1"/>
  <c r="EH36" i="2"/>
  <c r="ER36" i="2" s="1"/>
  <c r="FB36" i="2"/>
  <c r="DX37" i="2" s="1"/>
  <c r="UT37" i="2"/>
  <c r="TP38" i="2" s="1"/>
  <c r="TZ37" i="2"/>
  <c r="UJ37" i="2" s="1"/>
  <c r="KP36" i="3"/>
  <c r="KZ36" i="3" s="1"/>
  <c r="LJ36" i="3"/>
  <c r="KF37" i="3" s="1"/>
  <c r="HR37" i="3"/>
  <c r="IB37" i="3" s="1"/>
  <c r="IL37" i="3"/>
  <c r="HH38" i="3" s="1"/>
  <c r="HK37" i="2"/>
  <c r="HU37" i="2" s="1"/>
  <c r="IE37" i="2"/>
  <c r="HA38" i="2" s="1"/>
  <c r="NW14" i="3"/>
  <c r="XV37" i="2"/>
  <c r="WR38" i="2" s="1"/>
  <c r="XB37" i="2"/>
  <c r="XL37" i="2" s="1"/>
  <c r="TU36" i="3"/>
  <c r="UE36" i="3" s="1"/>
  <c r="UO36" i="3"/>
  <c r="TK37" i="3" s="1"/>
  <c r="BW37" i="2"/>
  <c r="CG37" i="2"/>
  <c r="BC38" i="2" s="1"/>
  <c r="BM37" i="2"/>
  <c r="CB37" i="3"/>
  <c r="AX38" i="3" s="1"/>
  <c r="BH37" i="3"/>
  <c r="BR37" i="3" s="1"/>
  <c r="JR13" i="3"/>
  <c r="IS13" i="3" s="1"/>
  <c r="UP36" i="3"/>
  <c r="TL37" i="3" s="1"/>
  <c r="TV36" i="3"/>
  <c r="UF36" i="3" s="1"/>
  <c r="CI14" i="3" l="1"/>
  <c r="OI14" i="3"/>
  <c r="NE15" i="3" s="1"/>
  <c r="NO15" i="3" s="1"/>
  <c r="NY15" i="3" s="1"/>
  <c r="RI14" i="3"/>
  <c r="QE15" i="3" s="1"/>
  <c r="LV13" i="3"/>
  <c r="LQ13" i="3"/>
  <c r="LS13" i="3" s="1"/>
  <c r="KA14" i="3"/>
  <c r="MT13" i="3"/>
  <c r="LU13" i="3" s="1"/>
  <c r="UK14" i="3"/>
  <c r="VZ14" i="3" s="1"/>
  <c r="VA14" i="3" s="1"/>
  <c r="OG14" i="3"/>
  <c r="WT34" i="3"/>
  <c r="XD34" i="3" s="1"/>
  <c r="XN34" i="3"/>
  <c r="WJ35" i="3" s="1"/>
  <c r="QF15" i="3"/>
  <c r="WU33" i="3"/>
  <c r="XE33" i="3" s="1"/>
  <c r="KS37" i="2"/>
  <c r="LC37" i="2" s="1"/>
  <c r="LM37" i="2"/>
  <c r="KI38" i="2" s="1"/>
  <c r="NR38" i="3"/>
  <c r="OB38" i="3" s="1"/>
  <c r="OL38" i="3"/>
  <c r="NH39" i="3" s="1"/>
  <c r="KN38" i="2"/>
  <c r="KX38" i="2"/>
  <c r="LH38" i="2"/>
  <c r="KD39" i="2" s="1"/>
  <c r="KL38" i="2"/>
  <c r="KV38" i="2" s="1"/>
  <c r="LF38" i="2"/>
  <c r="KB39" i="2" s="1"/>
  <c r="LJ38" i="2"/>
  <c r="KF39" i="2" s="1"/>
  <c r="KP38" i="2"/>
  <c r="KZ38" i="2" s="1"/>
  <c r="IG37" i="2"/>
  <c r="HC38" i="2" s="1"/>
  <c r="HM37" i="2"/>
  <c r="HW37" i="2" s="1"/>
  <c r="FC15" i="3"/>
  <c r="DY16" i="3" s="1"/>
  <c r="FA15" i="3"/>
  <c r="HU14" i="3"/>
  <c r="FB15" i="3"/>
  <c r="DX16" i="3" s="1"/>
  <c r="FJ38" i="3"/>
  <c r="EF39" i="3" s="1"/>
  <c r="EP38" i="3"/>
  <c r="EZ38" i="3" s="1"/>
  <c r="QS37" i="2"/>
  <c r="RC37" i="2" s="1"/>
  <c r="RM37" i="2"/>
  <c r="QI38" i="2" s="1"/>
  <c r="RO38" i="2"/>
  <c r="QK39" i="2" s="1"/>
  <c r="QU38" i="2"/>
  <c r="RE38" i="2" s="1"/>
  <c r="IL37" i="2"/>
  <c r="HH38" i="2" s="1"/>
  <c r="HR37" i="2"/>
  <c r="IB37" i="2" s="1"/>
  <c r="OJ39" i="3"/>
  <c r="NF40" i="3" s="1"/>
  <c r="NP39" i="3"/>
  <c r="NZ39" i="3" s="1"/>
  <c r="WV38" i="2"/>
  <c r="XF38" i="2" s="1"/>
  <c r="XP38" i="2"/>
  <c r="WL39" i="2" s="1"/>
  <c r="IJ38" i="3"/>
  <c r="HF39" i="3" s="1"/>
  <c r="HP38" i="3"/>
  <c r="HZ38" i="3" s="1"/>
  <c r="OH14" i="3"/>
  <c r="ND15" i="3" s="1"/>
  <c r="XP37" i="3"/>
  <c r="WL38" i="3" s="1"/>
  <c r="WV37" i="3"/>
  <c r="XF37" i="3" s="1"/>
  <c r="XV38" i="2"/>
  <c r="WR39" i="2" s="1"/>
  <c r="XB38" i="2"/>
  <c r="XL38" i="2" s="1"/>
  <c r="KS37" i="3"/>
  <c r="LM37" i="3"/>
  <c r="KI38" i="3" s="1"/>
  <c r="LC37" i="3"/>
  <c r="B77" i="2"/>
  <c r="I77" i="2"/>
  <c r="H77" i="2"/>
  <c r="G77" i="2"/>
  <c r="F77" i="2"/>
  <c r="E77" i="2"/>
  <c r="D77" i="2"/>
  <c r="C77" i="2"/>
  <c r="NT37" i="2"/>
  <c r="OD37" i="2" s="1"/>
  <c r="ON37" i="2"/>
  <c r="NJ38" i="2" s="1"/>
  <c r="OP38" i="2"/>
  <c r="NL39" i="2" s="1"/>
  <c r="NV38" i="2"/>
  <c r="OF38" i="2"/>
  <c r="CM13" i="3"/>
  <c r="G70" i="3"/>
  <c r="RQ38" i="3"/>
  <c r="QM39" i="3" s="1"/>
  <c r="QW38" i="3"/>
  <c r="RG38" i="3" s="1"/>
  <c r="BK38" i="2"/>
  <c r="BU38" i="2" s="1"/>
  <c r="CE38" i="2"/>
  <c r="BA39" i="2" s="1"/>
  <c r="IM14" i="3"/>
  <c r="RK14" i="3"/>
  <c r="QG15" i="3" s="1"/>
  <c r="CH38" i="3"/>
  <c r="BD39" i="3" s="1"/>
  <c r="BN38" i="3"/>
  <c r="BX38" i="3" s="1"/>
  <c r="BJ38" i="3"/>
  <c r="BT38" i="3" s="1"/>
  <c r="CD38" i="3"/>
  <c r="AZ39" i="3" s="1"/>
  <c r="WW38" i="2"/>
  <c r="XQ38" i="2"/>
  <c r="WM39" i="2" s="1"/>
  <c r="XG38" i="2"/>
  <c r="UL37" i="2"/>
  <c r="TH38" i="2" s="1"/>
  <c r="TR37" i="2"/>
  <c r="UB37" i="2" s="1"/>
  <c r="HL38" i="2"/>
  <c r="HV38" i="2"/>
  <c r="IF38" i="2"/>
  <c r="HB39" i="2" s="1"/>
  <c r="QV38" i="3"/>
  <c r="RF38" i="3" s="1"/>
  <c r="RP38" i="3"/>
  <c r="QL39" i="3" s="1"/>
  <c r="US38" i="3"/>
  <c r="TO39" i="3" s="1"/>
  <c r="TY38" i="3"/>
  <c r="UI38" i="3" s="1"/>
  <c r="VB20" i="2"/>
  <c r="TG21" i="2"/>
  <c r="UW20" i="2"/>
  <c r="UY20" i="2" s="1"/>
  <c r="FE37" i="3"/>
  <c r="EA38" i="3" s="1"/>
  <c r="EK37" i="3"/>
  <c r="EU37" i="3" s="1"/>
  <c r="BH38" i="3"/>
  <c r="BR38" i="3" s="1"/>
  <c r="CB38" i="3"/>
  <c r="AX39" i="3" s="1"/>
  <c r="TZ38" i="2"/>
  <c r="UJ38" i="2" s="1"/>
  <c r="UT38" i="2"/>
  <c r="TP39" i="2" s="1"/>
  <c r="CE38" i="3"/>
  <c r="BA39" i="3" s="1"/>
  <c r="BK38" i="3"/>
  <c r="BU38" i="3" s="1"/>
  <c r="XT37" i="2"/>
  <c r="WP38" i="2" s="1"/>
  <c r="WZ37" i="2"/>
  <c r="XJ37" i="2" s="1"/>
  <c r="WX38" i="2"/>
  <c r="XH38" i="2" s="1"/>
  <c r="XR38" i="2"/>
  <c r="WN39" i="2" s="1"/>
  <c r="XS38" i="3"/>
  <c r="WO39" i="3" s="1"/>
  <c r="WY38" i="3"/>
  <c r="XI38" i="3" s="1"/>
  <c r="CP20" i="2"/>
  <c r="AU21" i="2"/>
  <c r="CK20" i="2"/>
  <c r="CM20" i="2" s="1"/>
  <c r="OJ38" i="2"/>
  <c r="NF39" i="2" s="1"/>
  <c r="NP38" i="2"/>
  <c r="NZ38" i="2" s="1"/>
  <c r="RW20" i="2"/>
  <c r="RP38" i="2"/>
  <c r="QL39" i="2" s="1"/>
  <c r="QV38" i="2"/>
  <c r="RF38" i="2" s="1"/>
  <c r="QU39" i="3"/>
  <c r="RE39" i="3" s="1"/>
  <c r="RO39" i="3"/>
  <c r="QK40" i="3" s="1"/>
  <c r="FG37" i="2"/>
  <c r="EC38" i="2" s="1"/>
  <c r="EM37" i="2"/>
  <c r="EW37" i="2" s="1"/>
  <c r="WT37" i="2"/>
  <c r="XD37" i="2" s="1"/>
  <c r="XN37" i="2"/>
  <c r="WJ38" i="2" s="1"/>
  <c r="TW38" i="2"/>
  <c r="UG38" i="2" s="1"/>
  <c r="UQ38" i="2"/>
  <c r="TM39" i="2" s="1"/>
  <c r="JQ21" i="2"/>
  <c r="IR21" i="2" s="1"/>
  <c r="HI21" i="2"/>
  <c r="IM21" i="2" s="1"/>
  <c r="IP21" i="2"/>
  <c r="IC21" i="2"/>
  <c r="IN21" i="2"/>
  <c r="NU37" i="3"/>
  <c r="OE37" i="3" s="1"/>
  <c r="OO37" i="3"/>
  <c r="NK38" i="3" s="1"/>
  <c r="ID37" i="2"/>
  <c r="GZ38" i="2" s="1"/>
  <c r="HJ37" i="2"/>
  <c r="HT37" i="2" s="1"/>
  <c r="WZ39" i="3"/>
  <c r="XJ39" i="3" s="1"/>
  <c r="XT39" i="3"/>
  <c r="WP40" i="3" s="1"/>
  <c r="RR38" i="3"/>
  <c r="QN39" i="3" s="1"/>
  <c r="QX38" i="3"/>
  <c r="RH38" i="3" s="1"/>
  <c r="UO38" i="2"/>
  <c r="TK39" i="2" s="1"/>
  <c r="TU38" i="2"/>
  <c r="UE38" i="2"/>
  <c r="TR15" i="3"/>
  <c r="UB15" i="3" s="1"/>
  <c r="OK37" i="2"/>
  <c r="NG38" i="2" s="1"/>
  <c r="NQ37" i="2"/>
  <c r="OA37" i="2" s="1"/>
  <c r="HM37" i="3"/>
  <c r="HW37" i="3" s="1"/>
  <c r="IG37" i="3"/>
  <c r="HC38" i="3" s="1"/>
  <c r="UP37" i="3"/>
  <c r="TL38" i="3" s="1"/>
  <c r="TV37" i="3"/>
  <c r="UF37" i="3" s="1"/>
  <c r="LJ37" i="3"/>
  <c r="KF38" i="3" s="1"/>
  <c r="KP37" i="3"/>
  <c r="KZ37" i="3" s="1"/>
  <c r="NS37" i="2"/>
  <c r="OC37" i="2" s="1"/>
  <c r="OM37" i="2"/>
  <c r="NI38" i="2" s="1"/>
  <c r="UQ38" i="3"/>
  <c r="TM39" i="3" s="1"/>
  <c r="TW38" i="3"/>
  <c r="UG38" i="3" s="1"/>
  <c r="EL38" i="2"/>
  <c r="EV38" i="2" s="1"/>
  <c r="FF38" i="2"/>
  <c r="EB39" i="2" s="1"/>
  <c r="XU37" i="2"/>
  <c r="WQ38" i="2" s="1"/>
  <c r="XA37" i="2"/>
  <c r="XK37" i="2" s="1"/>
  <c r="OK39" i="3"/>
  <c r="NG40" i="3" s="1"/>
  <c r="NQ39" i="3"/>
  <c r="OA39" i="3" s="1"/>
  <c r="XR38" i="3"/>
  <c r="WN39" i="3" s="1"/>
  <c r="WX38" i="3"/>
  <c r="XH38" i="3" s="1"/>
  <c r="XQ38" i="3"/>
  <c r="WM39" i="3" s="1"/>
  <c r="WW38" i="3"/>
  <c r="XG38" i="3" s="1"/>
  <c r="XS37" i="2"/>
  <c r="WO38" i="2" s="1"/>
  <c r="WY37" i="2"/>
  <c r="XI37" i="2" s="1"/>
  <c r="HK38" i="2"/>
  <c r="HU38" i="2"/>
  <c r="IE38" i="2"/>
  <c r="HA39" i="2" s="1"/>
  <c r="OL37" i="2"/>
  <c r="NH38" i="2" s="1"/>
  <c r="NR37" i="2"/>
  <c r="OB37" i="2" s="1"/>
  <c r="WI21" i="2"/>
  <c r="XY20" i="2"/>
  <c r="LH38" i="3"/>
  <c r="KD39" i="3" s="1"/>
  <c r="KN38" i="3"/>
  <c r="KX38" i="3" s="1"/>
  <c r="TX38" i="2"/>
  <c r="UR38" i="2"/>
  <c r="TN39" i="2" s="1"/>
  <c r="UH38" i="2"/>
  <c r="NN38" i="2"/>
  <c r="NX38" i="2" s="1"/>
  <c r="OH38" i="2"/>
  <c r="ND39" i="2" s="1"/>
  <c r="RZ20" i="2"/>
  <c r="QE21" i="2"/>
  <c r="RU20" i="2"/>
  <c r="UT38" i="3"/>
  <c r="TP39" i="3" s="1"/>
  <c r="TZ38" i="3"/>
  <c r="UJ38" i="3" s="1"/>
  <c r="QT37" i="3"/>
  <c r="RD37" i="3" s="1"/>
  <c r="RN37" i="3"/>
  <c r="QJ38" i="3" s="1"/>
  <c r="BH37" i="2"/>
  <c r="BR37" i="2"/>
  <c r="CB37" i="2"/>
  <c r="AX38" i="2" s="1"/>
  <c r="TS37" i="2"/>
  <c r="UC37" i="2"/>
  <c r="UM37" i="2"/>
  <c r="TI38" i="2" s="1"/>
  <c r="QW38" i="2"/>
  <c r="RG38" i="2" s="1"/>
  <c r="RQ38" i="2"/>
  <c r="QM39" i="2" s="1"/>
  <c r="TT37" i="2"/>
  <c r="UD37" i="2" s="1"/>
  <c r="UN37" i="2"/>
  <c r="TJ38" i="2" s="1"/>
  <c r="FI37" i="3"/>
  <c r="EE38" i="3" s="1"/>
  <c r="EO37" i="3"/>
  <c r="EY37" i="3" s="1"/>
  <c r="BJ38" i="2"/>
  <c r="BT38" i="2"/>
  <c r="CD38" i="2"/>
  <c r="AZ39" i="2" s="1"/>
  <c r="NV37" i="3"/>
  <c r="OF37" i="3" s="1"/>
  <c r="OP37" i="3"/>
  <c r="NL38" i="3" s="1"/>
  <c r="CA37" i="2"/>
  <c r="AW38" i="2" s="1"/>
  <c r="BG37" i="2"/>
  <c r="BQ37" i="2" s="1"/>
  <c r="LK37" i="2"/>
  <c r="KG38" i="2" s="1"/>
  <c r="LA37" i="2"/>
  <c r="KQ37" i="2"/>
  <c r="OS20" i="2"/>
  <c r="OU20" i="2" s="1"/>
  <c r="NC21" i="2"/>
  <c r="OX20" i="2"/>
  <c r="FG38" i="3"/>
  <c r="EC39" i="3" s="1"/>
  <c r="EM38" i="3"/>
  <c r="EW38" i="3" s="1"/>
  <c r="QY20" i="2"/>
  <c r="EK38" i="2"/>
  <c r="EU38" i="2" s="1"/>
  <c r="FE38" i="2"/>
  <c r="EA39" i="2" s="1"/>
  <c r="IF38" i="3"/>
  <c r="HB39" i="3" s="1"/>
  <c r="HL38" i="3"/>
  <c r="HV38" i="3" s="1"/>
  <c r="TS15" i="3"/>
  <c r="UC15" i="3"/>
  <c r="BL38" i="2"/>
  <c r="BV38" i="2" s="1"/>
  <c r="CF38" i="2"/>
  <c r="BB39" i="2" s="1"/>
  <c r="CC38" i="2"/>
  <c r="AY39" i="2" s="1"/>
  <c r="BI38" i="2"/>
  <c r="BS38" i="2"/>
  <c r="CF38" i="3"/>
  <c r="BB39" i="3" s="1"/>
  <c r="BL38" i="3"/>
  <c r="BV38" i="3" s="1"/>
  <c r="KW37" i="2"/>
  <c r="LG37" i="2"/>
  <c r="KC38" i="2" s="1"/>
  <c r="KM37" i="2"/>
  <c r="OI37" i="2"/>
  <c r="NE38" i="2" s="1"/>
  <c r="NO37" i="2"/>
  <c r="NY37" i="2" s="1"/>
  <c r="KT38" i="3"/>
  <c r="LD38" i="3" s="1"/>
  <c r="LN38" i="3"/>
  <c r="KJ39" i="3" s="1"/>
  <c r="EH37" i="2"/>
  <c r="ER37" i="2" s="1"/>
  <c r="FB37" i="2"/>
  <c r="DX38" i="2" s="1"/>
  <c r="HN38" i="2"/>
  <c r="HX38" i="2"/>
  <c r="IH38" i="2"/>
  <c r="HD39" i="2" s="1"/>
  <c r="CG38" i="3"/>
  <c r="BC39" i="3" s="1"/>
  <c r="BM38" i="3"/>
  <c r="BW38" i="3" s="1"/>
  <c r="FI37" i="2"/>
  <c r="EE38" i="2" s="1"/>
  <c r="EO37" i="2"/>
  <c r="EY37" i="2" s="1"/>
  <c r="HN37" i="3"/>
  <c r="HX37" i="3" s="1"/>
  <c r="IH37" i="3"/>
  <c r="HD38" i="3" s="1"/>
  <c r="RJ38" i="2"/>
  <c r="QF39" i="2" s="1"/>
  <c r="QP38" i="2"/>
  <c r="QZ38" i="2" s="1"/>
  <c r="XB38" i="3"/>
  <c r="XL38" i="3" s="1"/>
  <c r="XV38" i="3"/>
  <c r="WR39" i="3" s="1"/>
  <c r="LL37" i="2"/>
  <c r="KH38" i="2" s="1"/>
  <c r="KR37" i="2"/>
  <c r="LB37" i="2" s="1"/>
  <c r="UO37" i="3"/>
  <c r="TK38" i="3" s="1"/>
  <c r="TU37" i="3"/>
  <c r="UE37" i="3" s="1"/>
  <c r="BM38" i="2"/>
  <c r="BW38" i="2" s="1"/>
  <c r="CG38" i="2"/>
  <c r="BC39" i="2" s="1"/>
  <c r="IK37" i="2"/>
  <c r="HG38" i="2" s="1"/>
  <c r="HQ37" i="2"/>
  <c r="IA37" i="2" s="1"/>
  <c r="EJ37" i="3"/>
  <c r="ET37" i="3" s="1"/>
  <c r="FD37" i="3"/>
  <c r="DZ38" i="3" s="1"/>
  <c r="KO38" i="3"/>
  <c r="KY38" i="3" s="1"/>
  <c r="LI38" i="3"/>
  <c r="KE39" i="3" s="1"/>
  <c r="CC37" i="3"/>
  <c r="AY38" i="3" s="1"/>
  <c r="BI37" i="3"/>
  <c r="BS37" i="3" s="1"/>
  <c r="XO38" i="2"/>
  <c r="WK39" i="2" s="1"/>
  <c r="WU38" i="2"/>
  <c r="XE38" i="2" s="1"/>
  <c r="UR38" i="3"/>
  <c r="TN39" i="3" s="1"/>
  <c r="TX38" i="3"/>
  <c r="UH38" i="3" s="1"/>
  <c r="EJ38" i="2"/>
  <c r="ET38" i="2" s="1"/>
  <c r="FD38" i="2"/>
  <c r="DZ39" i="2" s="1"/>
  <c r="XC19" i="3"/>
  <c r="XZ19" i="3"/>
  <c r="XM19" i="3"/>
  <c r="XX19" i="3"/>
  <c r="WS19" i="3"/>
  <c r="VZ20" i="2"/>
  <c r="VA20" i="2" s="1"/>
  <c r="HO37" i="3"/>
  <c r="HY37" i="3" s="1"/>
  <c r="II37" i="3"/>
  <c r="HE38" i="3" s="1"/>
  <c r="FR20" i="2"/>
  <c r="DW21" i="2"/>
  <c r="FM20" i="2"/>
  <c r="US37" i="2"/>
  <c r="TO38" i="2" s="1"/>
  <c r="TY37" i="2"/>
  <c r="UI37" i="2" s="1"/>
  <c r="HR38" i="3"/>
  <c r="IB38" i="3" s="1"/>
  <c r="IL38" i="3"/>
  <c r="HH39" i="3" s="1"/>
  <c r="QS39" i="3"/>
  <c r="RC39" i="3" s="1"/>
  <c r="RM39" i="3"/>
  <c r="QI40" i="3" s="1"/>
  <c r="BZ37" i="2"/>
  <c r="AV38" i="2" s="1"/>
  <c r="BF37" i="2"/>
  <c r="BP37" i="2" s="1"/>
  <c r="LK39" i="3"/>
  <c r="KG40" i="3" s="1"/>
  <c r="KQ39" i="3"/>
  <c r="LA39" i="3" s="1"/>
  <c r="SX20" i="2"/>
  <c r="RY20" i="2" s="1"/>
  <c r="H71" i="3"/>
  <c r="E71" i="3"/>
  <c r="C71" i="3"/>
  <c r="B71" i="3"/>
  <c r="EN38" i="2"/>
  <c r="EX38" i="2" s="1"/>
  <c r="FH38" i="2"/>
  <c r="ED39" i="2" s="1"/>
  <c r="LL37" i="3"/>
  <c r="KH38" i="3" s="1"/>
  <c r="KR37" i="3"/>
  <c r="LB37" i="3" s="1"/>
  <c r="RK37" i="2"/>
  <c r="QG38" i="2" s="1"/>
  <c r="QQ37" i="2"/>
  <c r="RA37" i="2" s="1"/>
  <c r="FC38" i="2"/>
  <c r="DY39" i="2" s="1"/>
  <c r="EI38" i="2"/>
  <c r="ES38" i="2"/>
  <c r="TT38" i="3"/>
  <c r="UD38" i="3" s="1"/>
  <c r="UN38" i="3"/>
  <c r="TJ39" i="3" s="1"/>
  <c r="FO20" i="2"/>
  <c r="OM38" i="3"/>
  <c r="NI39" i="3" s="1"/>
  <c r="NS38" i="3"/>
  <c r="OC38" i="3" s="1"/>
  <c r="LV21" i="2"/>
  <c r="KA22" i="2"/>
  <c r="LQ21" i="2"/>
  <c r="IJ38" i="2"/>
  <c r="HF39" i="2" s="1"/>
  <c r="HP38" i="2"/>
  <c r="HZ38" i="2" s="1"/>
  <c r="LI37" i="2"/>
  <c r="KE38" i="2" s="1"/>
  <c r="KO37" i="2"/>
  <c r="KY37" i="2" s="1"/>
  <c r="EV38" i="3"/>
  <c r="FF38" i="3"/>
  <c r="EB39" i="3" s="1"/>
  <c r="EL38" i="3"/>
  <c r="HQ38" i="3"/>
  <c r="IA38" i="3" s="1"/>
  <c r="IK38" i="3"/>
  <c r="HG39" i="3" s="1"/>
  <c r="LS21" i="2"/>
  <c r="QT37" i="2"/>
  <c r="RD37" i="2" s="1"/>
  <c r="RN37" i="2"/>
  <c r="QJ38" i="2" s="1"/>
  <c r="II37" i="2"/>
  <c r="HE38" i="2" s="1"/>
  <c r="HO37" i="2"/>
  <c r="HY37" i="2"/>
  <c r="RL37" i="2"/>
  <c r="QH38" i="2" s="1"/>
  <c r="QR37" i="2"/>
  <c r="RB37" i="2"/>
  <c r="FJ38" i="2"/>
  <c r="EF39" i="2" s="1"/>
  <c r="EP38" i="2"/>
  <c r="EZ38" i="2" s="1"/>
  <c r="BN38" i="2"/>
  <c r="BX38" i="2" s="1"/>
  <c r="CH38" i="2"/>
  <c r="BD39" i="2" s="1"/>
  <c r="NT38" i="3"/>
  <c r="OD38" i="3" s="1"/>
  <c r="ON38" i="3"/>
  <c r="NJ39" i="3" s="1"/>
  <c r="QX38" i="2"/>
  <c r="RR38" i="2"/>
  <c r="QN39" i="2" s="1"/>
  <c r="RH38" i="2"/>
  <c r="OO38" i="2"/>
  <c r="NK39" i="2" s="1"/>
  <c r="NU38" i="2"/>
  <c r="OE38" i="2" s="1"/>
  <c r="FH38" i="3"/>
  <c r="ED39" i="3" s="1"/>
  <c r="EN38" i="3"/>
  <c r="EX38" i="3" s="1"/>
  <c r="KT37" i="2"/>
  <c r="LD37" i="2" s="1"/>
  <c r="LN37" i="2"/>
  <c r="KJ38" i="2" s="1"/>
  <c r="QR39" i="3"/>
  <c r="RB39" i="3" s="1"/>
  <c r="RL39" i="3"/>
  <c r="QH40" i="3" s="1"/>
  <c r="BO14" i="3"/>
  <c r="BZ14" i="3" s="1"/>
  <c r="AV15" i="3" s="1"/>
  <c r="XA37" i="3"/>
  <c r="XK37" i="3" s="1"/>
  <c r="XU37" i="3"/>
  <c r="WQ38" i="3" s="1"/>
  <c r="HS14" i="3"/>
  <c r="UP38" i="2"/>
  <c r="TL39" i="2" s="1"/>
  <c r="TV38" i="2"/>
  <c r="UF38" i="2" s="1"/>
  <c r="KU21" i="2"/>
  <c r="OS14" i="3" l="1"/>
  <c r="OU14" i="3" s="1"/>
  <c r="OX14" i="3"/>
  <c r="NC15" i="3"/>
  <c r="OT15" i="3" s="1"/>
  <c r="TG15" i="3"/>
  <c r="VB14" i="3"/>
  <c r="UW14" i="3"/>
  <c r="UY14" i="3" s="1"/>
  <c r="MS14" i="3"/>
  <c r="LT14" i="3" s="1"/>
  <c r="KK14" i="3"/>
  <c r="LO14" i="3" s="1"/>
  <c r="LR14" i="3"/>
  <c r="LP14" i="3"/>
  <c r="QO15" i="3"/>
  <c r="QY15" i="3" s="1"/>
  <c r="RN38" i="2"/>
  <c r="QJ39" i="2" s="1"/>
  <c r="QT38" i="2"/>
  <c r="RD38" i="2" s="1"/>
  <c r="ID14" i="3"/>
  <c r="GZ15" i="3" s="1"/>
  <c r="ON38" i="2"/>
  <c r="NJ39" i="2" s="1"/>
  <c r="NT38" i="2"/>
  <c r="OD38" i="2"/>
  <c r="KS38" i="3"/>
  <c r="LC38" i="3" s="1"/>
  <c r="LM38" i="3"/>
  <c r="KI39" i="3" s="1"/>
  <c r="EI16" i="3"/>
  <c r="ES16" i="3" s="1"/>
  <c r="UN39" i="3"/>
  <c r="TJ40" i="3" s="1"/>
  <c r="TT39" i="3"/>
  <c r="UD39" i="3" s="1"/>
  <c r="NV38" i="3"/>
  <c r="OF38" i="3" s="1"/>
  <c r="OP38" i="3"/>
  <c r="NL39" i="3" s="1"/>
  <c r="TX39" i="2"/>
  <c r="UH39" i="2" s="1"/>
  <c r="UR39" i="2"/>
  <c r="TN40" i="2" s="1"/>
  <c r="FH39" i="3"/>
  <c r="ED40" i="3" s="1"/>
  <c r="EN39" i="3"/>
  <c r="EX39" i="3" s="1"/>
  <c r="LK40" i="3"/>
  <c r="KG41" i="3" s="1"/>
  <c r="KQ40" i="3"/>
  <c r="LA40" i="3" s="1"/>
  <c r="IL39" i="3"/>
  <c r="HH40" i="3" s="1"/>
  <c r="HR39" i="3"/>
  <c r="IB39" i="3" s="1"/>
  <c r="FD39" i="2"/>
  <c r="DZ40" i="2" s="1"/>
  <c r="EJ39" i="2"/>
  <c r="ET39" i="2"/>
  <c r="LI39" i="3"/>
  <c r="KE40" i="3" s="1"/>
  <c r="KO39" i="3"/>
  <c r="KY39" i="3" s="1"/>
  <c r="CG39" i="3"/>
  <c r="BC40" i="3" s="1"/>
  <c r="BM39" i="3"/>
  <c r="BW39" i="3" s="1"/>
  <c r="OI38" i="2"/>
  <c r="NE39" i="2" s="1"/>
  <c r="NO38" i="2"/>
  <c r="NY38" i="2" s="1"/>
  <c r="BY14" i="3"/>
  <c r="NQ40" i="3"/>
  <c r="OA40" i="3" s="1"/>
  <c r="OK40" i="3"/>
  <c r="NG41" i="3" s="1"/>
  <c r="OK38" i="2"/>
  <c r="NG39" i="2" s="1"/>
  <c r="NQ38" i="2"/>
  <c r="OA38" i="2" s="1"/>
  <c r="QX39" i="3"/>
  <c r="RH39" i="3" s="1"/>
  <c r="RR39" i="3"/>
  <c r="QN40" i="3" s="1"/>
  <c r="IT21" i="2"/>
  <c r="GY22" i="2"/>
  <c r="IO21" i="2"/>
  <c r="IQ21" i="2" s="1"/>
  <c r="IC14" i="3"/>
  <c r="XQ39" i="2"/>
  <c r="WM40" i="2" s="1"/>
  <c r="WW39" i="2"/>
  <c r="XG39" i="2" s="1"/>
  <c r="CE39" i="2"/>
  <c r="BA40" i="2" s="1"/>
  <c r="BK39" i="2"/>
  <c r="BU39" i="2" s="1"/>
  <c r="RU14" i="3"/>
  <c r="RW14" i="3" s="1"/>
  <c r="LI38" i="2"/>
  <c r="KE39" i="2" s="1"/>
  <c r="KO38" i="2"/>
  <c r="KY38" i="2" s="1"/>
  <c r="EN39" i="2"/>
  <c r="EX39" i="2" s="1"/>
  <c r="FH39" i="2"/>
  <c r="ED40" i="2" s="1"/>
  <c r="XA38" i="3"/>
  <c r="XK38" i="3" s="1"/>
  <c r="XU38" i="3"/>
  <c r="WQ39" i="3" s="1"/>
  <c r="BM39" i="2"/>
  <c r="BW39" i="2" s="1"/>
  <c r="CG39" i="2"/>
  <c r="BC40" i="2" s="1"/>
  <c r="HN39" i="2"/>
  <c r="IH39" i="2"/>
  <c r="HD40" i="2" s="1"/>
  <c r="HX39" i="2"/>
  <c r="FG39" i="3"/>
  <c r="EC40" i="3" s="1"/>
  <c r="EM39" i="3"/>
  <c r="EW39" i="3" s="1"/>
  <c r="RQ39" i="2"/>
  <c r="QM40" i="2" s="1"/>
  <c r="QW39" i="2"/>
  <c r="RG39" i="2" s="1"/>
  <c r="XS38" i="2"/>
  <c r="WO39" i="2" s="1"/>
  <c r="WY38" i="2"/>
  <c r="XI38" i="2" s="1"/>
  <c r="NP39" i="2"/>
  <c r="NZ39" i="2"/>
  <c r="OJ39" i="2"/>
  <c r="NF40" i="2" s="1"/>
  <c r="WZ38" i="2"/>
  <c r="XJ38" i="2" s="1"/>
  <c r="XT38" i="2"/>
  <c r="WP39" i="2" s="1"/>
  <c r="PV14" i="3"/>
  <c r="OW14" i="3" s="1"/>
  <c r="IJ39" i="3"/>
  <c r="HF40" i="3" s="1"/>
  <c r="HP39" i="3"/>
  <c r="HZ39" i="3" s="1"/>
  <c r="RE39" i="2"/>
  <c r="RO39" i="2"/>
  <c r="QK40" i="2" s="1"/>
  <c r="QU39" i="2"/>
  <c r="HM38" i="2"/>
  <c r="HW38" i="2" s="1"/>
  <c r="IG38" i="2"/>
  <c r="HC39" i="2" s="1"/>
  <c r="RZ14" i="3"/>
  <c r="CD39" i="2"/>
  <c r="AZ40" i="2" s="1"/>
  <c r="BJ39" i="2"/>
  <c r="BT39" i="2"/>
  <c r="LJ38" i="3"/>
  <c r="KF39" i="3" s="1"/>
  <c r="KP38" i="3"/>
  <c r="KZ38" i="3" s="1"/>
  <c r="HS21" i="2"/>
  <c r="RC38" i="2"/>
  <c r="RM38" i="2"/>
  <c r="QI39" i="2" s="1"/>
  <c r="QS38" i="2"/>
  <c r="OL39" i="3"/>
  <c r="NH40" i="3" s="1"/>
  <c r="NR39" i="3"/>
  <c r="OB39" i="3" s="1"/>
  <c r="SX14" i="3"/>
  <c r="RY14" i="3" s="1"/>
  <c r="TY38" i="2"/>
  <c r="UI38" i="2" s="1"/>
  <c r="US38" i="2"/>
  <c r="TO39" i="2" s="1"/>
  <c r="EJ38" i="3"/>
  <c r="ET38" i="3" s="1"/>
  <c r="FD38" i="3"/>
  <c r="DZ39" i="3" s="1"/>
  <c r="OT21" i="2"/>
  <c r="OG21" i="2"/>
  <c r="PV21" i="2" s="1"/>
  <c r="OW21" i="2" s="1"/>
  <c r="OR21" i="2"/>
  <c r="NM21" i="2"/>
  <c r="OQ21" i="2" s="1"/>
  <c r="PU21" i="2"/>
  <c r="OV21" i="2" s="1"/>
  <c r="UM38" i="2"/>
  <c r="TI39" i="2" s="1"/>
  <c r="TS38" i="2"/>
  <c r="UC38" i="2" s="1"/>
  <c r="TZ39" i="3"/>
  <c r="UJ39" i="3" s="1"/>
  <c r="UT39" i="3"/>
  <c r="TP40" i="3" s="1"/>
  <c r="LH39" i="3"/>
  <c r="KD40" i="3" s="1"/>
  <c r="KN39" i="3"/>
  <c r="KX39" i="3" s="1"/>
  <c r="XA38" i="2"/>
  <c r="XU38" i="2"/>
  <c r="WQ39" i="2" s="1"/>
  <c r="XK38" i="2"/>
  <c r="XT40" i="3"/>
  <c r="WP41" i="3" s="1"/>
  <c r="WZ40" i="3"/>
  <c r="XJ40" i="3" s="1"/>
  <c r="EM38" i="2"/>
  <c r="EW38" i="2" s="1"/>
  <c r="FG38" i="2"/>
  <c r="EC39" i="2" s="1"/>
  <c r="FE38" i="3"/>
  <c r="EA39" i="3" s="1"/>
  <c r="EK38" i="3"/>
  <c r="EU38" i="3" s="1"/>
  <c r="PU15" i="3"/>
  <c r="OV15" i="3" s="1"/>
  <c r="NM15" i="3"/>
  <c r="NW15" i="3" s="1"/>
  <c r="OR15" i="3"/>
  <c r="XP39" i="2"/>
  <c r="WL40" i="2" s="1"/>
  <c r="WV39" i="2"/>
  <c r="XF39" i="2" s="1"/>
  <c r="QP15" i="3"/>
  <c r="SW15" i="3"/>
  <c r="RX15" i="3" s="1"/>
  <c r="RV15" i="3"/>
  <c r="RT15" i="3"/>
  <c r="LN38" i="2"/>
  <c r="KJ39" i="2" s="1"/>
  <c r="KT38" i="2"/>
  <c r="LD38" i="2" s="1"/>
  <c r="NT39" i="3"/>
  <c r="OD39" i="3" s="1"/>
  <c r="ON39" i="3"/>
  <c r="NJ40" i="3" s="1"/>
  <c r="UP39" i="2"/>
  <c r="TL40" i="2" s="1"/>
  <c r="TV39" i="2"/>
  <c r="UF39" i="2"/>
  <c r="BN39" i="2"/>
  <c r="BX39" i="2" s="1"/>
  <c r="CH39" i="2"/>
  <c r="BD40" i="2" s="1"/>
  <c r="QP39" i="2"/>
  <c r="QZ39" i="2"/>
  <c r="RJ39" i="2"/>
  <c r="QF40" i="2" s="1"/>
  <c r="BF15" i="3"/>
  <c r="BP15" i="3"/>
  <c r="BZ38" i="2"/>
  <c r="AV39" i="2" s="1"/>
  <c r="BF38" i="2"/>
  <c r="BP38" i="2" s="1"/>
  <c r="FB38" i="2"/>
  <c r="DX39" i="2" s="1"/>
  <c r="EH38" i="2"/>
  <c r="ER38" i="2" s="1"/>
  <c r="XQ39" i="3"/>
  <c r="WM40" i="3" s="1"/>
  <c r="XG39" i="3"/>
  <c r="WW39" i="3"/>
  <c r="FF39" i="2"/>
  <c r="EB40" i="2" s="1"/>
  <c r="EL39" i="2"/>
  <c r="EV39" i="2" s="1"/>
  <c r="QW39" i="3"/>
  <c r="RG39" i="3" s="1"/>
  <c r="RQ39" i="3"/>
  <c r="QM40" i="3" s="1"/>
  <c r="KP39" i="2"/>
  <c r="KZ39" i="2" s="1"/>
  <c r="LJ39" i="2"/>
  <c r="KF40" i="2" s="1"/>
  <c r="LM38" i="2"/>
  <c r="KI39" i="2" s="1"/>
  <c r="KS38" i="2"/>
  <c r="LC38" i="2" s="1"/>
  <c r="CJ21" i="2"/>
  <c r="DM21" i="2"/>
  <c r="CN21" i="2" s="1"/>
  <c r="BE21" i="2"/>
  <c r="CI21" i="2" s="1"/>
  <c r="CL21" i="2"/>
  <c r="BY21" i="2"/>
  <c r="BJ39" i="3"/>
  <c r="BT39" i="3"/>
  <c r="CD39" i="3"/>
  <c r="AZ40" i="3" s="1"/>
  <c r="RH39" i="2"/>
  <c r="QX39" i="2"/>
  <c r="RR39" i="2"/>
  <c r="QN40" i="2" s="1"/>
  <c r="MS22" i="2"/>
  <c r="LT22" i="2" s="1"/>
  <c r="KK22" i="2"/>
  <c r="LO22" i="2" s="1"/>
  <c r="KU22" i="2"/>
  <c r="LR22" i="2"/>
  <c r="LE22" i="2"/>
  <c r="LP22" i="2"/>
  <c r="TU38" i="3"/>
  <c r="UE38" i="3" s="1"/>
  <c r="UO38" i="3"/>
  <c r="TK39" i="3" s="1"/>
  <c r="IH38" i="3"/>
  <c r="HD39" i="3" s="1"/>
  <c r="HN38" i="3"/>
  <c r="HX38" i="3"/>
  <c r="BL39" i="3"/>
  <c r="BV39" i="3" s="1"/>
  <c r="CF39" i="3"/>
  <c r="BB40" i="3" s="1"/>
  <c r="HL39" i="3"/>
  <c r="HV39" i="3" s="1"/>
  <c r="IF39" i="3"/>
  <c r="HB40" i="3" s="1"/>
  <c r="RV21" i="2"/>
  <c r="RI21" i="2"/>
  <c r="RT21" i="2"/>
  <c r="SW21" i="2"/>
  <c r="RX21" i="2" s="1"/>
  <c r="QO21" i="2"/>
  <c r="RS21" i="2" s="1"/>
  <c r="WS21" i="2"/>
  <c r="XC21" i="2" s="1"/>
  <c r="XZ21" i="2"/>
  <c r="XX21" i="2"/>
  <c r="XM21" i="2"/>
  <c r="JR21" i="2"/>
  <c r="IS21" i="2" s="1"/>
  <c r="QU40" i="3"/>
  <c r="RE40" i="3" s="1"/>
  <c r="RO40" i="3"/>
  <c r="QK41" i="3" s="1"/>
  <c r="BK39" i="3"/>
  <c r="BU39" i="3" s="1"/>
  <c r="CE39" i="3"/>
  <c r="BA40" i="3" s="1"/>
  <c r="UV21" i="2"/>
  <c r="VY21" i="2"/>
  <c r="UZ21" i="2" s="1"/>
  <c r="TQ21" i="2"/>
  <c r="UU21" i="2" s="1"/>
  <c r="UX21" i="2"/>
  <c r="UK21" i="2"/>
  <c r="IF39" i="2"/>
  <c r="HB40" i="2" s="1"/>
  <c r="HL39" i="2"/>
  <c r="HV39" i="2" s="1"/>
  <c r="XB39" i="2"/>
  <c r="XL39" i="2"/>
  <c r="XV39" i="2"/>
  <c r="WR40" i="2" s="1"/>
  <c r="EP39" i="2"/>
  <c r="EZ39" i="2" s="1"/>
  <c r="FJ39" i="2"/>
  <c r="EF40" i="2" s="1"/>
  <c r="HP39" i="2"/>
  <c r="HZ39" i="2"/>
  <c r="IJ39" i="2"/>
  <c r="HF40" i="2" s="1"/>
  <c r="KM38" i="2"/>
  <c r="KW38" i="2" s="1"/>
  <c r="LG38" i="2"/>
  <c r="KC39" i="2" s="1"/>
  <c r="OO39" i="2"/>
  <c r="NK40" i="2" s="1"/>
  <c r="NU39" i="2"/>
  <c r="OE39" i="2" s="1"/>
  <c r="IK39" i="3"/>
  <c r="HG40" i="3" s="1"/>
  <c r="HQ39" i="3"/>
  <c r="IA39" i="3" s="1"/>
  <c r="QR40" i="3"/>
  <c r="RB40" i="3" s="1"/>
  <c r="RL40" i="3"/>
  <c r="QH41" i="3" s="1"/>
  <c r="FC39" i="2"/>
  <c r="DY40" i="2" s="1"/>
  <c r="EI39" i="2"/>
  <c r="ES39" i="2" s="1"/>
  <c r="TX39" i="3"/>
  <c r="UH39" i="3"/>
  <c r="UR39" i="3"/>
  <c r="TN40" i="3" s="1"/>
  <c r="RL38" i="2"/>
  <c r="QH39" i="2" s="1"/>
  <c r="QR38" i="2"/>
  <c r="RB38" i="2" s="1"/>
  <c r="EL39" i="3"/>
  <c r="EV39" i="3" s="1"/>
  <c r="FF39" i="3"/>
  <c r="EB40" i="3" s="1"/>
  <c r="QS40" i="3"/>
  <c r="RC40" i="3" s="1"/>
  <c r="RM40" i="3"/>
  <c r="QI41" i="3" s="1"/>
  <c r="GO21" i="2"/>
  <c r="FP21" i="2" s="1"/>
  <c r="EG21" i="2"/>
  <c r="FK21" i="2" s="1"/>
  <c r="FN21" i="2"/>
  <c r="FL21" i="2"/>
  <c r="FA21" i="2"/>
  <c r="CB38" i="2"/>
  <c r="AX39" i="2" s="1"/>
  <c r="BH38" i="2"/>
  <c r="BR38" i="2" s="1"/>
  <c r="TV38" i="3"/>
  <c r="UF38" i="3" s="1"/>
  <c r="UP38" i="3"/>
  <c r="TL39" i="3" s="1"/>
  <c r="HJ38" i="2"/>
  <c r="HT38" i="2" s="1"/>
  <c r="ID38" i="2"/>
  <c r="GZ39" i="2" s="1"/>
  <c r="LF39" i="2"/>
  <c r="KB40" i="2" s="1"/>
  <c r="KL39" i="2"/>
  <c r="KV39" i="2" s="1"/>
  <c r="RK38" i="2"/>
  <c r="QG39" i="2" s="1"/>
  <c r="QQ38" i="2"/>
  <c r="RA38" i="2" s="1"/>
  <c r="KT39" i="3"/>
  <c r="LD39" i="3" s="1"/>
  <c r="LN39" i="3"/>
  <c r="KJ40" i="3" s="1"/>
  <c r="FE39" i="2"/>
  <c r="EA40" i="2" s="1"/>
  <c r="EK39" i="2"/>
  <c r="EU39" i="2" s="1"/>
  <c r="LK38" i="2"/>
  <c r="KG39" i="2" s="1"/>
  <c r="KQ38" i="2"/>
  <c r="LA38" i="2" s="1"/>
  <c r="FI38" i="3"/>
  <c r="EE39" i="3" s="1"/>
  <c r="EO38" i="3"/>
  <c r="EY38" i="3"/>
  <c r="NN39" i="2"/>
  <c r="NX39" i="2" s="1"/>
  <c r="OH39" i="2"/>
  <c r="ND40" i="2" s="1"/>
  <c r="UQ39" i="2"/>
  <c r="TM40" i="2" s="1"/>
  <c r="TW39" i="2"/>
  <c r="UG39" i="2" s="1"/>
  <c r="TZ39" i="2"/>
  <c r="UJ39" i="2" s="1"/>
  <c r="UT39" i="2"/>
  <c r="TP40" i="2" s="1"/>
  <c r="F70" i="3"/>
  <c r="D70" i="3"/>
  <c r="NP40" i="3"/>
  <c r="NZ40" i="3" s="1"/>
  <c r="OJ40" i="3"/>
  <c r="NF41" i="3" s="1"/>
  <c r="FJ39" i="3"/>
  <c r="EF40" i="3" s="1"/>
  <c r="EP39" i="3"/>
  <c r="EZ39" i="3" s="1"/>
  <c r="WT35" i="3"/>
  <c r="XD35" i="3" s="1"/>
  <c r="NS39" i="3"/>
  <c r="OC39" i="3" s="1"/>
  <c r="OM39" i="3"/>
  <c r="NI40" i="3" s="1"/>
  <c r="XO39" i="2"/>
  <c r="WK40" i="2" s="1"/>
  <c r="WU39" i="2"/>
  <c r="XE39" i="2" s="1"/>
  <c r="IK38" i="2"/>
  <c r="HG39" i="2" s="1"/>
  <c r="HQ38" i="2"/>
  <c r="IA38" i="2" s="1"/>
  <c r="UN38" i="2"/>
  <c r="TJ39" i="2" s="1"/>
  <c r="TT38" i="2"/>
  <c r="UD38" i="2" s="1"/>
  <c r="OL38" i="2"/>
  <c r="NH39" i="2" s="1"/>
  <c r="NR38" i="2"/>
  <c r="OB38" i="2" s="1"/>
  <c r="XR39" i="3"/>
  <c r="WN40" i="3" s="1"/>
  <c r="WX39" i="3"/>
  <c r="XH39" i="3" s="1"/>
  <c r="UQ39" i="3"/>
  <c r="TM40" i="3" s="1"/>
  <c r="TW39" i="3"/>
  <c r="UG39" i="3" s="1"/>
  <c r="IG38" i="3"/>
  <c r="HC39" i="3" s="1"/>
  <c r="HM38" i="3"/>
  <c r="HW38" i="3" s="1"/>
  <c r="NU38" i="3"/>
  <c r="OE38" i="3" s="1"/>
  <c r="OO38" i="3"/>
  <c r="NK39" i="3" s="1"/>
  <c r="WY39" i="3"/>
  <c r="XI39" i="3" s="1"/>
  <c r="XS39" i="3"/>
  <c r="WO40" i="3" s="1"/>
  <c r="EH16" i="3"/>
  <c r="ER16" i="3" s="1"/>
  <c r="CA14" i="3"/>
  <c r="AW15" i="3" s="1"/>
  <c r="II38" i="2"/>
  <c r="HE39" i="2" s="1"/>
  <c r="HO38" i="2"/>
  <c r="HY38" i="2" s="1"/>
  <c r="II38" i="3"/>
  <c r="HE39" i="3" s="1"/>
  <c r="HO38" i="3"/>
  <c r="HY38" i="3"/>
  <c r="XY19" i="3"/>
  <c r="WI20" i="3"/>
  <c r="LL38" i="2"/>
  <c r="KH39" i="2" s="1"/>
  <c r="LB38" i="2"/>
  <c r="KR38" i="2"/>
  <c r="FI38" i="2"/>
  <c r="EE39" i="2" s="1"/>
  <c r="EO38" i="2"/>
  <c r="EY38" i="2"/>
  <c r="CC39" i="2"/>
  <c r="AY40" i="2" s="1"/>
  <c r="BI39" i="2"/>
  <c r="BS39" i="2" s="1"/>
  <c r="QT38" i="3"/>
  <c r="RD38" i="3"/>
  <c r="RN38" i="3"/>
  <c r="QJ39" i="3" s="1"/>
  <c r="IE39" i="2"/>
  <c r="HA40" i="2" s="1"/>
  <c r="HK39" i="2"/>
  <c r="HU39" i="2" s="1"/>
  <c r="XN38" i="2"/>
  <c r="WJ39" i="2" s="1"/>
  <c r="WT38" i="2"/>
  <c r="XD38" i="2" s="1"/>
  <c r="TY39" i="3"/>
  <c r="UI39" i="3" s="1"/>
  <c r="US39" i="3"/>
  <c r="TO40" i="3" s="1"/>
  <c r="CH39" i="3"/>
  <c r="BD40" i="3" s="1"/>
  <c r="BN39" i="3"/>
  <c r="BX39" i="3" s="1"/>
  <c r="WV38" i="3"/>
  <c r="XF38" i="3" s="1"/>
  <c r="XP38" i="3"/>
  <c r="WL39" i="3" s="1"/>
  <c r="XO33" i="3"/>
  <c r="WK34" i="3" s="1"/>
  <c r="KR38" i="3"/>
  <c r="LB38" i="3"/>
  <c r="LL38" i="3"/>
  <c r="KH39" i="3" s="1"/>
  <c r="CC38" i="3"/>
  <c r="AY39" i="3" s="1"/>
  <c r="BI38" i="3"/>
  <c r="BS38" i="3" s="1"/>
  <c r="XB39" i="3"/>
  <c r="XL39" i="3" s="1"/>
  <c r="XV39" i="3"/>
  <c r="WR40" i="3" s="1"/>
  <c r="BV39" i="2"/>
  <c r="BL39" i="2"/>
  <c r="CF39" i="2"/>
  <c r="BB40" i="2" s="1"/>
  <c r="CA38" i="2"/>
  <c r="AW39" i="2" s="1"/>
  <c r="BG38" i="2"/>
  <c r="BQ38" i="2" s="1"/>
  <c r="OM38" i="2"/>
  <c r="NI39" i="2" s="1"/>
  <c r="NS38" i="2"/>
  <c r="OC38" i="2" s="1"/>
  <c r="UO39" i="2"/>
  <c r="TK40" i="2" s="1"/>
  <c r="TU39" i="2"/>
  <c r="UE39" i="2" s="1"/>
  <c r="RP39" i="2"/>
  <c r="QL40" i="2" s="1"/>
  <c r="QV39" i="2"/>
  <c r="RF39" i="2"/>
  <c r="WX39" i="2"/>
  <c r="XH39" i="2" s="1"/>
  <c r="XR39" i="2"/>
  <c r="WN40" i="2" s="1"/>
  <c r="BH39" i="3"/>
  <c r="CB39" i="3"/>
  <c r="AX40" i="3" s="1"/>
  <c r="BR39" i="3"/>
  <c r="QV39" i="3"/>
  <c r="RF39" i="3"/>
  <c r="RP39" i="3"/>
  <c r="QL40" i="3" s="1"/>
  <c r="UL38" i="2"/>
  <c r="TH39" i="2" s="1"/>
  <c r="TR38" i="2"/>
  <c r="UB38" i="2" s="1"/>
  <c r="QQ15" i="3"/>
  <c r="RA15" i="3" s="1"/>
  <c r="OP39" i="2"/>
  <c r="NL40" i="2" s="1"/>
  <c r="NV39" i="2"/>
  <c r="OF39" i="2" s="1"/>
  <c r="NN15" i="3"/>
  <c r="NX15" i="3" s="1"/>
  <c r="IL38" i="2"/>
  <c r="HH39" i="2" s="1"/>
  <c r="HR38" i="2"/>
  <c r="IB38" i="2" s="1"/>
  <c r="DW16" i="3"/>
  <c r="FR15" i="3"/>
  <c r="FM15" i="3"/>
  <c r="FO15" i="3" s="1"/>
  <c r="GP15" i="3"/>
  <c r="FQ15" i="3" s="1"/>
  <c r="KN39" i="2"/>
  <c r="LH39" i="2"/>
  <c r="KD40" i="2" s="1"/>
  <c r="KX39" i="2"/>
  <c r="IE14" i="3"/>
  <c r="HA15" i="3" s="1"/>
  <c r="BO21" i="2" l="1"/>
  <c r="QY21" i="2"/>
  <c r="LG14" i="3"/>
  <c r="KC15" i="3" s="1"/>
  <c r="KU14" i="3"/>
  <c r="LE14" i="3" s="1"/>
  <c r="TQ15" i="3"/>
  <c r="UU15" i="3" s="1"/>
  <c r="UX15" i="3"/>
  <c r="VY15" i="3"/>
  <c r="UZ15" i="3" s="1"/>
  <c r="UV15" i="3"/>
  <c r="TU39" i="3"/>
  <c r="UE39" i="3" s="1"/>
  <c r="UO39" i="3"/>
  <c r="TK40" i="3" s="1"/>
  <c r="KS39" i="2"/>
  <c r="LC39" i="2"/>
  <c r="LM39" i="2"/>
  <c r="KI40" i="2" s="1"/>
  <c r="HM39" i="2"/>
  <c r="HW39" i="2"/>
  <c r="IG39" i="2"/>
  <c r="HC40" i="2" s="1"/>
  <c r="LI40" i="3"/>
  <c r="KE41" i="3" s="1"/>
  <c r="KO40" i="3"/>
  <c r="KY40" i="3" s="1"/>
  <c r="VB21" i="2"/>
  <c r="TG22" i="2"/>
  <c r="UW21" i="2"/>
  <c r="UY21" i="2" s="1"/>
  <c r="XN35" i="3"/>
  <c r="WJ36" i="3" s="1"/>
  <c r="KQ39" i="2"/>
  <c r="LA39" i="2" s="1"/>
  <c r="LK39" i="2"/>
  <c r="KG40" i="2" s="1"/>
  <c r="LF40" i="2"/>
  <c r="KB41" i="2" s="1"/>
  <c r="KL40" i="2"/>
  <c r="KV40" i="2" s="1"/>
  <c r="BJ40" i="3"/>
  <c r="BT40" i="3"/>
  <c r="CD40" i="3"/>
  <c r="AZ41" i="3" s="1"/>
  <c r="XQ40" i="3"/>
  <c r="WM41" i="3" s="1"/>
  <c r="WW40" i="3"/>
  <c r="XG40" i="3" s="1"/>
  <c r="LN39" i="2"/>
  <c r="KJ40" i="2" s="1"/>
  <c r="KT39" i="2"/>
  <c r="LD39" i="2" s="1"/>
  <c r="EJ39" i="3"/>
  <c r="ET39" i="3"/>
  <c r="FD39" i="3"/>
  <c r="DZ40" i="3" s="1"/>
  <c r="WY39" i="2"/>
  <c r="XI39" i="2"/>
  <c r="XS39" i="2"/>
  <c r="WO40" i="2" s="1"/>
  <c r="CG40" i="2"/>
  <c r="BC41" i="2" s="1"/>
  <c r="BM40" i="2"/>
  <c r="BW40" i="2" s="1"/>
  <c r="BM40" i="3"/>
  <c r="BW40" i="3" s="1"/>
  <c r="CG40" i="3"/>
  <c r="BC41" i="3" s="1"/>
  <c r="UR40" i="2"/>
  <c r="TN41" i="2" s="1"/>
  <c r="TX40" i="2"/>
  <c r="UH40" i="2" s="1"/>
  <c r="KS39" i="3"/>
  <c r="LC39" i="3" s="1"/>
  <c r="LM39" i="3"/>
  <c r="KI40" i="3" s="1"/>
  <c r="RL41" i="3"/>
  <c r="QH42" i="3" s="1"/>
  <c r="QR41" i="3"/>
  <c r="RB41" i="3" s="1"/>
  <c r="GO16" i="3"/>
  <c r="FP16" i="3" s="1"/>
  <c r="EG16" i="3"/>
  <c r="FK16" i="3" s="1"/>
  <c r="FN16" i="3"/>
  <c r="EQ16" i="3"/>
  <c r="FB16" i="3" s="1"/>
  <c r="DX17" i="3" s="1"/>
  <c r="FL16" i="3"/>
  <c r="WU34" i="3"/>
  <c r="XE34" i="3" s="1"/>
  <c r="BG15" i="3"/>
  <c r="BQ15" i="3" s="1"/>
  <c r="IG39" i="3"/>
  <c r="HC40" i="3" s="1"/>
  <c r="HM39" i="3"/>
  <c r="HW39" i="3" s="1"/>
  <c r="UN39" i="2"/>
  <c r="TJ40" i="2" s="1"/>
  <c r="TT39" i="2"/>
  <c r="UD39" i="2" s="1"/>
  <c r="EP40" i="2"/>
  <c r="EZ40" i="2" s="1"/>
  <c r="FJ40" i="2"/>
  <c r="EF41" i="2" s="1"/>
  <c r="XY21" i="2"/>
  <c r="WI22" i="2"/>
  <c r="IF40" i="3"/>
  <c r="HB41" i="3" s="1"/>
  <c r="HL40" i="3"/>
  <c r="HV40" i="3" s="1"/>
  <c r="KP40" i="2"/>
  <c r="KZ40" i="2" s="1"/>
  <c r="LJ40" i="2"/>
  <c r="KF41" i="2" s="1"/>
  <c r="FI39" i="2"/>
  <c r="EE40" i="2" s="1"/>
  <c r="EO39" i="2"/>
  <c r="EY39" i="2" s="1"/>
  <c r="XP39" i="3"/>
  <c r="WL40" i="3" s="1"/>
  <c r="WV39" i="3"/>
  <c r="XF39" i="3" s="1"/>
  <c r="ID39" i="2"/>
  <c r="GZ40" i="2" s="1"/>
  <c r="HJ39" i="2"/>
  <c r="HT39" i="2" s="1"/>
  <c r="EQ21" i="2"/>
  <c r="QR39" i="2"/>
  <c r="RB39" i="2" s="1"/>
  <c r="RL39" i="2"/>
  <c r="QH40" i="2" s="1"/>
  <c r="HQ40" i="3"/>
  <c r="IK40" i="3"/>
  <c r="HG41" i="3" s="1"/>
  <c r="IA40" i="3"/>
  <c r="CH40" i="2"/>
  <c r="BD41" i="2" s="1"/>
  <c r="BN40" i="2"/>
  <c r="BX40" i="2" s="1"/>
  <c r="OQ15" i="3"/>
  <c r="WZ41" i="3"/>
  <c r="XJ41" i="3" s="1"/>
  <c r="XT41" i="3"/>
  <c r="WP42" i="3" s="1"/>
  <c r="TS39" i="2"/>
  <c r="UC39" i="2" s="1"/>
  <c r="UM39" i="2"/>
  <c r="TI40" i="2" s="1"/>
  <c r="TY39" i="2"/>
  <c r="UI39" i="2" s="1"/>
  <c r="US39" i="2"/>
  <c r="TO40" i="2" s="1"/>
  <c r="LJ39" i="3"/>
  <c r="KF40" i="3" s="1"/>
  <c r="KP39" i="3"/>
  <c r="KZ39" i="3" s="1"/>
  <c r="XA39" i="3"/>
  <c r="XK39" i="3" s="1"/>
  <c r="XU39" i="3"/>
  <c r="WQ40" i="3" s="1"/>
  <c r="CE40" i="2"/>
  <c r="BA41" i="2" s="1"/>
  <c r="BK40" i="2"/>
  <c r="BU40" i="2" s="1"/>
  <c r="NQ39" i="2"/>
  <c r="OA39" i="2" s="1"/>
  <c r="OK39" i="2"/>
  <c r="NG40" i="2" s="1"/>
  <c r="EJ40" i="2"/>
  <c r="ET40" i="2" s="1"/>
  <c r="FD40" i="2"/>
  <c r="DZ41" i="2" s="1"/>
  <c r="HQ39" i="2"/>
  <c r="IA39" i="2" s="1"/>
  <c r="IK39" i="2"/>
  <c r="HG40" i="2" s="1"/>
  <c r="UQ40" i="2"/>
  <c r="TM41" i="2" s="1"/>
  <c r="TW40" i="2"/>
  <c r="UG40" i="2" s="1"/>
  <c r="TX40" i="3"/>
  <c r="UH40" i="3" s="1"/>
  <c r="UR40" i="3"/>
  <c r="TN41" i="3" s="1"/>
  <c r="VZ21" i="2"/>
  <c r="VA21" i="2" s="1"/>
  <c r="KA23" i="2"/>
  <c r="LV22" i="2"/>
  <c r="LQ22" i="2"/>
  <c r="FB39" i="2"/>
  <c r="DX40" i="2" s="1"/>
  <c r="EH39" i="2"/>
  <c r="ER39" i="2" s="1"/>
  <c r="QU40" i="2"/>
  <c r="RE40" i="2"/>
  <c r="RO40" i="2"/>
  <c r="QK41" i="2" s="1"/>
  <c r="NV39" i="3"/>
  <c r="OF39" i="3" s="1"/>
  <c r="OP39" i="3"/>
  <c r="NL40" i="3" s="1"/>
  <c r="XB40" i="3"/>
  <c r="XL40" i="3"/>
  <c r="XV40" i="3"/>
  <c r="WR41" i="3" s="1"/>
  <c r="TW40" i="3"/>
  <c r="UG40" i="3" s="1"/>
  <c r="UQ40" i="3"/>
  <c r="TM41" i="3" s="1"/>
  <c r="FE40" i="2"/>
  <c r="EA41" i="2" s="1"/>
  <c r="EK40" i="2"/>
  <c r="EU40" i="2" s="1"/>
  <c r="XB40" i="2"/>
  <c r="XL40" i="2" s="1"/>
  <c r="XV40" i="2"/>
  <c r="WR41" i="2" s="1"/>
  <c r="BL40" i="3"/>
  <c r="BV40" i="3" s="1"/>
  <c r="CF40" i="3"/>
  <c r="BB41" i="3" s="1"/>
  <c r="LS22" i="2"/>
  <c r="CP21" i="2"/>
  <c r="AU22" i="2"/>
  <c r="CK21" i="2"/>
  <c r="CM21" i="2" s="1"/>
  <c r="RQ40" i="3"/>
  <c r="QM41" i="3" s="1"/>
  <c r="QW40" i="3"/>
  <c r="RG40" i="3" s="1"/>
  <c r="WZ39" i="2"/>
  <c r="XJ39" i="2" s="1"/>
  <c r="XT39" i="2"/>
  <c r="WP40" i="2" s="1"/>
  <c r="RQ40" i="2"/>
  <c r="QM41" i="2" s="1"/>
  <c r="QW40" i="2"/>
  <c r="RG40" i="2" s="1"/>
  <c r="OK41" i="3"/>
  <c r="NG42" i="3" s="1"/>
  <c r="NQ41" i="3"/>
  <c r="OA41" i="3"/>
  <c r="HR40" i="3"/>
  <c r="IB40" i="3" s="1"/>
  <c r="IL40" i="3"/>
  <c r="HH41" i="3" s="1"/>
  <c r="FR21" i="2"/>
  <c r="DW22" i="2"/>
  <c r="FM21" i="2"/>
  <c r="FO21" i="2" s="1"/>
  <c r="BG39" i="2"/>
  <c r="BQ39" i="2" s="1"/>
  <c r="CA39" i="2"/>
  <c r="AW40" i="2" s="1"/>
  <c r="CF40" i="2"/>
  <c r="BB41" i="2" s="1"/>
  <c r="BL40" i="2"/>
  <c r="BV40" i="2" s="1"/>
  <c r="HR39" i="2"/>
  <c r="IB39" i="2"/>
  <c r="IL39" i="2"/>
  <c r="HH40" i="2" s="1"/>
  <c r="TR39" i="2"/>
  <c r="UB39" i="2" s="1"/>
  <c r="UL39" i="2"/>
  <c r="TH40" i="2" s="1"/>
  <c r="QV40" i="2"/>
  <c r="RF40" i="2" s="1"/>
  <c r="RP40" i="2"/>
  <c r="QL41" i="2" s="1"/>
  <c r="EP40" i="3"/>
  <c r="EZ40" i="3" s="1"/>
  <c r="FJ40" i="3"/>
  <c r="EF41" i="3" s="1"/>
  <c r="TU40" i="2"/>
  <c r="UE40" i="2" s="1"/>
  <c r="UO40" i="2"/>
  <c r="TK41" i="2" s="1"/>
  <c r="QT39" i="3"/>
  <c r="RD39" i="3" s="1"/>
  <c r="RN39" i="3"/>
  <c r="QJ40" i="3" s="1"/>
  <c r="XC20" i="3"/>
  <c r="XZ20" i="3"/>
  <c r="WS20" i="3"/>
  <c r="XX20" i="3"/>
  <c r="XM20" i="3"/>
  <c r="WY40" i="3"/>
  <c r="XI40" i="3"/>
  <c r="XS40" i="3"/>
  <c r="WO41" i="3" s="1"/>
  <c r="OJ41" i="3"/>
  <c r="NF42" i="3" s="1"/>
  <c r="NP41" i="3"/>
  <c r="NZ41" i="3" s="1"/>
  <c r="KT40" i="3"/>
  <c r="LD40" i="3" s="1"/>
  <c r="LN40" i="3"/>
  <c r="KJ41" i="3" s="1"/>
  <c r="TV39" i="3"/>
  <c r="UF39" i="3" s="1"/>
  <c r="UP39" i="3"/>
  <c r="TL40" i="3" s="1"/>
  <c r="GP21" i="2"/>
  <c r="FQ21" i="2" s="1"/>
  <c r="NU40" i="2"/>
  <c r="OE40" i="2" s="1"/>
  <c r="OO40" i="2"/>
  <c r="NK41" i="2" s="1"/>
  <c r="BK40" i="3"/>
  <c r="BU40" i="3" s="1"/>
  <c r="CE40" i="3"/>
  <c r="BA41" i="3" s="1"/>
  <c r="QZ15" i="3"/>
  <c r="XU39" i="2"/>
  <c r="WQ40" i="2" s="1"/>
  <c r="XA39" i="2"/>
  <c r="XK39" i="2" s="1"/>
  <c r="XQ40" i="2"/>
  <c r="WM41" i="2" s="1"/>
  <c r="WW40" i="2"/>
  <c r="XG40" i="2" s="1"/>
  <c r="OD39" i="2"/>
  <c r="ON39" i="2"/>
  <c r="NJ40" i="2" s="1"/>
  <c r="NT39" i="2"/>
  <c r="WU40" i="2"/>
  <c r="XE40" i="2"/>
  <c r="XO40" i="2"/>
  <c r="WK41" i="2" s="1"/>
  <c r="OH40" i="2"/>
  <c r="ND41" i="2" s="1"/>
  <c r="NN40" i="2"/>
  <c r="NX40" i="2" s="1"/>
  <c r="RM41" i="3"/>
  <c r="QI42" i="3" s="1"/>
  <c r="QS41" i="3"/>
  <c r="RC41" i="3" s="1"/>
  <c r="BZ39" i="2"/>
  <c r="AV40" i="2" s="1"/>
  <c r="BF39" i="2"/>
  <c r="BP39" i="2" s="1"/>
  <c r="TV40" i="2"/>
  <c r="UF40" i="2" s="1"/>
  <c r="UP40" i="2"/>
  <c r="TL41" i="2" s="1"/>
  <c r="BJ40" i="2"/>
  <c r="BT40" i="2" s="1"/>
  <c r="CD40" i="2"/>
  <c r="AZ41" i="2" s="1"/>
  <c r="EM40" i="3"/>
  <c r="EW40" i="3" s="1"/>
  <c r="FG40" i="3"/>
  <c r="EC41" i="3" s="1"/>
  <c r="FH40" i="2"/>
  <c r="ED41" i="2" s="1"/>
  <c r="EN40" i="2"/>
  <c r="EX40" i="2"/>
  <c r="IO14" i="3"/>
  <c r="IQ14" i="3" s="1"/>
  <c r="GY15" i="3"/>
  <c r="IT14" i="3"/>
  <c r="JR14" i="3"/>
  <c r="IS14" i="3" s="1"/>
  <c r="HJ15" i="3"/>
  <c r="HT15" i="3" s="1"/>
  <c r="LH40" i="2"/>
  <c r="KD41" i="2" s="1"/>
  <c r="KN40" i="2"/>
  <c r="KX40" i="2" s="1"/>
  <c r="RS15" i="3"/>
  <c r="OL40" i="3"/>
  <c r="NH41" i="3" s="1"/>
  <c r="NR40" i="3"/>
  <c r="OB40" i="3" s="1"/>
  <c r="HP40" i="3"/>
  <c r="HZ40" i="3" s="1"/>
  <c r="IJ40" i="3"/>
  <c r="HF41" i="3" s="1"/>
  <c r="NP40" i="2"/>
  <c r="NZ40" i="2"/>
  <c r="OJ40" i="2"/>
  <c r="NF41" i="2" s="1"/>
  <c r="AU15" i="3"/>
  <c r="CK14" i="3"/>
  <c r="CP14" i="3"/>
  <c r="DN14" i="3"/>
  <c r="CO14" i="3" s="1"/>
  <c r="I71" i="3" s="1"/>
  <c r="TT40" i="3"/>
  <c r="UD40" i="3" s="1"/>
  <c r="UN40" i="3"/>
  <c r="TJ41" i="3" s="1"/>
  <c r="II39" i="2"/>
  <c r="HE40" i="2" s="1"/>
  <c r="HO39" i="2"/>
  <c r="HY39" i="2" s="1"/>
  <c r="KR39" i="2"/>
  <c r="LB39" i="2" s="1"/>
  <c r="LL39" i="2"/>
  <c r="KH40" i="2" s="1"/>
  <c r="KM39" i="2"/>
  <c r="KW39" i="2" s="1"/>
  <c r="LG39" i="2"/>
  <c r="KC40" i="2" s="1"/>
  <c r="TY40" i="3"/>
  <c r="UI40" i="3" s="1"/>
  <c r="US40" i="3"/>
  <c r="TO41" i="3" s="1"/>
  <c r="EI40" i="2"/>
  <c r="ES40" i="2"/>
  <c r="FC40" i="2"/>
  <c r="DY41" i="2" s="1"/>
  <c r="MT22" i="2"/>
  <c r="LU22" i="2" s="1"/>
  <c r="DN21" i="2"/>
  <c r="CO21" i="2" s="1"/>
  <c r="I78" i="2" s="1"/>
  <c r="EV40" i="2"/>
  <c r="FF40" i="2"/>
  <c r="EB41" i="2" s="1"/>
  <c r="EL40" i="2"/>
  <c r="ON40" i="3"/>
  <c r="NJ41" i="3" s="1"/>
  <c r="NT40" i="3"/>
  <c r="OD40" i="3" s="1"/>
  <c r="EK39" i="3"/>
  <c r="EU39" i="3" s="1"/>
  <c r="FE39" i="3"/>
  <c r="EA40" i="3" s="1"/>
  <c r="LH40" i="3"/>
  <c r="KD41" i="3" s="1"/>
  <c r="KN40" i="3"/>
  <c r="KX40" i="3" s="1"/>
  <c r="OS21" i="2"/>
  <c r="OU21" i="2" s="1"/>
  <c r="OX21" i="2"/>
  <c r="NC22" i="2"/>
  <c r="JQ22" i="2"/>
  <c r="IR22" i="2" s="1"/>
  <c r="HI22" i="2"/>
  <c r="IM22" i="2" s="1"/>
  <c r="IP22" i="2"/>
  <c r="IN22" i="2"/>
  <c r="IC22" i="2"/>
  <c r="KQ41" i="3"/>
  <c r="LA41" i="3" s="1"/>
  <c r="LK41" i="3"/>
  <c r="KG42" i="3" s="1"/>
  <c r="UT40" i="2"/>
  <c r="TP41" i="2" s="1"/>
  <c r="TZ40" i="2"/>
  <c r="UJ40" i="2"/>
  <c r="RU21" i="2"/>
  <c r="RW21" i="2" s="1"/>
  <c r="RZ21" i="2"/>
  <c r="QE22" i="2"/>
  <c r="XN39" i="2"/>
  <c r="WJ40" i="2" s="1"/>
  <c r="WT39" i="2"/>
  <c r="XD39" i="2" s="1"/>
  <c r="QV40" i="3"/>
  <c r="RF40" i="3" s="1"/>
  <c r="RP40" i="3"/>
  <c r="QL41" i="3" s="1"/>
  <c r="BH40" i="3"/>
  <c r="BR40" i="3" s="1"/>
  <c r="CB40" i="3"/>
  <c r="AX41" i="3" s="1"/>
  <c r="IF40" i="2"/>
  <c r="HB41" i="2" s="1"/>
  <c r="HL40" i="2"/>
  <c r="HV40" i="2" s="1"/>
  <c r="QU41" i="3"/>
  <c r="RE41" i="3" s="1"/>
  <c r="RO41" i="3"/>
  <c r="QK42" i="3" s="1"/>
  <c r="BI40" i="2"/>
  <c r="BS40" i="2" s="1"/>
  <c r="CC40" i="2"/>
  <c r="AY41" i="2" s="1"/>
  <c r="II39" i="3"/>
  <c r="HE40" i="3" s="1"/>
  <c r="HO39" i="3"/>
  <c r="HY39" i="3" s="1"/>
  <c r="EL40" i="3"/>
  <c r="EV40" i="3" s="1"/>
  <c r="FF40" i="3"/>
  <c r="EB41" i="3" s="1"/>
  <c r="SX21" i="2"/>
  <c r="RY21" i="2" s="1"/>
  <c r="IH39" i="3"/>
  <c r="HD40" i="3" s="1"/>
  <c r="HN39" i="3"/>
  <c r="HX39" i="3" s="1"/>
  <c r="RR40" i="2"/>
  <c r="QN41" i="2" s="1"/>
  <c r="QX40" i="2"/>
  <c r="RH40" i="2" s="1"/>
  <c r="G78" i="2"/>
  <c r="E78" i="2"/>
  <c r="D78" i="2"/>
  <c r="C78" i="2"/>
  <c r="B78" i="2"/>
  <c r="H78" i="2"/>
  <c r="F78" i="2"/>
  <c r="EM39" i="2"/>
  <c r="EW39" i="2" s="1"/>
  <c r="FG39" i="2"/>
  <c r="EC40" i="2" s="1"/>
  <c r="IH40" i="2"/>
  <c r="HD41" i="2" s="1"/>
  <c r="HN40" i="2"/>
  <c r="HX40" i="2" s="1"/>
  <c r="RN39" i="2"/>
  <c r="QJ40" i="2" s="1"/>
  <c r="QT39" i="2"/>
  <c r="RD39" i="2" s="1"/>
  <c r="IE40" i="2"/>
  <c r="HA41" i="2" s="1"/>
  <c r="HK40" i="2"/>
  <c r="HU40" i="2" s="1"/>
  <c r="HK15" i="3"/>
  <c r="HU15" i="3" s="1"/>
  <c r="CH40" i="3"/>
  <c r="BD41" i="3" s="1"/>
  <c r="BN40" i="3"/>
  <c r="BX40" i="3" s="1"/>
  <c r="XR40" i="3"/>
  <c r="WN41" i="3" s="1"/>
  <c r="WX40" i="3"/>
  <c r="XH40" i="3" s="1"/>
  <c r="NS39" i="2"/>
  <c r="OC39" i="2" s="1"/>
  <c r="OM39" i="2"/>
  <c r="NI40" i="2" s="1"/>
  <c r="OM40" i="3"/>
  <c r="NI41" i="3" s="1"/>
  <c r="NS40" i="3"/>
  <c r="OC40" i="3" s="1"/>
  <c r="NV40" i="2"/>
  <c r="OF40" i="2" s="1"/>
  <c r="OP40" i="2"/>
  <c r="NL41" i="2" s="1"/>
  <c r="BI39" i="3"/>
  <c r="BS39" i="3"/>
  <c r="CC39" i="3"/>
  <c r="AY40" i="3" s="1"/>
  <c r="NU39" i="3"/>
  <c r="OE39" i="3" s="1"/>
  <c r="OO39" i="3"/>
  <c r="NK40" i="3" s="1"/>
  <c r="QQ39" i="2"/>
  <c r="RK39" i="2"/>
  <c r="QG40" i="2" s="1"/>
  <c r="RA39" i="2"/>
  <c r="XH40" i="2"/>
  <c r="XR40" i="2"/>
  <c r="WN41" i="2" s="1"/>
  <c r="WX40" i="2"/>
  <c r="LL39" i="3"/>
  <c r="KH40" i="3" s="1"/>
  <c r="KR39" i="3"/>
  <c r="LB39" i="3" s="1"/>
  <c r="NR39" i="2"/>
  <c r="OB39" i="2" s="1"/>
  <c r="OL39" i="2"/>
  <c r="NH40" i="2" s="1"/>
  <c r="FI39" i="3"/>
  <c r="EE40" i="3" s="1"/>
  <c r="EO39" i="3"/>
  <c r="EY39" i="3"/>
  <c r="CB39" i="2"/>
  <c r="AX40" i="2" s="1"/>
  <c r="BH39" i="2"/>
  <c r="BR39" i="2" s="1"/>
  <c r="HP40" i="2"/>
  <c r="HZ40" i="2"/>
  <c r="IJ40" i="2"/>
  <c r="HF41" i="2" s="1"/>
  <c r="UA21" i="2"/>
  <c r="QP40" i="2"/>
  <c r="QZ40" i="2"/>
  <c r="RJ40" i="2"/>
  <c r="QF41" i="2" s="1"/>
  <c r="WV40" i="2"/>
  <c r="XF40" i="2" s="1"/>
  <c r="XP40" i="2"/>
  <c r="WL41" i="2" s="1"/>
  <c r="UT40" i="3"/>
  <c r="TP41" i="3" s="1"/>
  <c r="TZ40" i="3"/>
  <c r="UJ40" i="3" s="1"/>
  <c r="NW21" i="2"/>
  <c r="QS39" i="2"/>
  <c r="RC39" i="2" s="1"/>
  <c r="RM39" i="2"/>
  <c r="QI40" i="2" s="1"/>
  <c r="LI39" i="2"/>
  <c r="KE40" i="2" s="1"/>
  <c r="KO39" i="2"/>
  <c r="KY39" i="2" s="1"/>
  <c r="RR40" i="3"/>
  <c r="QN41" i="3" s="1"/>
  <c r="QX40" i="3"/>
  <c r="RH40" i="3" s="1"/>
  <c r="OI39" i="2"/>
  <c r="NE40" i="2" s="1"/>
  <c r="NO39" i="2"/>
  <c r="NY39" i="2" s="1"/>
  <c r="FH40" i="3"/>
  <c r="ED41" i="3" s="1"/>
  <c r="EN40" i="3"/>
  <c r="EX40" i="3"/>
  <c r="XO34" i="3" l="1"/>
  <c r="WK35" i="3" s="1"/>
  <c r="FC16" i="3"/>
  <c r="DY17" i="3" s="1"/>
  <c r="LF14" i="3"/>
  <c r="KB15" i="3" s="1"/>
  <c r="KL15" i="3" s="1"/>
  <c r="KV15" i="3" s="1"/>
  <c r="RK15" i="3"/>
  <c r="QG16" i="3" s="1"/>
  <c r="QQ16" i="3" s="1"/>
  <c r="RI15" i="3"/>
  <c r="QE16" i="3" s="1"/>
  <c r="UA15" i="3"/>
  <c r="UM15" i="3" s="1"/>
  <c r="TI16" i="3" s="1"/>
  <c r="KM15" i="3"/>
  <c r="KW15" i="3"/>
  <c r="KA15" i="3"/>
  <c r="MT14" i="3"/>
  <c r="LU14" i="3" s="1"/>
  <c r="LV14" i="3"/>
  <c r="LQ14" i="3"/>
  <c r="LS14" i="3" s="1"/>
  <c r="EH17" i="3"/>
  <c r="ER17" i="3" s="1"/>
  <c r="KN41" i="2"/>
  <c r="KX41" i="2"/>
  <c r="LH41" i="2"/>
  <c r="KD42" i="2" s="1"/>
  <c r="HP41" i="2"/>
  <c r="HZ41" i="2" s="1"/>
  <c r="IJ41" i="2"/>
  <c r="HF42" i="2" s="1"/>
  <c r="OF41" i="2"/>
  <c r="OP41" i="2"/>
  <c r="NL42" i="2" s="1"/>
  <c r="NV41" i="2"/>
  <c r="RR41" i="2"/>
  <c r="QN42" i="2" s="1"/>
  <c r="QX41" i="2"/>
  <c r="RH41" i="2" s="1"/>
  <c r="FF41" i="2"/>
  <c r="EB42" i="2" s="1"/>
  <c r="EL41" i="2"/>
  <c r="EV41" i="2"/>
  <c r="G71" i="3"/>
  <c r="CM14" i="3"/>
  <c r="EN41" i="2"/>
  <c r="EX41" i="2" s="1"/>
  <c r="FH41" i="2"/>
  <c r="ED42" i="2" s="1"/>
  <c r="OJ42" i="3"/>
  <c r="NF43" i="3" s="1"/>
  <c r="NP42" i="3"/>
  <c r="NZ42" i="3" s="1"/>
  <c r="XT40" i="2"/>
  <c r="WP41" i="2" s="1"/>
  <c r="WZ40" i="2"/>
  <c r="XJ40" i="2"/>
  <c r="XB41" i="2"/>
  <c r="XL41" i="2"/>
  <c r="XV41" i="2"/>
  <c r="WR42" i="2" s="1"/>
  <c r="NV40" i="3"/>
  <c r="OF40" i="3" s="1"/>
  <c r="OP40" i="3"/>
  <c r="NL41" i="3" s="1"/>
  <c r="HQ40" i="2"/>
  <c r="IK40" i="2"/>
  <c r="HG41" i="2" s="1"/>
  <c r="IA40" i="2"/>
  <c r="XA40" i="3"/>
  <c r="XK40" i="3" s="1"/>
  <c r="XU40" i="3"/>
  <c r="WQ41" i="3" s="1"/>
  <c r="RB40" i="2"/>
  <c r="RL40" i="2"/>
  <c r="QH41" i="2" s="1"/>
  <c r="QR40" i="2"/>
  <c r="EO40" i="2"/>
  <c r="EY40" i="2" s="1"/>
  <c r="FI40" i="2"/>
  <c r="EE41" i="2" s="1"/>
  <c r="WU35" i="3"/>
  <c r="XO35" i="3" s="1"/>
  <c r="WK36" i="3" s="1"/>
  <c r="LM40" i="3"/>
  <c r="KI41" i="3" s="1"/>
  <c r="KS40" i="3"/>
  <c r="LC40" i="3" s="1"/>
  <c r="XS40" i="2"/>
  <c r="WO41" i="2" s="1"/>
  <c r="WY40" i="2"/>
  <c r="XI40" i="2" s="1"/>
  <c r="CD41" i="3"/>
  <c r="AZ42" i="3" s="1"/>
  <c r="BJ41" i="3"/>
  <c r="BT41" i="3" s="1"/>
  <c r="WT36" i="3"/>
  <c r="XN36" i="3" s="1"/>
  <c r="WJ37" i="3" s="1"/>
  <c r="KS40" i="2"/>
  <c r="LC40" i="2" s="1"/>
  <c r="LM40" i="2"/>
  <c r="KI41" i="2" s="1"/>
  <c r="IL41" i="3"/>
  <c r="HH42" i="3" s="1"/>
  <c r="HR41" i="3"/>
  <c r="IB41" i="3" s="1"/>
  <c r="IH40" i="3"/>
  <c r="HD41" i="3" s="1"/>
  <c r="HN40" i="3"/>
  <c r="HX40" i="3" s="1"/>
  <c r="FH41" i="3"/>
  <c r="ED42" i="3" s="1"/>
  <c r="EN41" i="3"/>
  <c r="EX41" i="3" s="1"/>
  <c r="EI17" i="3"/>
  <c r="ES17" i="3" s="1"/>
  <c r="BI41" i="2"/>
  <c r="BS41" i="2" s="1"/>
  <c r="CC41" i="2"/>
  <c r="AY42" i="2" s="1"/>
  <c r="RP41" i="3"/>
  <c r="QL42" i="3" s="1"/>
  <c r="QV41" i="3"/>
  <c r="RF41" i="3" s="1"/>
  <c r="RR41" i="3"/>
  <c r="QN42" i="3" s="1"/>
  <c r="QX41" i="3"/>
  <c r="RH41" i="3" s="1"/>
  <c r="UT41" i="3"/>
  <c r="TP42" i="3" s="1"/>
  <c r="TZ41" i="3"/>
  <c r="UJ41" i="3" s="1"/>
  <c r="XR41" i="2"/>
  <c r="WN42" i="2" s="1"/>
  <c r="WX41" i="2"/>
  <c r="XH41" i="2" s="1"/>
  <c r="FG40" i="2"/>
  <c r="EC41" i="2" s="1"/>
  <c r="EM40" i="2"/>
  <c r="EW40" i="2" s="1"/>
  <c r="KQ42" i="3"/>
  <c r="LA42" i="3"/>
  <c r="LK42" i="3"/>
  <c r="KG43" i="3" s="1"/>
  <c r="LL40" i="2"/>
  <c r="KH41" i="2" s="1"/>
  <c r="KR40" i="2"/>
  <c r="LB40" i="2" s="1"/>
  <c r="DM15" i="3"/>
  <c r="CN15" i="3" s="1"/>
  <c r="BE15" i="3"/>
  <c r="CI15" i="3" s="1"/>
  <c r="CL15" i="3"/>
  <c r="CJ15" i="3"/>
  <c r="NU41" i="2"/>
  <c r="OE41" i="2" s="1"/>
  <c r="OO41" i="2"/>
  <c r="NK42" i="2" s="1"/>
  <c r="TU41" i="2"/>
  <c r="UE41" i="2" s="1"/>
  <c r="UO41" i="2"/>
  <c r="TK42" i="2" s="1"/>
  <c r="IL40" i="2"/>
  <c r="HH41" i="2" s="1"/>
  <c r="HR40" i="2"/>
  <c r="IB40" i="2" s="1"/>
  <c r="FD41" i="2"/>
  <c r="DZ42" i="2" s="1"/>
  <c r="EJ41" i="2"/>
  <c r="ET41" i="2" s="1"/>
  <c r="WZ42" i="3"/>
  <c r="XJ42" i="3" s="1"/>
  <c r="XT42" i="3"/>
  <c r="WP43" i="3" s="1"/>
  <c r="KP41" i="2"/>
  <c r="KZ41" i="2" s="1"/>
  <c r="LJ41" i="2"/>
  <c r="KF42" i="2" s="1"/>
  <c r="FA16" i="3"/>
  <c r="UX22" i="2"/>
  <c r="UK22" i="2"/>
  <c r="VZ22" i="2" s="1"/>
  <c r="VA22" i="2" s="1"/>
  <c r="UV22" i="2"/>
  <c r="TQ22" i="2"/>
  <c r="UU22" i="2" s="1"/>
  <c r="VY22" i="2"/>
  <c r="UZ22" i="2" s="1"/>
  <c r="XS41" i="3"/>
  <c r="WO42" i="3" s="1"/>
  <c r="WY41" i="3"/>
  <c r="XI41" i="3" s="1"/>
  <c r="RQ41" i="3"/>
  <c r="QM42" i="3" s="1"/>
  <c r="QW41" i="3"/>
  <c r="RG41" i="3" s="1"/>
  <c r="LP23" i="2"/>
  <c r="KK23" i="2"/>
  <c r="LO23" i="2" s="1"/>
  <c r="MS23" i="2"/>
  <c r="LT23" i="2" s="1"/>
  <c r="LR23" i="2"/>
  <c r="LE23" i="2"/>
  <c r="TT40" i="2"/>
  <c r="UD40" i="2" s="1"/>
  <c r="UN40" i="2"/>
  <c r="TJ41" i="2" s="1"/>
  <c r="EJ40" i="3"/>
  <c r="FD40" i="3"/>
  <c r="DZ41" i="3" s="1"/>
  <c r="ET40" i="3"/>
  <c r="TU40" i="3"/>
  <c r="UE40" i="3" s="1"/>
  <c r="UO40" i="3"/>
  <c r="TK41" i="3" s="1"/>
  <c r="FG41" i="3"/>
  <c r="EC42" i="3" s="1"/>
  <c r="EM41" i="3"/>
  <c r="EW41" i="3" s="1"/>
  <c r="QU42" i="3"/>
  <c r="RE42" i="3" s="1"/>
  <c r="RO42" i="3"/>
  <c r="QK43" i="3" s="1"/>
  <c r="IT22" i="2"/>
  <c r="GY23" i="2"/>
  <c r="IO22" i="2"/>
  <c r="QQ40" i="2"/>
  <c r="RA40" i="2" s="1"/>
  <c r="RK40" i="2"/>
  <c r="QG41" i="2" s="1"/>
  <c r="FE40" i="3"/>
  <c r="EA41" i="3" s="1"/>
  <c r="EK40" i="3"/>
  <c r="EU40" i="3" s="1"/>
  <c r="HO40" i="2"/>
  <c r="HY40" i="2" s="1"/>
  <c r="II40" i="2"/>
  <c r="HE41" i="2" s="1"/>
  <c r="HP41" i="3"/>
  <c r="HZ41" i="3" s="1"/>
  <c r="IJ41" i="3"/>
  <c r="HF42" i="3" s="1"/>
  <c r="WI21" i="3"/>
  <c r="XY20" i="3"/>
  <c r="CF41" i="2"/>
  <c r="BB42" i="2" s="1"/>
  <c r="BL41" i="2"/>
  <c r="BV41" i="2" s="1"/>
  <c r="QU41" i="2"/>
  <c r="RE41" i="2" s="1"/>
  <c r="RO41" i="2"/>
  <c r="QK42" i="2" s="1"/>
  <c r="UR41" i="3"/>
  <c r="TN42" i="3" s="1"/>
  <c r="TX41" i="3"/>
  <c r="UH41" i="3" s="1"/>
  <c r="OI15" i="3"/>
  <c r="NE16" i="3" s="1"/>
  <c r="OH15" i="3"/>
  <c r="ND16" i="3" s="1"/>
  <c r="LI41" i="3"/>
  <c r="KE42" i="3" s="1"/>
  <c r="KO41" i="3"/>
  <c r="KY41" i="3" s="1"/>
  <c r="XP41" i="2"/>
  <c r="WL42" i="2" s="1"/>
  <c r="WV41" i="2"/>
  <c r="XF41" i="2" s="1"/>
  <c r="XQ41" i="2"/>
  <c r="WM42" i="2" s="1"/>
  <c r="WW41" i="2"/>
  <c r="XG41" i="2" s="1"/>
  <c r="KO40" i="2"/>
  <c r="KY40" i="2" s="1"/>
  <c r="LI40" i="2"/>
  <c r="KE41" i="2" s="1"/>
  <c r="OM41" i="3"/>
  <c r="NI42" i="3" s="1"/>
  <c r="NS41" i="3"/>
  <c r="OC41" i="3" s="1"/>
  <c r="WT40" i="2"/>
  <c r="XD40" i="2" s="1"/>
  <c r="XN40" i="2"/>
  <c r="WJ41" i="2" s="1"/>
  <c r="LH41" i="3"/>
  <c r="KD42" i="3" s="1"/>
  <c r="KN41" i="3"/>
  <c r="KX41" i="3" s="1"/>
  <c r="EI41" i="2"/>
  <c r="ES41" i="2" s="1"/>
  <c r="FC41" i="2"/>
  <c r="DY42" i="2" s="1"/>
  <c r="QP41" i="2"/>
  <c r="QZ41" i="2" s="1"/>
  <c r="RJ41" i="2"/>
  <c r="QF42" i="2" s="1"/>
  <c r="EO40" i="3"/>
  <c r="EY40" i="3" s="1"/>
  <c r="FI40" i="3"/>
  <c r="EE41" i="3" s="1"/>
  <c r="OL40" i="2"/>
  <c r="NH41" i="2" s="1"/>
  <c r="NR40" i="2"/>
  <c r="OB40" i="2" s="1"/>
  <c r="NS40" i="2"/>
  <c r="OC40" i="2" s="1"/>
  <c r="OM40" i="2"/>
  <c r="NI41" i="2" s="1"/>
  <c r="EL41" i="3"/>
  <c r="EV41" i="3" s="1"/>
  <c r="FF41" i="3"/>
  <c r="EB42" i="3" s="1"/>
  <c r="RV22" i="2"/>
  <c r="RI22" i="2"/>
  <c r="RT22" i="2"/>
  <c r="SX22" i="2"/>
  <c r="RY22" i="2" s="1"/>
  <c r="SW22" i="2"/>
  <c r="RX22" i="2" s="1"/>
  <c r="QO22" i="2"/>
  <c r="RS22" i="2" s="1"/>
  <c r="IQ22" i="2"/>
  <c r="NN41" i="2"/>
  <c r="NX41" i="2" s="1"/>
  <c r="OH41" i="2"/>
  <c r="ND42" i="2" s="1"/>
  <c r="XA40" i="2"/>
  <c r="XK40" i="2" s="1"/>
  <c r="XU40" i="2"/>
  <c r="WQ41" i="2" s="1"/>
  <c r="TV40" i="3"/>
  <c r="UP40" i="3"/>
  <c r="TL41" i="3" s="1"/>
  <c r="UF40" i="3"/>
  <c r="CL22" i="2"/>
  <c r="BY22" i="2"/>
  <c r="CJ22" i="2"/>
  <c r="DN22" i="2"/>
  <c r="CO22" i="2" s="1"/>
  <c r="DM22" i="2"/>
  <c r="CN22" i="2" s="1"/>
  <c r="BE22" i="2"/>
  <c r="CI22" i="2" s="1"/>
  <c r="UQ41" i="3"/>
  <c r="TM42" i="3" s="1"/>
  <c r="TW41" i="3"/>
  <c r="UG41" i="3" s="1"/>
  <c r="NQ40" i="2"/>
  <c r="OA40" i="2" s="1"/>
  <c r="OK40" i="2"/>
  <c r="NG41" i="2" s="1"/>
  <c r="HJ40" i="2"/>
  <c r="HT40" i="2"/>
  <c r="ID40" i="2"/>
  <c r="GZ41" i="2" s="1"/>
  <c r="HL41" i="3"/>
  <c r="HV41" i="3" s="1"/>
  <c r="IF41" i="3"/>
  <c r="HB42" i="3" s="1"/>
  <c r="IG40" i="3"/>
  <c r="HC41" i="3" s="1"/>
  <c r="HM40" i="3"/>
  <c r="HW40" i="3" s="1"/>
  <c r="CG41" i="3"/>
  <c r="BC42" i="3" s="1"/>
  <c r="BM41" i="3"/>
  <c r="BW41" i="3" s="1"/>
  <c r="RJ15" i="3"/>
  <c r="QS42" i="3"/>
  <c r="RC42" i="3" s="1"/>
  <c r="RM42" i="3"/>
  <c r="QI43" i="3" s="1"/>
  <c r="CD41" i="2"/>
  <c r="AZ42" i="2" s="1"/>
  <c r="BJ41" i="2"/>
  <c r="BT41" i="2" s="1"/>
  <c r="FJ41" i="3"/>
  <c r="EF42" i="3" s="1"/>
  <c r="EP41" i="3"/>
  <c r="EZ41" i="3" s="1"/>
  <c r="EU41" i="2"/>
  <c r="FE41" i="2"/>
  <c r="EA42" i="2" s="1"/>
  <c r="EK41" i="2"/>
  <c r="UR41" i="2"/>
  <c r="TN42" i="2" s="1"/>
  <c r="TX41" i="2"/>
  <c r="UH41" i="2" s="1"/>
  <c r="OO40" i="3"/>
  <c r="NK41" i="3" s="1"/>
  <c r="NU40" i="3"/>
  <c r="OE40" i="3"/>
  <c r="QS40" i="2"/>
  <c r="RC40" i="2" s="1"/>
  <c r="RM40" i="2"/>
  <c r="QI41" i="2" s="1"/>
  <c r="IE41" i="2"/>
  <c r="HA42" i="2" s="1"/>
  <c r="HK41" i="2"/>
  <c r="HU41" i="2" s="1"/>
  <c r="IF41" i="2"/>
  <c r="HB42" i="2" s="1"/>
  <c r="HL41" i="2"/>
  <c r="HV41" i="2"/>
  <c r="HS22" i="2"/>
  <c r="US41" i="3"/>
  <c r="TO42" i="3" s="1"/>
  <c r="TY41" i="3"/>
  <c r="UI41" i="3" s="1"/>
  <c r="TT41" i="3"/>
  <c r="UD41" i="3" s="1"/>
  <c r="UN41" i="3"/>
  <c r="TJ42" i="3" s="1"/>
  <c r="UP41" i="2"/>
  <c r="TL42" i="2" s="1"/>
  <c r="TV41" i="2"/>
  <c r="UF41" i="2" s="1"/>
  <c r="WU41" i="2"/>
  <c r="XE41" i="2"/>
  <c r="XO41" i="2"/>
  <c r="WK42" i="2" s="1"/>
  <c r="RP41" i="2"/>
  <c r="QL42" i="2" s="1"/>
  <c r="QV41" i="2"/>
  <c r="RF41" i="2" s="1"/>
  <c r="BG40" i="2"/>
  <c r="BQ40" i="2"/>
  <c r="CA40" i="2"/>
  <c r="AW41" i="2" s="1"/>
  <c r="OK42" i="3"/>
  <c r="NG43" i="3" s="1"/>
  <c r="NQ42" i="3"/>
  <c r="OA42" i="3" s="1"/>
  <c r="LJ40" i="3"/>
  <c r="KF41" i="3" s="1"/>
  <c r="KP40" i="3"/>
  <c r="KZ40" i="3" s="1"/>
  <c r="KT40" i="2"/>
  <c r="LD40" i="2" s="1"/>
  <c r="LN40" i="2"/>
  <c r="KJ41" i="2" s="1"/>
  <c r="LF41" i="2"/>
  <c r="KB42" i="2" s="1"/>
  <c r="KL41" i="2"/>
  <c r="KV41" i="2" s="1"/>
  <c r="HN41" i="2"/>
  <c r="HX41" i="2" s="1"/>
  <c r="IH41" i="2"/>
  <c r="HD42" i="2" s="1"/>
  <c r="IP15" i="3"/>
  <c r="HI15" i="3"/>
  <c r="IM15" i="3" s="1"/>
  <c r="JQ15" i="3"/>
  <c r="IR15" i="3" s="1"/>
  <c r="IN15" i="3"/>
  <c r="KT41" i="3"/>
  <c r="LD41" i="3"/>
  <c r="LN41" i="3"/>
  <c r="KJ42" i="3" s="1"/>
  <c r="US40" i="2"/>
  <c r="TO41" i="2" s="1"/>
  <c r="TY40" i="2"/>
  <c r="UI40" i="2" s="1"/>
  <c r="BX41" i="2"/>
  <c r="BN41" i="2"/>
  <c r="CH41" i="2"/>
  <c r="BD42" i="2" s="1"/>
  <c r="XZ22" i="2"/>
  <c r="XM22" i="2"/>
  <c r="WS22" i="2"/>
  <c r="XC22" i="2" s="1"/>
  <c r="XX22" i="2"/>
  <c r="IG40" i="2"/>
  <c r="HC41" i="2" s="1"/>
  <c r="HM40" i="2"/>
  <c r="HW40" i="2" s="1"/>
  <c r="CH41" i="3"/>
  <c r="BD42" i="3" s="1"/>
  <c r="BN41" i="3"/>
  <c r="BX41" i="3" s="1"/>
  <c r="BI40" i="3"/>
  <c r="CC40" i="3"/>
  <c r="AY41" i="3" s="1"/>
  <c r="BS40" i="3"/>
  <c r="RQ41" i="2"/>
  <c r="QM42" i="2" s="1"/>
  <c r="QW41" i="2"/>
  <c r="RG41" i="2" s="1"/>
  <c r="CF41" i="3"/>
  <c r="BB42" i="3" s="1"/>
  <c r="BL41" i="3"/>
  <c r="BV41" i="3" s="1"/>
  <c r="UG41" i="2"/>
  <c r="UQ41" i="2"/>
  <c r="TM42" i="2" s="1"/>
  <c r="TW41" i="2"/>
  <c r="CE41" i="2"/>
  <c r="BA42" i="2" s="1"/>
  <c r="BK41" i="2"/>
  <c r="BU41" i="2" s="1"/>
  <c r="LL40" i="3"/>
  <c r="KH41" i="3" s="1"/>
  <c r="KR40" i="3"/>
  <c r="LB40" i="3" s="1"/>
  <c r="WX41" i="3"/>
  <c r="XH41" i="3"/>
  <c r="XR41" i="3"/>
  <c r="WN42" i="3" s="1"/>
  <c r="BH41" i="3"/>
  <c r="BR41" i="3" s="1"/>
  <c r="CB41" i="3"/>
  <c r="AX42" i="3" s="1"/>
  <c r="LG40" i="2"/>
  <c r="KC41" i="2" s="1"/>
  <c r="KM40" i="2"/>
  <c r="KW40" i="2"/>
  <c r="EP41" i="2"/>
  <c r="EZ41" i="2" s="1"/>
  <c r="FJ41" i="2"/>
  <c r="EF42" i="2" s="1"/>
  <c r="RL42" i="3"/>
  <c r="QH43" i="3" s="1"/>
  <c r="QR42" i="3"/>
  <c r="RB42" i="3" s="1"/>
  <c r="KQ40" i="2"/>
  <c r="LA40" i="2" s="1"/>
  <c r="LK40" i="2"/>
  <c r="KG41" i="2" s="1"/>
  <c r="BH40" i="2"/>
  <c r="CB40" i="2"/>
  <c r="AX41" i="2" s="1"/>
  <c r="BR40" i="2"/>
  <c r="NP41" i="2"/>
  <c r="NZ41" i="2"/>
  <c r="OJ41" i="2"/>
  <c r="NF42" i="2" s="1"/>
  <c r="NT41" i="3"/>
  <c r="OD41" i="3" s="1"/>
  <c r="ON41" i="3"/>
  <c r="NJ42" i="3" s="1"/>
  <c r="OL41" i="3"/>
  <c r="NH42" i="3" s="1"/>
  <c r="NR41" i="3"/>
  <c r="OB41" i="3" s="1"/>
  <c r="XV41" i="3"/>
  <c r="WR42" i="3" s="1"/>
  <c r="XB41" i="3"/>
  <c r="XL41" i="3" s="1"/>
  <c r="NY40" i="2"/>
  <c r="NO40" i="2"/>
  <c r="OI40" i="2"/>
  <c r="NE41" i="2" s="1"/>
  <c r="QT40" i="2"/>
  <c r="RD40" i="2" s="1"/>
  <c r="RN40" i="2"/>
  <c r="QJ41" i="2" s="1"/>
  <c r="JR22" i="2"/>
  <c r="IS22" i="2" s="1"/>
  <c r="CE41" i="3"/>
  <c r="BA42" i="3" s="1"/>
  <c r="BK41" i="3"/>
  <c r="BU41" i="3" s="1"/>
  <c r="UL40" i="2"/>
  <c r="TH41" i="2" s="1"/>
  <c r="TR40" i="2"/>
  <c r="UB40" i="2" s="1"/>
  <c r="HQ41" i="3"/>
  <c r="IA41" i="3"/>
  <c r="IK41" i="3"/>
  <c r="HG42" i="3" s="1"/>
  <c r="WV40" i="3"/>
  <c r="XP40" i="3"/>
  <c r="WL41" i="3" s="1"/>
  <c r="XF40" i="3"/>
  <c r="II40" i="3"/>
  <c r="HE41" i="3" s="1"/>
  <c r="HO40" i="3"/>
  <c r="HY40" i="3" s="1"/>
  <c r="TZ41" i="2"/>
  <c r="UJ41" i="2"/>
  <c r="UT41" i="2"/>
  <c r="TP42" i="2" s="1"/>
  <c r="NM22" i="2"/>
  <c r="OQ22" i="2" s="1"/>
  <c r="NW22" i="2"/>
  <c r="OT22" i="2"/>
  <c r="OG22" i="2"/>
  <c r="OR22" i="2"/>
  <c r="PV22" i="2"/>
  <c r="OW22" i="2" s="1"/>
  <c r="PU22" i="2"/>
  <c r="OV22" i="2" s="1"/>
  <c r="BZ40" i="2"/>
  <c r="AV41" i="2" s="1"/>
  <c r="BF40" i="2"/>
  <c r="BP40" i="2" s="1"/>
  <c r="NT40" i="2"/>
  <c r="OD40" i="2" s="1"/>
  <c r="ON40" i="2"/>
  <c r="NJ41" i="2" s="1"/>
  <c r="QT40" i="3"/>
  <c r="RD40" i="3"/>
  <c r="RN40" i="3"/>
  <c r="QJ41" i="3" s="1"/>
  <c r="FL22" i="2"/>
  <c r="GO22" i="2"/>
  <c r="FP22" i="2" s="1"/>
  <c r="EG22" i="2"/>
  <c r="FK22" i="2" s="1"/>
  <c r="FN22" i="2"/>
  <c r="FA22" i="2"/>
  <c r="EH40" i="2"/>
  <c r="ER40" i="2" s="1"/>
  <c r="FB40" i="2"/>
  <c r="DX41" i="2" s="1"/>
  <c r="TS40" i="2"/>
  <c r="UC40" i="2" s="1"/>
  <c r="UM40" i="2"/>
  <c r="TI41" i="2" s="1"/>
  <c r="CG41" i="2"/>
  <c r="BC42" i="2" s="1"/>
  <c r="BM41" i="2"/>
  <c r="BW41" i="2" s="1"/>
  <c r="WW41" i="3"/>
  <c r="XG41" i="3" s="1"/>
  <c r="XQ41" i="3"/>
  <c r="WM42" i="3" s="1"/>
  <c r="OG15" i="3"/>
  <c r="EQ22" i="2" l="1"/>
  <c r="BO22" i="2"/>
  <c r="XE35" i="3"/>
  <c r="XD36" i="3"/>
  <c r="MS15" i="3"/>
  <c r="LT15" i="3" s="1"/>
  <c r="LP15" i="3"/>
  <c r="LR15" i="3"/>
  <c r="KK15" i="3"/>
  <c r="LO15" i="3" s="1"/>
  <c r="KU15" i="3"/>
  <c r="LE15" i="3" s="1"/>
  <c r="UK15" i="3"/>
  <c r="UL15" i="3"/>
  <c r="TH16" i="3" s="1"/>
  <c r="TR16" i="3" s="1"/>
  <c r="QO16" i="3"/>
  <c r="QY16" i="3" s="1"/>
  <c r="RA16" i="3"/>
  <c r="TS16" i="3"/>
  <c r="UC16" i="3" s="1"/>
  <c r="WU36" i="3"/>
  <c r="XO36" i="3" s="1"/>
  <c r="WK37" i="3" s="1"/>
  <c r="WT37" i="3"/>
  <c r="XN37" i="3" s="1"/>
  <c r="WJ38" i="3" s="1"/>
  <c r="NC16" i="3"/>
  <c r="OS15" i="3"/>
  <c r="OU15" i="3" s="1"/>
  <c r="OX15" i="3"/>
  <c r="PV15" i="3"/>
  <c r="OW15" i="3" s="1"/>
  <c r="UT42" i="2"/>
  <c r="TP43" i="2" s="1"/>
  <c r="TZ42" i="2"/>
  <c r="UJ42" i="2" s="1"/>
  <c r="RL43" i="3"/>
  <c r="QH44" i="3" s="1"/>
  <c r="QR43" i="3"/>
  <c r="RB43" i="3" s="1"/>
  <c r="IG41" i="2"/>
  <c r="HC42" i="2" s="1"/>
  <c r="HM41" i="2"/>
  <c r="HW41" i="2" s="1"/>
  <c r="KT42" i="3"/>
  <c r="LD42" i="3" s="1"/>
  <c r="LN42" i="3"/>
  <c r="KJ43" i="3" s="1"/>
  <c r="RM43" i="3"/>
  <c r="QI44" i="3" s="1"/>
  <c r="QS43" i="3"/>
  <c r="RC43" i="3" s="1"/>
  <c r="HT41" i="2"/>
  <c r="ID41" i="2"/>
  <c r="GZ42" i="2" s="1"/>
  <c r="HJ41" i="2"/>
  <c r="NS41" i="2"/>
  <c r="OC41" i="2" s="1"/>
  <c r="OM41" i="2"/>
  <c r="NI42" i="2" s="1"/>
  <c r="EI42" i="2"/>
  <c r="ES42" i="2"/>
  <c r="FC42" i="2"/>
  <c r="DY43" i="2" s="1"/>
  <c r="KO41" i="2"/>
  <c r="KY41" i="2" s="1"/>
  <c r="LI41" i="2"/>
  <c r="KE42" i="2" s="1"/>
  <c r="IP23" i="2"/>
  <c r="JR23" i="2"/>
  <c r="IS23" i="2" s="1"/>
  <c r="HI23" i="2"/>
  <c r="IM23" i="2" s="1"/>
  <c r="JQ23" i="2"/>
  <c r="IR23" i="2" s="1"/>
  <c r="IC23" i="2"/>
  <c r="IN23" i="2"/>
  <c r="EJ41" i="3"/>
  <c r="ET41" i="3"/>
  <c r="FD41" i="3"/>
  <c r="DZ42" i="3" s="1"/>
  <c r="KA24" i="2"/>
  <c r="LV23" i="2"/>
  <c r="LQ23" i="2"/>
  <c r="LS23" i="2" s="1"/>
  <c r="LJ42" i="2"/>
  <c r="KF43" i="2" s="1"/>
  <c r="KP42" i="2"/>
  <c r="KZ42" i="2" s="1"/>
  <c r="TU42" i="2"/>
  <c r="UE42" i="2"/>
  <c r="UO42" i="2"/>
  <c r="TK43" i="2" s="1"/>
  <c r="WX42" i="2"/>
  <c r="XH42" i="2" s="1"/>
  <c r="XR42" i="2"/>
  <c r="WN43" i="2" s="1"/>
  <c r="XS41" i="2"/>
  <c r="WO42" i="2" s="1"/>
  <c r="WY41" i="2"/>
  <c r="XI41" i="2"/>
  <c r="LH42" i="2"/>
  <c r="KD43" i="2" s="1"/>
  <c r="KN42" i="2"/>
  <c r="KX42" i="2" s="1"/>
  <c r="IH42" i="2"/>
  <c r="HD43" i="2" s="1"/>
  <c r="HN42" i="2"/>
  <c r="HX42" i="2" s="1"/>
  <c r="HL42" i="2"/>
  <c r="HV42" i="2" s="1"/>
  <c r="IF42" i="2"/>
  <c r="HB43" i="2" s="1"/>
  <c r="TX42" i="2"/>
  <c r="UH42" i="2" s="1"/>
  <c r="UR42" i="2"/>
  <c r="TN43" i="2" s="1"/>
  <c r="H79" i="2"/>
  <c r="D79" i="2"/>
  <c r="I79" i="2"/>
  <c r="G79" i="2"/>
  <c r="F79" i="2"/>
  <c r="E79" i="2"/>
  <c r="C79" i="2"/>
  <c r="B79" i="2"/>
  <c r="NN16" i="3"/>
  <c r="NX16" i="3" s="1"/>
  <c r="XZ21" i="3"/>
  <c r="XM21" i="3"/>
  <c r="XX21" i="3"/>
  <c r="XC21" i="3"/>
  <c r="WS21" i="3"/>
  <c r="KS41" i="2"/>
  <c r="LC41" i="2" s="1"/>
  <c r="LM41" i="2"/>
  <c r="KI42" i="2" s="1"/>
  <c r="TR41" i="2"/>
  <c r="UB41" i="2" s="1"/>
  <c r="UL41" i="2"/>
  <c r="TH42" i="2" s="1"/>
  <c r="OK43" i="3"/>
  <c r="NG44" i="3" s="1"/>
  <c r="NQ43" i="3"/>
  <c r="OA43" i="3" s="1"/>
  <c r="TV42" i="2"/>
  <c r="UF42" i="2" s="1"/>
  <c r="UP42" i="2"/>
  <c r="TL43" i="2" s="1"/>
  <c r="QF16" i="3"/>
  <c r="RZ15" i="3"/>
  <c r="RU15" i="3"/>
  <c r="RW15" i="3" s="1"/>
  <c r="SX15" i="3"/>
  <c r="RY15" i="3" s="1"/>
  <c r="CK22" i="2"/>
  <c r="CM22" i="2" s="1"/>
  <c r="AU23" i="2"/>
  <c r="CP22" i="2"/>
  <c r="NO16" i="3"/>
  <c r="NY16" i="3" s="1"/>
  <c r="QU43" i="3"/>
  <c r="RE43" i="3" s="1"/>
  <c r="RO43" i="3"/>
  <c r="QK44" i="3" s="1"/>
  <c r="KU23" i="2"/>
  <c r="KR41" i="2"/>
  <c r="LB41" i="2"/>
  <c r="LL41" i="2"/>
  <c r="KH42" i="2" s="1"/>
  <c r="XU41" i="3"/>
  <c r="WQ42" i="3" s="1"/>
  <c r="XA41" i="3"/>
  <c r="XK41" i="3" s="1"/>
  <c r="EL42" i="2"/>
  <c r="EV42" i="2" s="1"/>
  <c r="FF42" i="2"/>
  <c r="EB43" i="2" s="1"/>
  <c r="NT41" i="2"/>
  <c r="OD41" i="2" s="1"/>
  <c r="ON41" i="2"/>
  <c r="NJ42" i="2" s="1"/>
  <c r="XQ42" i="3"/>
  <c r="WM43" i="3" s="1"/>
  <c r="WW42" i="3"/>
  <c r="XG42" i="3" s="1"/>
  <c r="FR22" i="2"/>
  <c r="DW23" i="2"/>
  <c r="FM22" i="2"/>
  <c r="FO22" i="2" s="1"/>
  <c r="XV42" i="3"/>
  <c r="WR43" i="3" s="1"/>
  <c r="XB42" i="3"/>
  <c r="XL42" i="3"/>
  <c r="OJ42" i="2"/>
  <c r="NF43" i="2" s="1"/>
  <c r="NP42" i="2"/>
  <c r="NZ42" i="2"/>
  <c r="FJ42" i="2"/>
  <c r="EF43" i="2" s="1"/>
  <c r="EP42" i="2"/>
  <c r="EZ42" i="2" s="1"/>
  <c r="BF41" i="2"/>
  <c r="BP41" i="2" s="1"/>
  <c r="BZ41" i="2"/>
  <c r="AV42" i="2" s="1"/>
  <c r="QW42" i="2"/>
  <c r="RG42" i="2"/>
  <c r="RQ42" i="2"/>
  <c r="QM43" i="2" s="1"/>
  <c r="CE42" i="3"/>
  <c r="BA43" i="3" s="1"/>
  <c r="BK42" i="3"/>
  <c r="BU42" i="3" s="1"/>
  <c r="KR41" i="3"/>
  <c r="LB41" i="3" s="1"/>
  <c r="LL41" i="3"/>
  <c r="KH42" i="3" s="1"/>
  <c r="HK42" i="2"/>
  <c r="HU42" i="2" s="1"/>
  <c r="IE42" i="2"/>
  <c r="HA43" i="2" s="1"/>
  <c r="EK42" i="2"/>
  <c r="EU42" i="2" s="1"/>
  <c r="FE42" i="2"/>
  <c r="EA43" i="2" s="1"/>
  <c r="IJ42" i="3"/>
  <c r="HF43" i="3" s="1"/>
  <c r="HP42" i="3"/>
  <c r="HZ42" i="3" s="1"/>
  <c r="TT41" i="2"/>
  <c r="UD41" i="2" s="1"/>
  <c r="UN41" i="2"/>
  <c r="TJ42" i="2" s="1"/>
  <c r="WY42" i="3"/>
  <c r="XI42" i="3" s="1"/>
  <c r="XS42" i="3"/>
  <c r="WO43" i="3" s="1"/>
  <c r="WZ43" i="3"/>
  <c r="XT43" i="3"/>
  <c r="WP44" i="3" s="1"/>
  <c r="XJ43" i="3"/>
  <c r="NU42" i="2"/>
  <c r="OE42" i="2"/>
  <c r="OO42" i="2"/>
  <c r="NK43" i="2" s="1"/>
  <c r="UT42" i="3"/>
  <c r="TP43" i="3" s="1"/>
  <c r="TZ42" i="3"/>
  <c r="UJ42" i="3" s="1"/>
  <c r="KS41" i="3"/>
  <c r="LC41" i="3" s="1"/>
  <c r="LM41" i="3"/>
  <c r="KI42" i="3" s="1"/>
  <c r="WZ41" i="2"/>
  <c r="XJ41" i="2"/>
  <c r="XT41" i="2"/>
  <c r="WP42" i="2" s="1"/>
  <c r="US41" i="2"/>
  <c r="TO42" i="2" s="1"/>
  <c r="TY41" i="2"/>
  <c r="UI41" i="2" s="1"/>
  <c r="BG41" i="2"/>
  <c r="CA41" i="2"/>
  <c r="AW42" i="2" s="1"/>
  <c r="BQ41" i="2"/>
  <c r="TT42" i="3"/>
  <c r="UD42" i="3" s="1"/>
  <c r="UN42" i="3"/>
  <c r="TJ43" i="3" s="1"/>
  <c r="OK41" i="2"/>
  <c r="NG42" i="2" s="1"/>
  <c r="NQ41" i="2"/>
  <c r="OA41" i="2" s="1"/>
  <c r="TX42" i="3"/>
  <c r="UH42" i="3" s="1"/>
  <c r="UR42" i="3"/>
  <c r="TN43" i="3" s="1"/>
  <c r="LK43" i="3"/>
  <c r="KG44" i="3" s="1"/>
  <c r="KQ43" i="3"/>
  <c r="LA43" i="3" s="1"/>
  <c r="BL42" i="3"/>
  <c r="BV42" i="3" s="1"/>
  <c r="CF42" i="3"/>
  <c r="BB43" i="3" s="1"/>
  <c r="HO41" i="3"/>
  <c r="HY41" i="3" s="1"/>
  <c r="II41" i="3"/>
  <c r="HE42" i="3" s="1"/>
  <c r="CG42" i="3"/>
  <c r="BC43" i="3" s="1"/>
  <c r="BM42" i="3"/>
  <c r="BW42" i="3"/>
  <c r="TV41" i="3"/>
  <c r="UF41" i="3" s="1"/>
  <c r="UP41" i="3"/>
  <c r="TL42" i="3" s="1"/>
  <c r="KN42" i="3"/>
  <c r="KX42" i="3" s="1"/>
  <c r="LH42" i="3"/>
  <c r="KD43" i="3" s="1"/>
  <c r="MT23" i="2"/>
  <c r="LU23" i="2" s="1"/>
  <c r="QX42" i="3"/>
  <c r="RH42" i="3" s="1"/>
  <c r="RR42" i="3"/>
  <c r="QN43" i="3" s="1"/>
  <c r="EN42" i="3"/>
  <c r="EX42" i="3" s="1"/>
  <c r="FH42" i="3"/>
  <c r="ED43" i="3" s="1"/>
  <c r="IA41" i="2"/>
  <c r="IK41" i="2"/>
  <c r="HG42" i="2" s="1"/>
  <c r="HQ41" i="2"/>
  <c r="QX42" i="2"/>
  <c r="RH42" i="2" s="1"/>
  <c r="RR42" i="2"/>
  <c r="QN43" i="2" s="1"/>
  <c r="OL42" i="3"/>
  <c r="NH43" i="3" s="1"/>
  <c r="NR42" i="3"/>
  <c r="OB42" i="3" s="1"/>
  <c r="BI41" i="3"/>
  <c r="BS41" i="3" s="1"/>
  <c r="CC41" i="3"/>
  <c r="AY42" i="3" s="1"/>
  <c r="TS41" i="2"/>
  <c r="UC41" i="2" s="1"/>
  <c r="UM41" i="2"/>
  <c r="TI42" i="2" s="1"/>
  <c r="WV41" i="3"/>
  <c r="XF41" i="3" s="1"/>
  <c r="XP41" i="3"/>
  <c r="WL42" i="3" s="1"/>
  <c r="ON42" i="3"/>
  <c r="NJ43" i="3" s="1"/>
  <c r="NT42" i="3"/>
  <c r="OD42" i="3" s="1"/>
  <c r="LG41" i="2"/>
  <c r="KC42" i="2" s="1"/>
  <c r="KM41" i="2"/>
  <c r="KW41" i="2" s="1"/>
  <c r="BX42" i="2"/>
  <c r="CH42" i="2"/>
  <c r="BD43" i="2" s="1"/>
  <c r="BN42" i="2"/>
  <c r="KL42" i="2"/>
  <c r="KV42" i="2" s="1"/>
  <c r="LF42" i="2"/>
  <c r="KB43" i="2" s="1"/>
  <c r="FJ42" i="3"/>
  <c r="EF43" i="3" s="1"/>
  <c r="EP42" i="3"/>
  <c r="EZ42" i="3" s="1"/>
  <c r="RU22" i="2"/>
  <c r="RW22" i="2" s="1"/>
  <c r="QE23" i="2"/>
  <c r="RZ22" i="2"/>
  <c r="FI41" i="3"/>
  <c r="EE42" i="3" s="1"/>
  <c r="EO41" i="3"/>
  <c r="EY41" i="3" s="1"/>
  <c r="QU42" i="2"/>
  <c r="RE42" i="2" s="1"/>
  <c r="RO42" i="2"/>
  <c r="QK43" i="2" s="1"/>
  <c r="HO41" i="2"/>
  <c r="HY41" i="2"/>
  <c r="II41" i="2"/>
  <c r="HE42" i="2" s="1"/>
  <c r="RA41" i="2"/>
  <c r="RK41" i="2"/>
  <c r="QG42" i="2" s="1"/>
  <c r="QQ41" i="2"/>
  <c r="E72" i="3"/>
  <c r="H72" i="3"/>
  <c r="C72" i="3"/>
  <c r="B72" i="3"/>
  <c r="OJ43" i="3"/>
  <c r="NF44" i="3" s="1"/>
  <c r="NP43" i="3"/>
  <c r="NZ43" i="3" s="1"/>
  <c r="KP41" i="3"/>
  <c r="KZ41" i="3" s="1"/>
  <c r="LJ41" i="3"/>
  <c r="KF42" i="3" s="1"/>
  <c r="XY22" i="2"/>
  <c r="WI23" i="2"/>
  <c r="NR41" i="2"/>
  <c r="OB41" i="2" s="1"/>
  <c r="OL41" i="2"/>
  <c r="NH42" i="2" s="1"/>
  <c r="WW42" i="2"/>
  <c r="XG42" i="2"/>
  <c r="XQ42" i="2"/>
  <c r="WM43" i="2" s="1"/>
  <c r="CG42" i="2"/>
  <c r="BC43" i="2" s="1"/>
  <c r="BM42" i="2"/>
  <c r="BW42" i="2" s="1"/>
  <c r="GP22" i="2"/>
  <c r="FQ22" i="2" s="1"/>
  <c r="BH41" i="2"/>
  <c r="BR41" i="2"/>
  <c r="CB41" i="2"/>
  <c r="AX42" i="2" s="1"/>
  <c r="BK42" i="2"/>
  <c r="BU42" i="2" s="1"/>
  <c r="CE42" i="2"/>
  <c r="BA43" i="2" s="1"/>
  <c r="QS41" i="2"/>
  <c r="RC41" i="2" s="1"/>
  <c r="RM41" i="2"/>
  <c r="QI42" i="2" s="1"/>
  <c r="RN41" i="3"/>
  <c r="QJ42" i="3" s="1"/>
  <c r="QT41" i="3"/>
  <c r="RD41" i="3" s="1"/>
  <c r="OX22" i="2"/>
  <c r="NC23" i="2"/>
  <c r="OS22" i="2"/>
  <c r="OU22" i="2" s="1"/>
  <c r="QT41" i="2"/>
  <c r="RD41" i="2" s="1"/>
  <c r="RN41" i="2"/>
  <c r="QJ42" i="2" s="1"/>
  <c r="BH42" i="3"/>
  <c r="BR42" i="3" s="1"/>
  <c r="CB42" i="3"/>
  <c r="AX43" i="3" s="1"/>
  <c r="UQ42" i="3"/>
  <c r="TM43" i="3" s="1"/>
  <c r="TW42" i="3"/>
  <c r="UG42" i="3" s="1"/>
  <c r="XA41" i="2"/>
  <c r="XK41" i="2"/>
  <c r="XU41" i="2"/>
  <c r="WQ42" i="2" s="1"/>
  <c r="WT41" i="2"/>
  <c r="XD41" i="2" s="1"/>
  <c r="XN41" i="2"/>
  <c r="WJ42" i="2" s="1"/>
  <c r="WV42" i="2"/>
  <c r="XF42" i="2" s="1"/>
  <c r="XP42" i="2"/>
  <c r="WL43" i="2" s="1"/>
  <c r="EM42" i="3"/>
  <c r="EW42" i="3" s="1"/>
  <c r="FG42" i="3"/>
  <c r="EC43" i="3" s="1"/>
  <c r="EJ42" i="2"/>
  <c r="ET42" i="2" s="1"/>
  <c r="FD42" i="2"/>
  <c r="DZ43" i="2" s="1"/>
  <c r="EO41" i="2"/>
  <c r="EY41" i="2"/>
  <c r="FI41" i="2"/>
  <c r="EE42" i="2" s="1"/>
  <c r="FH42" i="2"/>
  <c r="ED43" i="2" s="1"/>
  <c r="EN42" i="2"/>
  <c r="EX42" i="2" s="1"/>
  <c r="NV42" i="2"/>
  <c r="OF42" i="2" s="1"/>
  <c r="OP42" i="2"/>
  <c r="NL43" i="2" s="1"/>
  <c r="LK41" i="2"/>
  <c r="KG42" i="2" s="1"/>
  <c r="KQ41" i="2"/>
  <c r="LA41" i="2" s="1"/>
  <c r="TW42" i="2"/>
  <c r="UG42" i="2" s="1"/>
  <c r="UQ42" i="2"/>
  <c r="TM43" i="2" s="1"/>
  <c r="IG41" i="3"/>
  <c r="HC42" i="3" s="1"/>
  <c r="HM41" i="3"/>
  <c r="HW41" i="3" s="1"/>
  <c r="QY22" i="2"/>
  <c r="VB22" i="2"/>
  <c r="UW22" i="2"/>
  <c r="UY22" i="2" s="1"/>
  <c r="TG23" i="2"/>
  <c r="CD42" i="3"/>
  <c r="AZ43" i="3" s="1"/>
  <c r="BJ42" i="3"/>
  <c r="BT42" i="3" s="1"/>
  <c r="NV41" i="3"/>
  <c r="OF41" i="3" s="1"/>
  <c r="OP41" i="3"/>
  <c r="NL42" i="3" s="1"/>
  <c r="CH42" i="3"/>
  <c r="BD43" i="3" s="1"/>
  <c r="BN42" i="3"/>
  <c r="BX42" i="3" s="1"/>
  <c r="HS15" i="3"/>
  <c r="IE15" i="3" s="1"/>
  <c r="HA16" i="3" s="1"/>
  <c r="US42" i="3"/>
  <c r="TO43" i="3" s="1"/>
  <c r="TY42" i="3"/>
  <c r="UI42" i="3" s="1"/>
  <c r="BJ42" i="2"/>
  <c r="BT42" i="2" s="1"/>
  <c r="CD42" i="2"/>
  <c r="AZ43" i="2" s="1"/>
  <c r="HL42" i="3"/>
  <c r="HV42" i="3"/>
  <c r="IF42" i="3"/>
  <c r="HB43" i="3" s="1"/>
  <c r="EL42" i="3"/>
  <c r="EV42" i="3" s="1"/>
  <c r="FF42" i="3"/>
  <c r="EB43" i="3" s="1"/>
  <c r="RJ42" i="2"/>
  <c r="QF43" i="2" s="1"/>
  <c r="QP42" i="2"/>
  <c r="QZ42" i="2"/>
  <c r="TU41" i="3"/>
  <c r="UE41" i="3" s="1"/>
  <c r="UO41" i="3"/>
  <c r="TK42" i="3" s="1"/>
  <c r="FG41" i="2"/>
  <c r="EC42" i="2" s="1"/>
  <c r="EM41" i="2"/>
  <c r="EW41" i="2" s="1"/>
  <c r="QV42" i="3"/>
  <c r="RF42" i="3" s="1"/>
  <c r="RP42" i="3"/>
  <c r="QL43" i="3" s="1"/>
  <c r="HN41" i="3"/>
  <c r="HX41" i="3" s="1"/>
  <c r="IH41" i="3"/>
  <c r="HD42" i="3" s="1"/>
  <c r="IJ42" i="2"/>
  <c r="HF43" i="2" s="1"/>
  <c r="HP42" i="2"/>
  <c r="HZ42" i="2" s="1"/>
  <c r="IK42" i="3"/>
  <c r="HG43" i="3" s="1"/>
  <c r="HQ42" i="3"/>
  <c r="IA42" i="3" s="1"/>
  <c r="KT41" i="2"/>
  <c r="LD41" i="2"/>
  <c r="LN41" i="2"/>
  <c r="KJ42" i="2" s="1"/>
  <c r="QV42" i="2"/>
  <c r="RP42" i="2"/>
  <c r="QL43" i="2" s="1"/>
  <c r="RF42" i="2"/>
  <c r="NO41" i="2"/>
  <c r="NY41" i="2" s="1"/>
  <c r="OI41" i="2"/>
  <c r="NE42" i="2" s="1"/>
  <c r="EH41" i="2"/>
  <c r="ER41" i="2" s="1"/>
  <c r="FB41" i="2"/>
  <c r="DX42" i="2" s="1"/>
  <c r="WX42" i="3"/>
  <c r="XR42" i="3"/>
  <c r="WN43" i="3" s="1"/>
  <c r="XH42" i="3"/>
  <c r="WU42" i="2"/>
  <c r="XE42" i="2" s="1"/>
  <c r="XO42" i="2"/>
  <c r="WK43" i="2" s="1"/>
  <c r="NU41" i="3"/>
  <c r="OE41" i="3" s="1"/>
  <c r="OO41" i="3"/>
  <c r="NK42" i="3" s="1"/>
  <c r="OH42" i="2"/>
  <c r="ND43" i="2" s="1"/>
  <c r="NN42" i="2"/>
  <c r="NX42" i="2" s="1"/>
  <c r="EK41" i="3"/>
  <c r="EU41" i="3" s="1"/>
  <c r="FE41" i="3"/>
  <c r="EA42" i="3" s="1"/>
  <c r="UA22" i="2"/>
  <c r="HR41" i="2"/>
  <c r="IB41" i="2" s="1"/>
  <c r="IL41" i="2"/>
  <c r="HH42" i="2" s="1"/>
  <c r="BO15" i="3"/>
  <c r="CA15" i="3" s="1"/>
  <c r="AW16" i="3" s="1"/>
  <c r="BI42" i="2"/>
  <c r="BS42" i="2" s="1"/>
  <c r="CC42" i="2"/>
  <c r="AY43" i="2" s="1"/>
  <c r="XV42" i="2"/>
  <c r="WR43" i="2" s="1"/>
  <c r="XB42" i="2"/>
  <c r="XL42" i="2" s="1"/>
  <c r="F71" i="3"/>
  <c r="D71" i="3"/>
  <c r="NS42" i="3"/>
  <c r="OC42" i="3" s="1"/>
  <c r="OM42" i="3"/>
  <c r="NI43" i="3" s="1"/>
  <c r="KO42" i="3"/>
  <c r="KY42" i="3" s="1"/>
  <c r="LI42" i="3"/>
  <c r="KE43" i="3" s="1"/>
  <c r="BL42" i="2"/>
  <c r="BV42" i="2" s="1"/>
  <c r="CF42" i="2"/>
  <c r="BB43" i="2" s="1"/>
  <c r="RQ42" i="3"/>
  <c r="QM43" i="3" s="1"/>
  <c r="QW42" i="3"/>
  <c r="RG42" i="3" s="1"/>
  <c r="FR16" i="3"/>
  <c r="DW17" i="3"/>
  <c r="FM16" i="3"/>
  <c r="FO16" i="3" s="1"/>
  <c r="GP16" i="3"/>
  <c r="FQ16" i="3" s="1"/>
  <c r="IL42" i="3"/>
  <c r="HH43" i="3" s="1"/>
  <c r="HR42" i="3"/>
  <c r="IB42" i="3" s="1"/>
  <c r="QR41" i="2"/>
  <c r="RB41" i="2"/>
  <c r="RL41" i="2"/>
  <c r="QH42" i="2" s="1"/>
  <c r="UB16" i="3" l="1"/>
  <c r="KA16" i="3"/>
  <c r="TG16" i="3"/>
  <c r="VB15" i="3"/>
  <c r="UW15" i="3"/>
  <c r="UY15" i="3" s="1"/>
  <c r="VZ15" i="3"/>
  <c r="VA15" i="3" s="1"/>
  <c r="LF15" i="3"/>
  <c r="KB16" i="3" s="1"/>
  <c r="KL16" i="3" s="1"/>
  <c r="KV16" i="3" s="1"/>
  <c r="LG15" i="3"/>
  <c r="KC16" i="3" s="1"/>
  <c r="HK16" i="3"/>
  <c r="HU16" i="3" s="1"/>
  <c r="WU37" i="3"/>
  <c r="XO37" i="3" s="1"/>
  <c r="WK38" i="3" s="1"/>
  <c r="BG16" i="3"/>
  <c r="BQ16" i="3" s="1"/>
  <c r="WT38" i="3"/>
  <c r="XD38" i="3" s="1"/>
  <c r="XN38" i="3"/>
  <c r="WJ39" i="3" s="1"/>
  <c r="XU42" i="2"/>
  <c r="WQ43" i="2" s="1"/>
  <c r="XA42" i="2"/>
  <c r="XK42" i="2" s="1"/>
  <c r="CB42" i="2"/>
  <c r="AX43" i="2" s="1"/>
  <c r="BH42" i="2"/>
  <c r="BR42" i="2" s="1"/>
  <c r="XP42" i="3"/>
  <c r="WL43" i="3" s="1"/>
  <c r="WV42" i="3"/>
  <c r="XF42" i="3" s="1"/>
  <c r="II42" i="3"/>
  <c r="HE43" i="3" s="1"/>
  <c r="HO42" i="3"/>
  <c r="HY42" i="3" s="1"/>
  <c r="NQ44" i="3"/>
  <c r="OA44" i="3" s="1"/>
  <c r="OK44" i="3"/>
  <c r="NG45" i="3" s="1"/>
  <c r="XY21" i="3"/>
  <c r="WI22" i="3"/>
  <c r="KZ43" i="2"/>
  <c r="LJ43" i="2"/>
  <c r="KF44" i="2" s="1"/>
  <c r="KP43" i="2"/>
  <c r="HJ42" i="2"/>
  <c r="ID42" i="2"/>
  <c r="GZ43" i="2" s="1"/>
  <c r="HT42" i="2"/>
  <c r="LN43" i="3"/>
  <c r="KJ44" i="3" s="1"/>
  <c r="KT43" i="3"/>
  <c r="LD43" i="3" s="1"/>
  <c r="UN42" i="2"/>
  <c r="TJ43" i="2" s="1"/>
  <c r="TT42" i="2"/>
  <c r="UD42" i="2" s="1"/>
  <c r="GO23" i="2"/>
  <c r="FP23" i="2" s="1"/>
  <c r="FN23" i="2"/>
  <c r="FA23" i="2"/>
  <c r="FL23" i="2"/>
  <c r="EG23" i="2"/>
  <c r="FK23" i="2" s="1"/>
  <c r="XA42" i="3"/>
  <c r="XK42" i="3" s="1"/>
  <c r="XU42" i="3"/>
  <c r="WQ43" i="3" s="1"/>
  <c r="UR43" i="2"/>
  <c r="TN44" i="2" s="1"/>
  <c r="TX43" i="2"/>
  <c r="UH43" i="2" s="1"/>
  <c r="IQ23" i="2"/>
  <c r="IF43" i="3"/>
  <c r="HB44" i="3" s="1"/>
  <c r="HL43" i="3"/>
  <c r="HV43" i="3" s="1"/>
  <c r="FG43" i="3"/>
  <c r="EC44" i="3" s="1"/>
  <c r="EM43" i="3"/>
  <c r="EW43" i="3" s="1"/>
  <c r="BG42" i="2"/>
  <c r="BQ42" i="2" s="1"/>
  <c r="CA42" i="2"/>
  <c r="AW43" i="2" s="1"/>
  <c r="TZ43" i="3"/>
  <c r="UJ43" i="3" s="1"/>
  <c r="UT43" i="3"/>
  <c r="TP44" i="3" s="1"/>
  <c r="CL23" i="2"/>
  <c r="BY23" i="2"/>
  <c r="CJ23" i="2"/>
  <c r="BE23" i="2"/>
  <c r="CI23" i="2" s="1"/>
  <c r="DM23" i="2"/>
  <c r="CN23" i="2" s="1"/>
  <c r="TR42" i="2"/>
  <c r="UB42" i="2" s="1"/>
  <c r="UL42" i="2"/>
  <c r="TH43" i="2" s="1"/>
  <c r="LI42" i="2"/>
  <c r="KE43" i="2" s="1"/>
  <c r="KO42" i="2"/>
  <c r="KY42" i="2" s="1"/>
  <c r="OI42" i="2"/>
  <c r="NE43" i="2" s="1"/>
  <c r="NO42" i="2"/>
  <c r="NY42" i="2"/>
  <c r="LJ42" i="3"/>
  <c r="KF43" i="3" s="1"/>
  <c r="KP42" i="3"/>
  <c r="KZ42" i="3" s="1"/>
  <c r="EO42" i="3"/>
  <c r="EY42" i="3" s="1"/>
  <c r="FI42" i="3"/>
  <c r="EE43" i="3" s="1"/>
  <c r="BN43" i="2"/>
  <c r="BX43" i="2" s="1"/>
  <c r="CH43" i="2"/>
  <c r="BD44" i="2" s="1"/>
  <c r="TS42" i="2"/>
  <c r="UC42" i="2"/>
  <c r="UM42" i="2"/>
  <c r="TI43" i="2" s="1"/>
  <c r="HQ42" i="2"/>
  <c r="IA42" i="2" s="1"/>
  <c r="IK42" i="2"/>
  <c r="HG43" i="2" s="1"/>
  <c r="LH43" i="3"/>
  <c r="KD44" i="3" s="1"/>
  <c r="KN43" i="3"/>
  <c r="KX43" i="3" s="1"/>
  <c r="KR42" i="3"/>
  <c r="LB42" i="3" s="1"/>
  <c r="LL42" i="3"/>
  <c r="KH43" i="3" s="1"/>
  <c r="KR42" i="2"/>
  <c r="LB42" i="2" s="1"/>
  <c r="LL42" i="2"/>
  <c r="KH43" i="2" s="1"/>
  <c r="XS42" i="2"/>
  <c r="WO43" i="2" s="1"/>
  <c r="WY42" i="2"/>
  <c r="XI42" i="2" s="1"/>
  <c r="KK24" i="2"/>
  <c r="LO24" i="2" s="1"/>
  <c r="MS24" i="2"/>
  <c r="LT24" i="2" s="1"/>
  <c r="LR24" i="2"/>
  <c r="LE24" i="2"/>
  <c r="MT24" i="2" s="1"/>
  <c r="LU24" i="2" s="1"/>
  <c r="LP24" i="2"/>
  <c r="OT16" i="3"/>
  <c r="OR16" i="3"/>
  <c r="NM16" i="3"/>
  <c r="OQ16" i="3" s="1"/>
  <c r="PU16" i="3"/>
  <c r="OV16" i="3" s="1"/>
  <c r="QR42" i="2"/>
  <c r="RB42" i="2"/>
  <c r="RL42" i="2"/>
  <c r="QH43" i="2" s="1"/>
  <c r="FE42" i="3"/>
  <c r="EA43" i="3" s="1"/>
  <c r="EK42" i="3"/>
  <c r="EU42" i="3"/>
  <c r="RQ43" i="3"/>
  <c r="QM44" i="3" s="1"/>
  <c r="QW43" i="3"/>
  <c r="RG43" i="3" s="1"/>
  <c r="HQ43" i="3"/>
  <c r="IA43" i="3" s="1"/>
  <c r="IK43" i="3"/>
  <c r="HG44" i="3" s="1"/>
  <c r="NV43" i="2"/>
  <c r="OF43" i="2"/>
  <c r="OP43" i="2"/>
  <c r="NL44" i="2" s="1"/>
  <c r="BL43" i="2"/>
  <c r="BV43" i="2" s="1"/>
  <c r="CF43" i="2"/>
  <c r="BB44" i="2" s="1"/>
  <c r="EN43" i="2"/>
  <c r="EX43" i="2" s="1"/>
  <c r="FH43" i="2"/>
  <c r="ED44" i="2" s="1"/>
  <c r="HL43" i="2"/>
  <c r="HV43" i="2" s="1"/>
  <c r="IF43" i="2"/>
  <c r="HB44" i="2" s="1"/>
  <c r="WX43" i="2"/>
  <c r="XH43" i="2" s="1"/>
  <c r="XR43" i="2"/>
  <c r="WN44" i="2" s="1"/>
  <c r="EJ42" i="3"/>
  <c r="FD42" i="3"/>
  <c r="DZ43" i="3" s="1"/>
  <c r="ET42" i="3"/>
  <c r="RM44" i="3"/>
  <c r="QI45" i="3" s="1"/>
  <c r="QS44" i="3"/>
  <c r="RC44" i="3" s="1"/>
  <c r="NN43" i="2"/>
  <c r="NX43" i="2"/>
  <c r="OH43" i="2"/>
  <c r="ND44" i="2" s="1"/>
  <c r="BL43" i="3"/>
  <c r="BV43" i="3" s="1"/>
  <c r="CF43" i="3"/>
  <c r="BB44" i="3" s="1"/>
  <c r="HR43" i="3"/>
  <c r="IB43" i="3" s="1"/>
  <c r="IL43" i="3"/>
  <c r="HH44" i="3" s="1"/>
  <c r="UQ43" i="2"/>
  <c r="TM44" i="2" s="1"/>
  <c r="TW43" i="2"/>
  <c r="UG43" i="2" s="1"/>
  <c r="UQ43" i="3"/>
  <c r="TM44" i="3" s="1"/>
  <c r="TW43" i="3"/>
  <c r="UG43" i="3" s="1"/>
  <c r="FH43" i="3"/>
  <c r="ED44" i="3" s="1"/>
  <c r="EN43" i="3"/>
  <c r="EX43" i="3" s="1"/>
  <c r="XG43" i="3"/>
  <c r="XQ43" i="3"/>
  <c r="WM44" i="3" s="1"/>
  <c r="WW43" i="3"/>
  <c r="EI43" i="2"/>
  <c r="ES43" i="2"/>
  <c r="FC43" i="2"/>
  <c r="DY44" i="2" s="1"/>
  <c r="IG42" i="2"/>
  <c r="HC43" i="2" s="1"/>
  <c r="HM42" i="2"/>
  <c r="HW42" i="2" s="1"/>
  <c r="NU43" i="2"/>
  <c r="OE43" i="2" s="1"/>
  <c r="OO43" i="2"/>
  <c r="NK44" i="2" s="1"/>
  <c r="RP43" i="2"/>
  <c r="QL44" i="2" s="1"/>
  <c r="QV43" i="2"/>
  <c r="RF43" i="2" s="1"/>
  <c r="BM43" i="2"/>
  <c r="BW43" i="2" s="1"/>
  <c r="CG43" i="2"/>
  <c r="BC44" i="2" s="1"/>
  <c r="CC42" i="3"/>
  <c r="AY43" i="3" s="1"/>
  <c r="BI42" i="3"/>
  <c r="BS42" i="3" s="1"/>
  <c r="UR43" i="3"/>
  <c r="TN44" i="3" s="1"/>
  <c r="TX43" i="3"/>
  <c r="UH43" i="3" s="1"/>
  <c r="FJ43" i="2"/>
  <c r="EF44" i="2" s="1"/>
  <c r="EP43" i="2"/>
  <c r="EZ43" i="2" s="1"/>
  <c r="BZ15" i="3"/>
  <c r="AV16" i="3" s="1"/>
  <c r="KO43" i="3"/>
  <c r="KY43" i="3"/>
  <c r="LI43" i="3"/>
  <c r="KE44" i="3" s="1"/>
  <c r="IH42" i="3"/>
  <c r="HD43" i="3" s="1"/>
  <c r="HN42" i="3"/>
  <c r="HX42" i="3" s="1"/>
  <c r="BJ43" i="2"/>
  <c r="BT43" i="2" s="1"/>
  <c r="CD43" i="2"/>
  <c r="AZ44" i="2" s="1"/>
  <c r="FI42" i="2"/>
  <c r="EE43" i="2" s="1"/>
  <c r="EO42" i="2"/>
  <c r="EY42" i="2" s="1"/>
  <c r="XP43" i="2"/>
  <c r="WL44" i="2" s="1"/>
  <c r="WV43" i="2"/>
  <c r="XF43" i="2"/>
  <c r="CB43" i="3"/>
  <c r="AX44" i="3" s="1"/>
  <c r="BH43" i="3"/>
  <c r="BR43" i="3" s="1"/>
  <c r="QQ42" i="2"/>
  <c r="RA42" i="2"/>
  <c r="RK42" i="2"/>
  <c r="QG43" i="2" s="1"/>
  <c r="RV23" i="2"/>
  <c r="RI23" i="2"/>
  <c r="RT23" i="2"/>
  <c r="QO23" i="2"/>
  <c r="RS23" i="2" s="1"/>
  <c r="SW23" i="2"/>
  <c r="RX23" i="2" s="1"/>
  <c r="QY23" i="2"/>
  <c r="UP42" i="3"/>
  <c r="TL43" i="3" s="1"/>
  <c r="TV42" i="3"/>
  <c r="UF42" i="3" s="1"/>
  <c r="US42" i="2"/>
  <c r="TO43" i="2" s="1"/>
  <c r="TY42" i="2"/>
  <c r="UI42" i="2" s="1"/>
  <c r="HP43" i="3"/>
  <c r="HZ43" i="3" s="1"/>
  <c r="IJ43" i="3"/>
  <c r="HF44" i="3" s="1"/>
  <c r="BK43" i="3"/>
  <c r="BU43" i="3" s="1"/>
  <c r="CE43" i="3"/>
  <c r="BA44" i="3" s="1"/>
  <c r="ON42" i="2"/>
  <c r="NJ43" i="2" s="1"/>
  <c r="NT42" i="2"/>
  <c r="OD42" i="2" s="1"/>
  <c r="KS42" i="2"/>
  <c r="LC42" i="2"/>
  <c r="LM42" i="2"/>
  <c r="KI43" i="2" s="1"/>
  <c r="UO42" i="3"/>
  <c r="TK43" i="3" s="1"/>
  <c r="TU42" i="3"/>
  <c r="UE42" i="3" s="1"/>
  <c r="OP42" i="3"/>
  <c r="NL43" i="3" s="1"/>
  <c r="NV42" i="3"/>
  <c r="OF42" i="3" s="1"/>
  <c r="QT42" i="3"/>
  <c r="RD42" i="3" s="1"/>
  <c r="RN42" i="3"/>
  <c r="QJ43" i="3" s="1"/>
  <c r="OO42" i="3"/>
  <c r="NK43" i="3" s="1"/>
  <c r="NU42" i="3"/>
  <c r="OE42" i="3" s="1"/>
  <c r="LG42" i="2"/>
  <c r="KC43" i="2" s="1"/>
  <c r="KM42" i="2"/>
  <c r="KW42" i="2" s="1"/>
  <c r="XT42" i="2"/>
  <c r="WP43" i="2" s="1"/>
  <c r="WZ42" i="2"/>
  <c r="XJ42" i="2" s="1"/>
  <c r="QP16" i="3"/>
  <c r="RS16" i="3" s="1"/>
  <c r="RT16" i="3"/>
  <c r="SW16" i="3"/>
  <c r="RX16" i="3" s="1"/>
  <c r="RV16" i="3"/>
  <c r="UO43" i="2"/>
  <c r="TK44" i="2" s="1"/>
  <c r="TU43" i="2"/>
  <c r="UE43" i="2" s="1"/>
  <c r="XD37" i="3"/>
  <c r="HR42" i="2"/>
  <c r="IB42" i="2" s="1"/>
  <c r="IL42" i="2"/>
  <c r="HH43" i="2" s="1"/>
  <c r="XD42" i="2"/>
  <c r="XN42" i="2"/>
  <c r="WJ43" i="2" s="1"/>
  <c r="WT42" i="2"/>
  <c r="NQ42" i="2"/>
  <c r="OA42" i="2" s="1"/>
  <c r="OK42" i="2"/>
  <c r="NG43" i="2" s="1"/>
  <c r="XT44" i="3"/>
  <c r="WP45" i="3" s="1"/>
  <c r="WZ44" i="3"/>
  <c r="XJ44" i="3" s="1"/>
  <c r="FE43" i="2"/>
  <c r="EA44" i="2" s="1"/>
  <c r="EK43" i="2"/>
  <c r="EU43" i="2" s="1"/>
  <c r="RQ43" i="2"/>
  <c r="QM44" i="2" s="1"/>
  <c r="QW43" i="2"/>
  <c r="RG43" i="2" s="1"/>
  <c r="OJ43" i="2"/>
  <c r="NF44" i="2" s="1"/>
  <c r="NP43" i="2"/>
  <c r="NZ43" i="2" s="1"/>
  <c r="RO44" i="3"/>
  <c r="QK45" i="3" s="1"/>
  <c r="QU44" i="3"/>
  <c r="RE44" i="3" s="1"/>
  <c r="HN43" i="2"/>
  <c r="HX43" i="2" s="1"/>
  <c r="IH43" i="2"/>
  <c r="HD44" i="2" s="1"/>
  <c r="IT23" i="2"/>
  <c r="IO23" i="2"/>
  <c r="GY24" i="2"/>
  <c r="QR44" i="3"/>
  <c r="RB44" i="3" s="1"/>
  <c r="RL44" i="3"/>
  <c r="QH45" i="3" s="1"/>
  <c r="WX43" i="3"/>
  <c r="XH43" i="3" s="1"/>
  <c r="XR43" i="3"/>
  <c r="WN44" i="3" s="1"/>
  <c r="EW42" i="2"/>
  <c r="FG42" i="2"/>
  <c r="EC43" i="2" s="1"/>
  <c r="EM42" i="2"/>
  <c r="XV43" i="2"/>
  <c r="WR44" i="2" s="1"/>
  <c r="XB43" i="2"/>
  <c r="XL43" i="2" s="1"/>
  <c r="LN42" i="2"/>
  <c r="KJ43" i="2" s="1"/>
  <c r="KT42" i="2"/>
  <c r="LD42" i="2" s="1"/>
  <c r="BJ43" i="3"/>
  <c r="BT43" i="3" s="1"/>
  <c r="CD43" i="3"/>
  <c r="AZ44" i="3" s="1"/>
  <c r="XQ43" i="2"/>
  <c r="WM44" i="2" s="1"/>
  <c r="WW43" i="2"/>
  <c r="XG43" i="2" s="1"/>
  <c r="QV43" i="3"/>
  <c r="RF43" i="3" s="1"/>
  <c r="RP43" i="3"/>
  <c r="QL44" i="3" s="1"/>
  <c r="II42" i="2"/>
  <c r="HE43" i="2" s="1"/>
  <c r="HO42" i="2"/>
  <c r="HY42" i="2" s="1"/>
  <c r="GO17" i="3"/>
  <c r="FP17" i="3" s="1"/>
  <c r="FL17" i="3"/>
  <c r="FN17" i="3"/>
  <c r="EG17" i="3"/>
  <c r="FK17" i="3" s="1"/>
  <c r="OM43" i="3"/>
  <c r="NI44" i="3" s="1"/>
  <c r="NS43" i="3"/>
  <c r="OC43" i="3" s="1"/>
  <c r="WU43" i="2"/>
  <c r="XE43" i="2" s="1"/>
  <c r="XO43" i="2"/>
  <c r="WK44" i="2" s="1"/>
  <c r="BY15" i="3"/>
  <c r="KQ42" i="2"/>
  <c r="LA42" i="2" s="1"/>
  <c r="LK42" i="2"/>
  <c r="KG43" i="2" s="1"/>
  <c r="RN42" i="2"/>
  <c r="QJ43" i="2" s="1"/>
  <c r="QT42" i="2"/>
  <c r="RD42" i="2" s="1"/>
  <c r="BU43" i="2"/>
  <c r="CE43" i="2"/>
  <c r="BA44" i="2" s="1"/>
  <c r="BK43" i="2"/>
  <c r="OL43" i="3"/>
  <c r="NH44" i="3" s="1"/>
  <c r="NR43" i="3"/>
  <c r="OB43" i="3" s="1"/>
  <c r="EL43" i="2"/>
  <c r="EV43" i="2" s="1"/>
  <c r="FF43" i="2"/>
  <c r="EB44" i="2" s="1"/>
  <c r="UP43" i="2"/>
  <c r="TL44" i="2" s="1"/>
  <c r="TV43" i="2"/>
  <c r="UF43" i="2" s="1"/>
  <c r="HS23" i="2"/>
  <c r="NS42" i="2"/>
  <c r="OC42" i="2" s="1"/>
  <c r="OM42" i="2"/>
  <c r="NI43" i="2" s="1"/>
  <c r="XE36" i="3"/>
  <c r="WS23" i="2"/>
  <c r="XC23" i="2" s="1"/>
  <c r="XM23" i="2"/>
  <c r="XZ23" i="2"/>
  <c r="XX23" i="2"/>
  <c r="BI43" i="2"/>
  <c r="BS43" i="2" s="1"/>
  <c r="CC43" i="2"/>
  <c r="AY44" i="2" s="1"/>
  <c r="OJ44" i="3"/>
  <c r="NF45" i="3" s="1"/>
  <c r="NP44" i="3"/>
  <c r="NZ44" i="3" s="1"/>
  <c r="QX43" i="3"/>
  <c r="RH43" i="3" s="1"/>
  <c r="RR43" i="3"/>
  <c r="QN44" i="3" s="1"/>
  <c r="ER42" i="2"/>
  <c r="FB42" i="2"/>
  <c r="DX43" i="2" s="1"/>
  <c r="EH42" i="2"/>
  <c r="RJ43" i="2"/>
  <c r="QF44" i="2" s="1"/>
  <c r="QP43" i="2"/>
  <c r="QZ43" i="2" s="1"/>
  <c r="US43" i="3"/>
  <c r="TO44" i="3" s="1"/>
  <c r="TY43" i="3"/>
  <c r="UI43" i="3" s="1"/>
  <c r="UX23" i="2"/>
  <c r="UK23" i="2"/>
  <c r="UV23" i="2"/>
  <c r="VZ23" i="2"/>
  <c r="VA23" i="2" s="1"/>
  <c r="TQ23" i="2"/>
  <c r="UU23" i="2" s="1"/>
  <c r="VY23" i="2"/>
  <c r="UZ23" i="2" s="1"/>
  <c r="NR42" i="2"/>
  <c r="OB42" i="2" s="1"/>
  <c r="OL42" i="2"/>
  <c r="NH43" i="2" s="1"/>
  <c r="FJ43" i="3"/>
  <c r="EF44" i="3" s="1"/>
  <c r="EP43" i="3"/>
  <c r="EZ43" i="3" s="1"/>
  <c r="NT43" i="3"/>
  <c r="OD43" i="3" s="1"/>
  <c r="ON43" i="3"/>
  <c r="NJ44" i="3" s="1"/>
  <c r="TT43" i="3"/>
  <c r="UD43" i="3" s="1"/>
  <c r="UN43" i="3"/>
  <c r="TJ44" i="3" s="1"/>
  <c r="KS42" i="3"/>
  <c r="LC42" i="3" s="1"/>
  <c r="LM42" i="3"/>
  <c r="KI43" i="3" s="1"/>
  <c r="UJ43" i="2"/>
  <c r="UT43" i="2"/>
  <c r="TP44" i="2" s="1"/>
  <c r="TZ43" i="2"/>
  <c r="CH43" i="3"/>
  <c r="BD44" i="3" s="1"/>
  <c r="BN43" i="3"/>
  <c r="BX43" i="3" s="1"/>
  <c r="OR23" i="2"/>
  <c r="NM23" i="2"/>
  <c r="OQ23" i="2" s="1"/>
  <c r="PU23" i="2"/>
  <c r="OV23" i="2" s="1"/>
  <c r="OT23" i="2"/>
  <c r="OG23" i="2"/>
  <c r="PV23" i="2" s="1"/>
  <c r="OW23" i="2" s="1"/>
  <c r="IJ43" i="2"/>
  <c r="HF44" i="2" s="1"/>
  <c r="HP43" i="2"/>
  <c r="HZ43" i="2" s="1"/>
  <c r="IG42" i="3"/>
  <c r="HC43" i="3" s="1"/>
  <c r="HM42" i="3"/>
  <c r="HW42" i="3" s="1"/>
  <c r="QS42" i="2"/>
  <c r="RC42" i="2" s="1"/>
  <c r="RM42" i="2"/>
  <c r="QI43" i="2" s="1"/>
  <c r="KQ44" i="3"/>
  <c r="LA44" i="3" s="1"/>
  <c r="LK44" i="3"/>
  <c r="KG45" i="3" s="1"/>
  <c r="FF43" i="3"/>
  <c r="EB44" i="3" s="1"/>
  <c r="EL43" i="3"/>
  <c r="EV43" i="3" s="1"/>
  <c r="IC15" i="3"/>
  <c r="ID15" i="3"/>
  <c r="GZ16" i="3" s="1"/>
  <c r="EJ43" i="2"/>
  <c r="ET43" i="2" s="1"/>
  <c r="FD43" i="2"/>
  <c r="DZ44" i="2" s="1"/>
  <c r="QU43" i="2"/>
  <c r="RE43" i="2" s="1"/>
  <c r="RO43" i="2"/>
  <c r="QK44" i="2" s="1"/>
  <c r="KL43" i="2"/>
  <c r="KV43" i="2" s="1"/>
  <c r="LF43" i="2"/>
  <c r="KB44" i="2" s="1"/>
  <c r="QX43" i="2"/>
  <c r="RH43" i="2" s="1"/>
  <c r="RR43" i="2"/>
  <c r="QN44" i="2" s="1"/>
  <c r="BM43" i="3"/>
  <c r="BW43" i="3" s="1"/>
  <c r="CG43" i="3"/>
  <c r="BC44" i="3" s="1"/>
  <c r="XS43" i="3"/>
  <c r="WO44" i="3" s="1"/>
  <c r="WY43" i="3"/>
  <c r="XI43" i="3" s="1"/>
  <c r="IE43" i="2"/>
  <c r="HA44" i="2" s="1"/>
  <c r="HK43" i="2"/>
  <c r="HU43" i="2" s="1"/>
  <c r="BF42" i="2"/>
  <c r="BP42" i="2" s="1"/>
  <c r="BZ42" i="2"/>
  <c r="AV43" i="2" s="1"/>
  <c r="XV43" i="3"/>
  <c r="WR44" i="3" s="1"/>
  <c r="XB43" i="3"/>
  <c r="XL43" i="3" s="1"/>
  <c r="KN43" i="2"/>
  <c r="KX43" i="2" s="1"/>
  <c r="LH43" i="2"/>
  <c r="KD44" i="2" s="1"/>
  <c r="NW23" i="2" l="1"/>
  <c r="UA23" i="2"/>
  <c r="EQ23" i="2"/>
  <c r="XE37" i="3"/>
  <c r="EQ17" i="3"/>
  <c r="FA17" i="3" s="1"/>
  <c r="NW16" i="3"/>
  <c r="OG16" i="3" s="1"/>
  <c r="NC17" i="3" s="1"/>
  <c r="TQ16" i="3"/>
  <c r="UU16" i="3" s="1"/>
  <c r="VY16" i="3"/>
  <c r="UZ16" i="3" s="1"/>
  <c r="UX16" i="3"/>
  <c r="UV16" i="3"/>
  <c r="KM16" i="3"/>
  <c r="MT15" i="3"/>
  <c r="LU15" i="3" s="1"/>
  <c r="LR16" i="3"/>
  <c r="LP16" i="3"/>
  <c r="KK16" i="3"/>
  <c r="MS16" i="3"/>
  <c r="LT16" i="3" s="1"/>
  <c r="LV15" i="3"/>
  <c r="LQ15" i="3"/>
  <c r="LS15" i="3" s="1"/>
  <c r="WU38" i="3"/>
  <c r="XO38" i="3"/>
  <c r="WK39" i="3" s="1"/>
  <c r="XE38" i="3"/>
  <c r="KQ45" i="3"/>
  <c r="LA45" i="3"/>
  <c r="LK45" i="3"/>
  <c r="KG46" i="3" s="1"/>
  <c r="EH43" i="2"/>
  <c r="ER43" i="2"/>
  <c r="FB43" i="2"/>
  <c r="DX44" i="2" s="1"/>
  <c r="CD44" i="2"/>
  <c r="AZ45" i="2" s="1"/>
  <c r="BJ44" i="2"/>
  <c r="BT44" i="2"/>
  <c r="UC43" i="2"/>
  <c r="UM43" i="2"/>
  <c r="TI44" i="2" s="1"/>
  <c r="TS43" i="2"/>
  <c r="UP44" i="2"/>
  <c r="TL45" i="2" s="1"/>
  <c r="TV44" i="2"/>
  <c r="UF44" i="2"/>
  <c r="XV44" i="2"/>
  <c r="WR45" i="2" s="1"/>
  <c r="XB44" i="2"/>
  <c r="XL44" i="2" s="1"/>
  <c r="NU43" i="3"/>
  <c r="OE43" i="3" s="1"/>
  <c r="OO43" i="3"/>
  <c r="NK44" i="3" s="1"/>
  <c r="TY43" i="2"/>
  <c r="UI43" i="2"/>
  <c r="US43" i="2"/>
  <c r="TO44" i="2" s="1"/>
  <c r="RA43" i="2"/>
  <c r="RK43" i="2"/>
  <c r="QG44" i="2" s="1"/>
  <c r="QQ43" i="2"/>
  <c r="FJ44" i="2"/>
  <c r="EF45" i="2" s="1"/>
  <c r="EP44" i="2"/>
  <c r="EZ44" i="2" s="1"/>
  <c r="WW44" i="3"/>
  <c r="XG44" i="3" s="1"/>
  <c r="XQ44" i="3"/>
  <c r="WM45" i="3" s="1"/>
  <c r="LF44" i="2"/>
  <c r="KB45" i="2" s="1"/>
  <c r="KL44" i="2"/>
  <c r="KV44" i="2" s="1"/>
  <c r="FF44" i="2"/>
  <c r="EB45" i="2" s="1"/>
  <c r="EL44" i="2"/>
  <c r="EV44" i="2" s="1"/>
  <c r="LK43" i="2"/>
  <c r="KG44" i="2" s="1"/>
  <c r="KQ43" i="2"/>
  <c r="LA43" i="2" s="1"/>
  <c r="HN44" i="2"/>
  <c r="HX44" i="2"/>
  <c r="IH44" i="2"/>
  <c r="HD45" i="2" s="1"/>
  <c r="QZ16" i="3"/>
  <c r="RI16" i="3" s="1"/>
  <c r="QE17" i="3" s="1"/>
  <c r="RP44" i="2"/>
  <c r="QL45" i="2" s="1"/>
  <c r="QV44" i="2"/>
  <c r="RF44" i="2"/>
  <c r="EJ43" i="3"/>
  <c r="ET43" i="3" s="1"/>
  <c r="FD43" i="3"/>
  <c r="DZ44" i="3" s="1"/>
  <c r="E80" i="2"/>
  <c r="D80" i="2"/>
  <c r="C80" i="2"/>
  <c r="B80" i="2"/>
  <c r="H80" i="2"/>
  <c r="G80" i="2"/>
  <c r="F80" i="2"/>
  <c r="HJ43" i="2"/>
  <c r="HT43" i="2" s="1"/>
  <c r="ID43" i="2"/>
  <c r="GZ44" i="2" s="1"/>
  <c r="HO43" i="3"/>
  <c r="HY43" i="3" s="1"/>
  <c r="II43" i="3"/>
  <c r="HE44" i="3" s="1"/>
  <c r="BH43" i="2"/>
  <c r="BR43" i="2"/>
  <c r="CB43" i="2"/>
  <c r="AX44" i="2" s="1"/>
  <c r="QU44" i="2"/>
  <c r="RO44" i="2"/>
  <c r="QK45" i="2" s="1"/>
  <c r="RE44" i="2"/>
  <c r="CH44" i="3"/>
  <c r="BD45" i="3" s="1"/>
  <c r="BN44" i="3"/>
  <c r="BX44" i="3" s="1"/>
  <c r="FB17" i="3"/>
  <c r="DX18" i="3" s="1"/>
  <c r="FC17" i="3"/>
  <c r="DY18" i="3" s="1"/>
  <c r="BL44" i="2"/>
  <c r="BV44" i="2"/>
  <c r="CF44" i="2"/>
  <c r="BB45" i="2" s="1"/>
  <c r="HU44" i="2"/>
  <c r="HK44" i="2"/>
  <c r="IE44" i="2"/>
  <c r="HA45" i="2" s="1"/>
  <c r="EL44" i="3"/>
  <c r="EV44" i="3" s="1"/>
  <c r="FF44" i="3"/>
  <c r="EB45" i="3" s="1"/>
  <c r="HP44" i="2"/>
  <c r="HZ44" i="2" s="1"/>
  <c r="IJ44" i="2"/>
  <c r="HF45" i="2" s="1"/>
  <c r="IL43" i="2"/>
  <c r="HH44" i="2" s="1"/>
  <c r="HR43" i="2"/>
  <c r="IB43" i="2" s="1"/>
  <c r="TZ44" i="2"/>
  <c r="UT44" i="2"/>
  <c r="TP45" i="2" s="1"/>
  <c r="UJ44" i="2"/>
  <c r="ON44" i="3"/>
  <c r="NJ45" i="3" s="1"/>
  <c r="NT44" i="3"/>
  <c r="OD44" i="3" s="1"/>
  <c r="VB23" i="2"/>
  <c r="UW23" i="2"/>
  <c r="UY23" i="2" s="1"/>
  <c r="TG24" i="2"/>
  <c r="QX44" i="3"/>
  <c r="RH44" i="3" s="1"/>
  <c r="RR44" i="3"/>
  <c r="QN45" i="3" s="1"/>
  <c r="WI24" i="2"/>
  <c r="XY23" i="2"/>
  <c r="XQ44" i="2"/>
  <c r="WM45" i="2" s="1"/>
  <c r="WW44" i="2"/>
  <c r="XG44" i="2" s="1"/>
  <c r="EM43" i="2"/>
  <c r="EW43" i="2" s="1"/>
  <c r="FG43" i="2"/>
  <c r="EC44" i="2" s="1"/>
  <c r="FE44" i="2"/>
  <c r="EA45" i="2" s="1"/>
  <c r="EK44" i="2"/>
  <c r="EU44" i="2" s="1"/>
  <c r="NU44" i="2"/>
  <c r="OO44" i="2"/>
  <c r="NK45" i="2" s="1"/>
  <c r="OE44" i="2"/>
  <c r="BL44" i="3"/>
  <c r="BV44" i="3" s="1"/>
  <c r="CF44" i="3"/>
  <c r="BB45" i="3" s="1"/>
  <c r="EK43" i="3"/>
  <c r="EU43" i="3" s="1"/>
  <c r="FE43" i="3"/>
  <c r="EA44" i="3" s="1"/>
  <c r="KA25" i="2"/>
  <c r="LV24" i="2"/>
  <c r="LQ24" i="2"/>
  <c r="LS24" i="2" s="1"/>
  <c r="LL43" i="3"/>
  <c r="KH44" i="3" s="1"/>
  <c r="KR43" i="3"/>
  <c r="LB43" i="3" s="1"/>
  <c r="NO43" i="2"/>
  <c r="NY43" i="2" s="1"/>
  <c r="OI43" i="2"/>
  <c r="NE44" i="2" s="1"/>
  <c r="CP23" i="2"/>
  <c r="CK23" i="2"/>
  <c r="CM23" i="2" s="1"/>
  <c r="AU24" i="2"/>
  <c r="HL44" i="3"/>
  <c r="HV44" i="3" s="1"/>
  <c r="IF44" i="3"/>
  <c r="HB45" i="3" s="1"/>
  <c r="DW24" i="2"/>
  <c r="FR23" i="2"/>
  <c r="FM23" i="2"/>
  <c r="FO23" i="2" s="1"/>
  <c r="NT43" i="2"/>
  <c r="OD43" i="2"/>
  <c r="ON43" i="2"/>
  <c r="NJ44" i="2" s="1"/>
  <c r="TV43" i="3"/>
  <c r="UF43" i="3" s="1"/>
  <c r="UP43" i="3"/>
  <c r="TL44" i="3" s="1"/>
  <c r="TX44" i="3"/>
  <c r="UH44" i="3" s="1"/>
  <c r="UR44" i="3"/>
  <c r="TN45" i="3" s="1"/>
  <c r="WX44" i="2"/>
  <c r="XH44" i="2" s="1"/>
  <c r="XR44" i="2"/>
  <c r="WN45" i="2" s="1"/>
  <c r="OP44" i="2"/>
  <c r="NL45" i="2" s="1"/>
  <c r="NV44" i="2"/>
  <c r="OF44" i="2"/>
  <c r="RL43" i="2"/>
  <c r="QH44" i="2" s="1"/>
  <c r="QR43" i="2"/>
  <c r="RB43" i="2" s="1"/>
  <c r="BN44" i="2"/>
  <c r="BX44" i="2"/>
  <c r="CH44" i="2"/>
  <c r="BD45" i="2" s="1"/>
  <c r="RM43" i="2"/>
  <c r="QI44" i="2" s="1"/>
  <c r="QS43" i="2"/>
  <c r="RC43" i="2" s="1"/>
  <c r="KO44" i="3"/>
  <c r="KY44" i="3" s="1"/>
  <c r="LI44" i="3"/>
  <c r="KE45" i="3" s="1"/>
  <c r="HM43" i="2"/>
  <c r="HW43" i="2" s="1"/>
  <c r="IG43" i="2"/>
  <c r="HC44" i="2" s="1"/>
  <c r="HQ44" i="3"/>
  <c r="IA44" i="3" s="1"/>
  <c r="IK44" i="3"/>
  <c r="HG45" i="3" s="1"/>
  <c r="CP15" i="3"/>
  <c r="AU16" i="3"/>
  <c r="CK15" i="3"/>
  <c r="DN15" i="3"/>
  <c r="CO15" i="3" s="1"/>
  <c r="I72" i="3" s="1"/>
  <c r="IH43" i="3"/>
  <c r="HD44" i="3" s="1"/>
  <c r="HN43" i="3"/>
  <c r="HX43" i="3" s="1"/>
  <c r="WZ45" i="3"/>
  <c r="XJ45" i="3"/>
  <c r="XT45" i="3"/>
  <c r="WP46" i="3" s="1"/>
  <c r="XT43" i="2"/>
  <c r="WP44" i="2" s="1"/>
  <c r="WZ43" i="2"/>
  <c r="XJ43" i="2" s="1"/>
  <c r="CB44" i="3"/>
  <c r="AX45" i="3" s="1"/>
  <c r="BH44" i="3"/>
  <c r="BR44" i="3" s="1"/>
  <c r="UT44" i="3"/>
  <c r="TP45" i="3" s="1"/>
  <c r="TZ44" i="3"/>
  <c r="UJ44" i="3" s="1"/>
  <c r="OM43" i="2"/>
  <c r="NI44" i="2" s="1"/>
  <c r="NS43" i="2"/>
  <c r="OC43" i="2" s="1"/>
  <c r="NR44" i="3"/>
  <c r="OB44" i="3" s="1"/>
  <c r="OL44" i="3"/>
  <c r="NH45" i="3" s="1"/>
  <c r="RO45" i="3"/>
  <c r="QK46" i="3" s="1"/>
  <c r="QU45" i="3"/>
  <c r="RE45" i="3" s="1"/>
  <c r="CE44" i="3"/>
  <c r="BA45" i="3" s="1"/>
  <c r="BK44" i="3"/>
  <c r="BU44" i="3" s="1"/>
  <c r="CC43" i="3"/>
  <c r="AY44" i="3" s="1"/>
  <c r="BI43" i="3"/>
  <c r="BS43" i="3"/>
  <c r="UQ44" i="3"/>
  <c r="TM45" i="3" s="1"/>
  <c r="TW44" i="3"/>
  <c r="UG44" i="3" s="1"/>
  <c r="HL44" i="2"/>
  <c r="HV44" i="2" s="1"/>
  <c r="IF44" i="2"/>
  <c r="HB45" i="2" s="1"/>
  <c r="EO43" i="3"/>
  <c r="EY43" i="3" s="1"/>
  <c r="FI43" i="3"/>
  <c r="EE44" i="3" s="1"/>
  <c r="TR43" i="2"/>
  <c r="UB43" i="2"/>
  <c r="UL43" i="2"/>
  <c r="TH44" i="2" s="1"/>
  <c r="WT39" i="3"/>
  <c r="XN39" i="3" s="1"/>
  <c r="WJ40" i="3" s="1"/>
  <c r="XB44" i="3"/>
  <c r="XL44" i="3" s="1"/>
  <c r="XV44" i="3"/>
  <c r="WR45" i="3" s="1"/>
  <c r="BM44" i="3"/>
  <c r="BW44" i="3" s="1"/>
  <c r="CG44" i="3"/>
  <c r="BC45" i="3" s="1"/>
  <c r="EJ44" i="2"/>
  <c r="ET44" i="2" s="1"/>
  <c r="FD44" i="2"/>
  <c r="DZ45" i="2" s="1"/>
  <c r="LM43" i="3"/>
  <c r="KI44" i="3" s="1"/>
  <c r="KS43" i="3"/>
  <c r="LC43" i="3" s="1"/>
  <c r="OL43" i="2"/>
  <c r="NH44" i="2" s="1"/>
  <c r="NR43" i="2"/>
  <c r="OB43" i="2" s="1"/>
  <c r="TY44" i="3"/>
  <c r="UI44" i="3" s="1"/>
  <c r="US44" i="3"/>
  <c r="TO45" i="3" s="1"/>
  <c r="NP45" i="3"/>
  <c r="NZ45" i="3" s="1"/>
  <c r="OJ45" i="3"/>
  <c r="NF46" i="3" s="1"/>
  <c r="WU44" i="2"/>
  <c r="XE44" i="2" s="1"/>
  <c r="XO44" i="2"/>
  <c r="WK45" i="2" s="1"/>
  <c r="QR45" i="3"/>
  <c r="RB45" i="3" s="1"/>
  <c r="RL45" i="3"/>
  <c r="QH46" i="3" s="1"/>
  <c r="OK43" i="2"/>
  <c r="NG44" i="2" s="1"/>
  <c r="NQ43" i="2"/>
  <c r="OA43" i="2" s="1"/>
  <c r="TU44" i="2"/>
  <c r="UE44" i="2" s="1"/>
  <c r="UO44" i="2"/>
  <c r="TK45" i="2" s="1"/>
  <c r="NV43" i="3"/>
  <c r="OF43" i="3" s="1"/>
  <c r="OP43" i="3"/>
  <c r="NL44" i="3" s="1"/>
  <c r="OH16" i="3"/>
  <c r="ND17" i="3" s="1"/>
  <c r="KU24" i="2"/>
  <c r="CA43" i="2"/>
  <c r="AW44" i="2" s="1"/>
  <c r="BG43" i="2"/>
  <c r="BQ43" i="2"/>
  <c r="TX44" i="2"/>
  <c r="UH44" i="2"/>
  <c r="UR44" i="2"/>
  <c r="TN45" i="2" s="1"/>
  <c r="UN43" i="2"/>
  <c r="TJ44" i="2" s="1"/>
  <c r="TT43" i="2"/>
  <c r="UD43" i="2" s="1"/>
  <c r="FH44" i="3"/>
  <c r="ED45" i="3" s="1"/>
  <c r="EN44" i="3"/>
  <c r="EX44" i="3" s="1"/>
  <c r="WY44" i="3"/>
  <c r="XS44" i="3"/>
  <c r="WO45" i="3" s="1"/>
  <c r="XI44" i="3"/>
  <c r="XZ22" i="3"/>
  <c r="XX22" i="3"/>
  <c r="WS22" i="3"/>
  <c r="XM22" i="3" s="1"/>
  <c r="BK44" i="2"/>
  <c r="BU44" i="2" s="1"/>
  <c r="CE44" i="2"/>
  <c r="BA45" i="2" s="1"/>
  <c r="KT43" i="2"/>
  <c r="LD43" i="2" s="1"/>
  <c r="LN43" i="2"/>
  <c r="KJ44" i="2" s="1"/>
  <c r="NP44" i="2"/>
  <c r="NZ44" i="2" s="1"/>
  <c r="OJ44" i="2"/>
  <c r="NF45" i="2" s="1"/>
  <c r="KM43" i="2"/>
  <c r="KW43" i="2" s="1"/>
  <c r="LG43" i="2"/>
  <c r="KC44" i="2" s="1"/>
  <c r="XP44" i="2"/>
  <c r="WL45" i="2" s="1"/>
  <c r="WV44" i="2"/>
  <c r="XF44" i="2"/>
  <c r="EI44" i="2"/>
  <c r="ES44" i="2" s="1"/>
  <c r="FC44" i="2"/>
  <c r="DY45" i="2" s="1"/>
  <c r="LH44" i="3"/>
  <c r="KD45" i="3" s="1"/>
  <c r="KN44" i="3"/>
  <c r="KX44" i="3" s="1"/>
  <c r="XA43" i="3"/>
  <c r="XK43" i="3" s="1"/>
  <c r="XU43" i="3"/>
  <c r="WQ44" i="3" s="1"/>
  <c r="NX44" i="2"/>
  <c r="OH44" i="2"/>
  <c r="ND45" i="2" s="1"/>
  <c r="NN44" i="2"/>
  <c r="KO43" i="2"/>
  <c r="KY43" i="2"/>
  <c r="LI43" i="2"/>
  <c r="KE44" i="2" s="1"/>
  <c r="XU43" i="2"/>
  <c r="WQ44" i="2" s="1"/>
  <c r="XA43" i="2"/>
  <c r="XK43" i="2"/>
  <c r="BF16" i="3"/>
  <c r="BP16" i="3" s="1"/>
  <c r="XS43" i="2"/>
  <c r="WO44" i="2" s="1"/>
  <c r="WY43" i="2"/>
  <c r="XI43" i="2" s="1"/>
  <c r="IK43" i="2"/>
  <c r="HG44" i="2" s="1"/>
  <c r="HQ43" i="2"/>
  <c r="IA43" i="2" s="1"/>
  <c r="BO23" i="2"/>
  <c r="NQ45" i="3"/>
  <c r="OA45" i="3"/>
  <c r="OK45" i="3"/>
  <c r="NG46" i="3" s="1"/>
  <c r="KX44" i="2"/>
  <c r="LH44" i="2"/>
  <c r="KD45" i="2" s="1"/>
  <c r="KN44" i="2"/>
  <c r="OS23" i="2"/>
  <c r="OU23" i="2" s="1"/>
  <c r="NC24" i="2"/>
  <c r="OX23" i="2"/>
  <c r="RN43" i="3"/>
  <c r="QJ44" i="3" s="1"/>
  <c r="QT43" i="3"/>
  <c r="RD43" i="3" s="1"/>
  <c r="WX44" i="3"/>
  <c r="XR44" i="3"/>
  <c r="WN45" i="3" s="1"/>
  <c r="XH44" i="3"/>
  <c r="CD44" i="3"/>
  <c r="AZ45" i="3" s="1"/>
  <c r="BJ44" i="3"/>
  <c r="BT44" i="3" s="1"/>
  <c r="FJ44" i="3"/>
  <c r="EF45" i="3" s="1"/>
  <c r="EP44" i="3"/>
  <c r="EZ44" i="3" s="1"/>
  <c r="BZ43" i="2"/>
  <c r="AV44" i="2" s="1"/>
  <c r="BF43" i="2"/>
  <c r="BP43" i="2"/>
  <c r="HO43" i="2"/>
  <c r="HY43" i="2"/>
  <c r="II43" i="2"/>
  <c r="HE44" i="2" s="1"/>
  <c r="TU43" i="3"/>
  <c r="UE43" i="3" s="1"/>
  <c r="UO43" i="3"/>
  <c r="TK44" i="3" s="1"/>
  <c r="IJ44" i="3"/>
  <c r="HF45" i="3" s="1"/>
  <c r="HP44" i="3"/>
  <c r="HZ44" i="3" s="1"/>
  <c r="RU23" i="2"/>
  <c r="RW23" i="2" s="1"/>
  <c r="QE24" i="2"/>
  <c r="RZ23" i="2"/>
  <c r="CG44" i="2"/>
  <c r="BC45" i="2" s="1"/>
  <c r="BM44" i="2"/>
  <c r="BW44" i="2" s="1"/>
  <c r="FH44" i="2"/>
  <c r="ED45" i="2" s="1"/>
  <c r="EN44" i="2"/>
  <c r="EX44" i="2" s="1"/>
  <c r="QX44" i="2"/>
  <c r="RH44" i="2"/>
  <c r="RR44" i="2"/>
  <c r="QN45" i="2" s="1"/>
  <c r="HJ16" i="3"/>
  <c r="HT16" i="3"/>
  <c r="IG43" i="3"/>
  <c r="HC44" i="3" s="1"/>
  <c r="HM43" i="3"/>
  <c r="HW43" i="3" s="1"/>
  <c r="UN44" i="3"/>
  <c r="TJ45" i="3" s="1"/>
  <c r="TT44" i="3"/>
  <c r="UD44" i="3" s="1"/>
  <c r="HI24" i="2"/>
  <c r="IM24" i="2" s="1"/>
  <c r="JQ24" i="2"/>
  <c r="IR24" i="2" s="1"/>
  <c r="IP24" i="2"/>
  <c r="IC24" i="2"/>
  <c r="JR24" i="2" s="1"/>
  <c r="IS24" i="2" s="1"/>
  <c r="IN24" i="2"/>
  <c r="UG44" i="2"/>
  <c r="UQ44" i="2"/>
  <c r="TM45" i="2" s="1"/>
  <c r="TW44" i="2"/>
  <c r="RM45" i="3"/>
  <c r="QI46" i="3" s="1"/>
  <c r="QS45" i="3"/>
  <c r="RC45" i="3" s="1"/>
  <c r="RQ44" i="3"/>
  <c r="QM45" i="3" s="1"/>
  <c r="QW44" i="3"/>
  <c r="RG44" i="3" s="1"/>
  <c r="DN23" i="2"/>
  <c r="CO23" i="2" s="1"/>
  <c r="I80" i="2" s="1"/>
  <c r="OI16" i="3"/>
  <c r="NE17" i="3" s="1"/>
  <c r="KP44" i="2"/>
  <c r="KZ44" i="2" s="1"/>
  <c r="LJ44" i="2"/>
  <c r="KF45" i="2" s="1"/>
  <c r="QP44" i="2"/>
  <c r="QZ44" i="2" s="1"/>
  <c r="RJ44" i="2"/>
  <c r="QF45" i="2" s="1"/>
  <c r="BI44" i="2"/>
  <c r="CC44" i="2"/>
  <c r="AY45" i="2" s="1"/>
  <c r="BS44" i="2"/>
  <c r="GY16" i="3"/>
  <c r="IT15" i="3"/>
  <c r="IO15" i="3"/>
  <c r="IQ15" i="3" s="1"/>
  <c r="JR15" i="3"/>
  <c r="IS15" i="3" s="1"/>
  <c r="QT43" i="2"/>
  <c r="RD43" i="2" s="1"/>
  <c r="RN43" i="2"/>
  <c r="QJ44" i="2" s="1"/>
  <c r="OM44" i="3"/>
  <c r="NI45" i="3" s="1"/>
  <c r="NS44" i="3"/>
  <c r="OC44" i="3" s="1"/>
  <c r="RP44" i="3"/>
  <c r="QL45" i="3" s="1"/>
  <c r="QV44" i="3"/>
  <c r="RF44" i="3" s="1"/>
  <c r="RQ44" i="2"/>
  <c r="QM45" i="2" s="1"/>
  <c r="QW44" i="2"/>
  <c r="RG44" i="2" s="1"/>
  <c r="XD43" i="2"/>
  <c r="WT43" i="2"/>
  <c r="XN43" i="2"/>
  <c r="WJ44" i="2" s="1"/>
  <c r="LM43" i="2"/>
  <c r="KI44" i="2" s="1"/>
  <c r="KS43" i="2"/>
  <c r="LC43" i="2" s="1"/>
  <c r="SX23" i="2"/>
  <c r="RY23" i="2" s="1"/>
  <c r="EO43" i="2"/>
  <c r="EY43" i="2"/>
  <c r="FI43" i="2"/>
  <c r="EE44" i="2" s="1"/>
  <c r="HR44" i="3"/>
  <c r="IB44" i="3" s="1"/>
  <c r="IL44" i="3"/>
  <c r="HH45" i="3" s="1"/>
  <c r="LL43" i="2"/>
  <c r="KH44" i="2" s="1"/>
  <c r="KR43" i="2"/>
  <c r="LB43" i="2" s="1"/>
  <c r="KP43" i="3"/>
  <c r="KZ43" i="3" s="1"/>
  <c r="LJ43" i="3"/>
  <c r="KF44" i="3" s="1"/>
  <c r="EM44" i="3"/>
  <c r="EW44" i="3" s="1"/>
  <c r="FG44" i="3"/>
  <c r="EC45" i="3" s="1"/>
  <c r="GP23" i="2"/>
  <c r="FQ23" i="2" s="1"/>
  <c r="LN44" i="3"/>
  <c r="KJ45" i="3" s="1"/>
  <c r="KT44" i="3"/>
  <c r="LD44" i="3" s="1"/>
  <c r="WV43" i="3"/>
  <c r="XF43" i="3"/>
  <c r="XP43" i="3"/>
  <c r="WL44" i="3" s="1"/>
  <c r="XC22" i="3" l="1"/>
  <c r="XD39" i="3"/>
  <c r="FM17" i="3"/>
  <c r="FO17" i="3" s="1"/>
  <c r="DW18" i="3"/>
  <c r="GP17" i="3"/>
  <c r="FQ17" i="3" s="1"/>
  <c r="FR17" i="3"/>
  <c r="UA16" i="3"/>
  <c r="RK16" i="3"/>
  <c r="QG17" i="3" s="1"/>
  <c r="QO17" i="3"/>
  <c r="KW16" i="3"/>
  <c r="OX16" i="3"/>
  <c r="RJ16" i="3"/>
  <c r="RZ16" i="3" s="1"/>
  <c r="UK16" i="3"/>
  <c r="UM16" i="3"/>
  <c r="TI17" i="3" s="1"/>
  <c r="TS17" i="3" s="1"/>
  <c r="UC17" i="3" s="1"/>
  <c r="UL16" i="3"/>
  <c r="TH17" i="3" s="1"/>
  <c r="TR17" i="3" s="1"/>
  <c r="LO16" i="3"/>
  <c r="KU16" i="3"/>
  <c r="XY22" i="3"/>
  <c r="WI23" i="3"/>
  <c r="XD40" i="3"/>
  <c r="WT40" i="3"/>
  <c r="XN40" i="3" s="1"/>
  <c r="WJ41" i="3" s="1"/>
  <c r="HP45" i="3"/>
  <c r="HZ45" i="3"/>
  <c r="IJ45" i="3"/>
  <c r="HF46" i="3" s="1"/>
  <c r="OP44" i="3"/>
  <c r="NL45" i="3" s="1"/>
  <c r="NV44" i="3"/>
  <c r="OF44" i="3" s="1"/>
  <c r="RO46" i="3"/>
  <c r="QK47" i="3" s="1"/>
  <c r="QU46" i="3"/>
  <c r="RE46" i="3" s="1"/>
  <c r="CB45" i="3"/>
  <c r="AX46" i="3" s="1"/>
  <c r="BH45" i="3"/>
  <c r="BR45" i="3" s="1"/>
  <c r="G72" i="3"/>
  <c r="CM15" i="3"/>
  <c r="KO45" i="3"/>
  <c r="KY45" i="3" s="1"/>
  <c r="LI45" i="3"/>
  <c r="KE46" i="3" s="1"/>
  <c r="TX45" i="3"/>
  <c r="UH45" i="3" s="1"/>
  <c r="UR45" i="3"/>
  <c r="TN46" i="3" s="1"/>
  <c r="UP45" i="2"/>
  <c r="TL46" i="2" s="1"/>
  <c r="TV45" i="2"/>
  <c r="UF45" i="2" s="1"/>
  <c r="KQ46" i="3"/>
  <c r="LA46" i="3" s="1"/>
  <c r="LK46" i="3"/>
  <c r="KG47" i="3" s="1"/>
  <c r="LM44" i="2"/>
  <c r="KI45" i="2" s="1"/>
  <c r="KS44" i="2"/>
  <c r="LC44" i="2" s="1"/>
  <c r="RM46" i="3"/>
  <c r="QI47" i="3" s="1"/>
  <c r="QS46" i="3"/>
  <c r="RC46" i="3" s="1"/>
  <c r="EP45" i="3"/>
  <c r="EZ45" i="3"/>
  <c r="FJ45" i="3"/>
  <c r="EF46" i="3" s="1"/>
  <c r="OS16" i="3"/>
  <c r="OU16" i="3" s="1"/>
  <c r="LJ45" i="2"/>
  <c r="KF46" i="2" s="1"/>
  <c r="KP45" i="2"/>
  <c r="KZ45" i="2" s="1"/>
  <c r="UO44" i="3"/>
  <c r="TK45" i="3" s="1"/>
  <c r="TU44" i="3"/>
  <c r="UE44" i="3" s="1"/>
  <c r="EI45" i="2"/>
  <c r="ES45" i="2" s="1"/>
  <c r="FC45" i="2"/>
  <c r="DY46" i="2" s="1"/>
  <c r="LN44" i="2"/>
  <c r="KJ45" i="2" s="1"/>
  <c r="KT44" i="2"/>
  <c r="LD44" i="2" s="1"/>
  <c r="WU45" i="2"/>
  <c r="XE45" i="2" s="1"/>
  <c r="XO45" i="2"/>
  <c r="WK46" i="2" s="1"/>
  <c r="DM16" i="3"/>
  <c r="CN16" i="3" s="1"/>
  <c r="BE16" i="3"/>
  <c r="CI16" i="3" s="1"/>
  <c r="BY16" i="3"/>
  <c r="CL16" i="3"/>
  <c r="CJ16" i="3"/>
  <c r="KR44" i="3"/>
  <c r="LB44" i="3"/>
  <c r="LL44" i="3"/>
  <c r="KH45" i="3" s="1"/>
  <c r="NU45" i="2"/>
  <c r="OE45" i="2" s="1"/>
  <c r="OO45" i="2"/>
  <c r="NK46" i="2" s="1"/>
  <c r="UT45" i="2"/>
  <c r="TP46" i="2" s="1"/>
  <c r="TZ45" i="2"/>
  <c r="UJ45" i="2" s="1"/>
  <c r="IE45" i="2"/>
  <c r="HA46" i="2" s="1"/>
  <c r="HK45" i="2"/>
  <c r="HU45" i="2" s="1"/>
  <c r="QU45" i="2"/>
  <c r="RE45" i="2" s="1"/>
  <c r="RO45" i="2"/>
  <c r="QK46" i="2" s="1"/>
  <c r="US44" i="2"/>
  <c r="TO45" i="2" s="1"/>
  <c r="TY44" i="2"/>
  <c r="UI44" i="2"/>
  <c r="NO17" i="3"/>
  <c r="NY17" i="3" s="1"/>
  <c r="NM17" i="3"/>
  <c r="NW17" i="3"/>
  <c r="OT17" i="3"/>
  <c r="OR17" i="3"/>
  <c r="PU17" i="3"/>
  <c r="OV17" i="3" s="1"/>
  <c r="XN44" i="2"/>
  <c r="WJ45" i="2" s="1"/>
  <c r="WT44" i="2"/>
  <c r="XD44" i="2" s="1"/>
  <c r="RN44" i="2"/>
  <c r="QJ45" i="2" s="1"/>
  <c r="QT44" i="2"/>
  <c r="RD44" i="2" s="1"/>
  <c r="HR45" i="3"/>
  <c r="IB45" i="3" s="1"/>
  <c r="IL45" i="3"/>
  <c r="HH46" i="3" s="1"/>
  <c r="UQ45" i="2"/>
  <c r="TM46" i="2" s="1"/>
  <c r="TW45" i="2"/>
  <c r="UG45" i="2" s="1"/>
  <c r="UN45" i="3"/>
  <c r="TJ46" i="3" s="1"/>
  <c r="TT45" i="3"/>
  <c r="UD45" i="3" s="1"/>
  <c r="KN45" i="2"/>
  <c r="KX45" i="2" s="1"/>
  <c r="LH45" i="2"/>
  <c r="KD46" i="2" s="1"/>
  <c r="XS44" i="2"/>
  <c r="WO45" i="2" s="1"/>
  <c r="WY44" i="2"/>
  <c r="XI44" i="2" s="1"/>
  <c r="NN45" i="2"/>
  <c r="NX45" i="2" s="1"/>
  <c r="OH45" i="2"/>
  <c r="ND46" i="2" s="1"/>
  <c r="UN44" i="2"/>
  <c r="TJ45" i="2" s="1"/>
  <c r="TT44" i="2"/>
  <c r="UD44" i="2" s="1"/>
  <c r="LM44" i="3"/>
  <c r="KI45" i="3" s="1"/>
  <c r="KS44" i="3"/>
  <c r="LC44" i="3" s="1"/>
  <c r="UQ45" i="3"/>
  <c r="TM46" i="3" s="1"/>
  <c r="TW45" i="3"/>
  <c r="UG45" i="3" s="1"/>
  <c r="GO24" i="2"/>
  <c r="FP24" i="2" s="1"/>
  <c r="FN24" i="2"/>
  <c r="FA24" i="2"/>
  <c r="FL24" i="2"/>
  <c r="EG24" i="2"/>
  <c r="FK24" i="2" s="1"/>
  <c r="GP24" i="2"/>
  <c r="FQ24" i="2" s="1"/>
  <c r="XZ24" i="2"/>
  <c r="XM24" i="2"/>
  <c r="WS24" i="2"/>
  <c r="XC24" i="2" s="1"/>
  <c r="XX24" i="2"/>
  <c r="RP45" i="2"/>
  <c r="QL46" i="2" s="1"/>
  <c r="QV45" i="2"/>
  <c r="RF45" i="2" s="1"/>
  <c r="KL45" i="2"/>
  <c r="KV45" i="2" s="1"/>
  <c r="LF45" i="2"/>
  <c r="KB46" i="2" s="1"/>
  <c r="CD45" i="3"/>
  <c r="AZ46" i="3" s="1"/>
  <c r="BJ45" i="3"/>
  <c r="BT45" i="3" s="1"/>
  <c r="NP46" i="3"/>
  <c r="NZ46" i="3" s="1"/>
  <c r="OJ46" i="3"/>
  <c r="NF47" i="3" s="1"/>
  <c r="FD45" i="2"/>
  <c r="DZ46" i="2" s="1"/>
  <c r="EJ45" i="2"/>
  <c r="ET45" i="2" s="1"/>
  <c r="NR45" i="3"/>
  <c r="OB45" i="3" s="1"/>
  <c r="OL45" i="3"/>
  <c r="NH46" i="3" s="1"/>
  <c r="FN18" i="3"/>
  <c r="FL18" i="3"/>
  <c r="EG18" i="3"/>
  <c r="EQ18" i="3" s="1"/>
  <c r="GO18" i="3"/>
  <c r="FP18" i="3" s="1"/>
  <c r="HL45" i="3"/>
  <c r="HV45" i="3" s="1"/>
  <c r="IF45" i="3"/>
  <c r="HB46" i="3" s="1"/>
  <c r="QQ17" i="3"/>
  <c r="RA17" i="3" s="1"/>
  <c r="UM44" i="2"/>
  <c r="TI45" i="2" s="1"/>
  <c r="TS44" i="2"/>
  <c r="UC44" i="2"/>
  <c r="CE45" i="2"/>
  <c r="BA46" i="2" s="1"/>
  <c r="BK45" i="2"/>
  <c r="BU45" i="2" s="1"/>
  <c r="UR45" i="2"/>
  <c r="TN46" i="2" s="1"/>
  <c r="TX45" i="2"/>
  <c r="UH45" i="2" s="1"/>
  <c r="TU45" i="2"/>
  <c r="UE45" i="2"/>
  <c r="UO45" i="2"/>
  <c r="TK46" i="2" s="1"/>
  <c r="TR44" i="2"/>
  <c r="UB44" i="2" s="1"/>
  <c r="UL44" i="2"/>
  <c r="TH45" i="2" s="1"/>
  <c r="WZ44" i="2"/>
  <c r="XT44" i="2"/>
  <c r="WP45" i="2" s="1"/>
  <c r="XJ44" i="2"/>
  <c r="UP44" i="3"/>
  <c r="TL45" i="3" s="1"/>
  <c r="TV44" i="3"/>
  <c r="UF44" i="3" s="1"/>
  <c r="QX45" i="3"/>
  <c r="RH45" i="3" s="1"/>
  <c r="RR45" i="3"/>
  <c r="QN46" i="3" s="1"/>
  <c r="BL45" i="2"/>
  <c r="BV45" i="2" s="1"/>
  <c r="CF45" i="2"/>
  <c r="BB46" i="2" s="1"/>
  <c r="CB44" i="2"/>
  <c r="AX45" i="2" s="1"/>
  <c r="BH44" i="2"/>
  <c r="BR44" i="2" s="1"/>
  <c r="HN45" i="2"/>
  <c r="IH45" i="2"/>
  <c r="HD46" i="2" s="1"/>
  <c r="HX45" i="2"/>
  <c r="WZ46" i="3"/>
  <c r="XJ46" i="3" s="1"/>
  <c r="XT46" i="3"/>
  <c r="WP47" i="3" s="1"/>
  <c r="RM44" i="2"/>
  <c r="QI45" i="2" s="1"/>
  <c r="QS44" i="2"/>
  <c r="RC44" i="2" s="1"/>
  <c r="QR44" i="2"/>
  <c r="RL44" i="2"/>
  <c r="QH45" i="2" s="1"/>
  <c r="RB44" i="2"/>
  <c r="KK25" i="2"/>
  <c r="LO25" i="2" s="1"/>
  <c r="LE25" i="2"/>
  <c r="MT25" i="2" s="1"/>
  <c r="LU25" i="2" s="1"/>
  <c r="MS25" i="2"/>
  <c r="LT25" i="2" s="1"/>
  <c r="LR25" i="2"/>
  <c r="LP25" i="2"/>
  <c r="EU45" i="2"/>
  <c r="FE45" i="2"/>
  <c r="EA46" i="2" s="1"/>
  <c r="EK45" i="2"/>
  <c r="IL44" i="2"/>
  <c r="HH45" i="2" s="1"/>
  <c r="HR44" i="2"/>
  <c r="IB44" i="2" s="1"/>
  <c r="XQ45" i="3"/>
  <c r="WM46" i="3" s="1"/>
  <c r="WW45" i="3"/>
  <c r="XG45" i="3" s="1"/>
  <c r="OO44" i="3"/>
  <c r="NK45" i="3" s="1"/>
  <c r="NU44" i="3"/>
  <c r="OE44" i="3" s="1"/>
  <c r="EM45" i="3"/>
  <c r="EW45" i="3" s="1"/>
  <c r="FG45" i="3"/>
  <c r="EC46" i="3" s="1"/>
  <c r="RG45" i="2"/>
  <c r="RQ45" i="2"/>
  <c r="QM46" i="2" s="1"/>
  <c r="QW45" i="2"/>
  <c r="II44" i="2"/>
  <c r="HE45" i="2" s="1"/>
  <c r="HO44" i="2"/>
  <c r="HY44" i="2" s="1"/>
  <c r="HI16" i="3"/>
  <c r="IM16" i="3" s="1"/>
  <c r="IP16" i="3"/>
  <c r="JQ16" i="3"/>
  <c r="IR16" i="3" s="1"/>
  <c r="IN16" i="3"/>
  <c r="CC44" i="3"/>
  <c r="AY45" i="3" s="1"/>
  <c r="BI44" i="3"/>
  <c r="BS44" i="3" s="1"/>
  <c r="ON44" i="2"/>
  <c r="NJ45" i="2" s="1"/>
  <c r="NT44" i="2"/>
  <c r="OD44" i="2" s="1"/>
  <c r="HM44" i="3"/>
  <c r="HW44" i="3"/>
  <c r="IG44" i="3"/>
  <c r="HC45" i="3" s="1"/>
  <c r="XU44" i="3"/>
  <c r="WQ45" i="3" s="1"/>
  <c r="XA44" i="3"/>
  <c r="XK44" i="3" s="1"/>
  <c r="OK44" i="2"/>
  <c r="NG45" i="2" s="1"/>
  <c r="NQ44" i="2"/>
  <c r="OA44" i="2" s="1"/>
  <c r="TY45" i="3"/>
  <c r="UI45" i="3" s="1"/>
  <c r="US45" i="3"/>
  <c r="TO46" i="3" s="1"/>
  <c r="BM45" i="3"/>
  <c r="BW45" i="3" s="1"/>
  <c r="CG45" i="3"/>
  <c r="BC46" i="3" s="1"/>
  <c r="OM44" i="2"/>
  <c r="NI45" i="2" s="1"/>
  <c r="NS44" i="2"/>
  <c r="OC44" i="2" s="1"/>
  <c r="HQ45" i="3"/>
  <c r="IA45" i="3"/>
  <c r="IK45" i="3"/>
  <c r="HG46" i="3" s="1"/>
  <c r="IJ45" i="2"/>
  <c r="HF46" i="2" s="1"/>
  <c r="HP45" i="2"/>
  <c r="HZ45" i="2" s="1"/>
  <c r="EI18" i="3"/>
  <c r="ES18" i="3" s="1"/>
  <c r="CL24" i="2"/>
  <c r="BY24" i="2"/>
  <c r="DN24" i="2" s="1"/>
  <c r="CO24" i="2" s="1"/>
  <c r="CJ24" i="2"/>
  <c r="BE24" i="2"/>
  <c r="CI24" i="2" s="1"/>
  <c r="DM24" i="2"/>
  <c r="CN24" i="2" s="1"/>
  <c r="BI45" i="2"/>
  <c r="BS45" i="2" s="1"/>
  <c r="CC45" i="2"/>
  <c r="AY46" i="2" s="1"/>
  <c r="SW24" i="2"/>
  <c r="RX24" i="2" s="1"/>
  <c r="RV24" i="2"/>
  <c r="RI24" i="2"/>
  <c r="RT24" i="2"/>
  <c r="QO24" i="2"/>
  <c r="RS24" i="2" s="1"/>
  <c r="SX24" i="2"/>
  <c r="RY24" i="2" s="1"/>
  <c r="QY24" i="2"/>
  <c r="LG44" i="2"/>
  <c r="KC45" i="2" s="1"/>
  <c r="KM44" i="2"/>
  <c r="KW44" i="2" s="1"/>
  <c r="WY45" i="3"/>
  <c r="XS45" i="3"/>
  <c r="WO46" i="3" s="1"/>
  <c r="XI45" i="3"/>
  <c r="FI44" i="3"/>
  <c r="EE45" i="3" s="1"/>
  <c r="EO44" i="3"/>
  <c r="EY44" i="3" s="1"/>
  <c r="OP45" i="2"/>
  <c r="NL46" i="2" s="1"/>
  <c r="NV45" i="2"/>
  <c r="OF45" i="2"/>
  <c r="FG44" i="2"/>
  <c r="EC45" i="2" s="1"/>
  <c r="EM44" i="2"/>
  <c r="EW44" i="2" s="1"/>
  <c r="EH18" i="3"/>
  <c r="ER18" i="3"/>
  <c r="HO44" i="3"/>
  <c r="HY44" i="3" s="1"/>
  <c r="II44" i="3"/>
  <c r="HE45" i="3" s="1"/>
  <c r="LK44" i="2"/>
  <c r="KG45" i="2" s="1"/>
  <c r="KQ44" i="2"/>
  <c r="LA44" i="2" s="1"/>
  <c r="XB45" i="2"/>
  <c r="XL45" i="2"/>
  <c r="XV45" i="2"/>
  <c r="WR46" i="2" s="1"/>
  <c r="CD45" i="2"/>
  <c r="AZ46" i="2" s="1"/>
  <c r="BJ45" i="2"/>
  <c r="BT45" i="2"/>
  <c r="CG45" i="2"/>
  <c r="BC46" i="2" s="1"/>
  <c r="BM45" i="2"/>
  <c r="BW45" i="2" s="1"/>
  <c r="NQ46" i="3"/>
  <c r="OA46" i="3" s="1"/>
  <c r="OK46" i="3"/>
  <c r="NG47" i="3" s="1"/>
  <c r="EK44" i="3"/>
  <c r="EU44" i="3" s="1"/>
  <c r="FE44" i="3"/>
  <c r="EA45" i="3" s="1"/>
  <c r="TQ24" i="2"/>
  <c r="UU24" i="2" s="1"/>
  <c r="UV24" i="2"/>
  <c r="VY24" i="2"/>
  <c r="UZ24" i="2" s="1"/>
  <c r="UK24" i="2"/>
  <c r="UX24" i="2"/>
  <c r="XP44" i="3"/>
  <c r="WL45" i="3" s="1"/>
  <c r="WV44" i="3"/>
  <c r="XF44" i="3" s="1"/>
  <c r="GY25" i="2"/>
  <c r="IT24" i="2"/>
  <c r="IO24" i="2"/>
  <c r="IQ24" i="2" s="1"/>
  <c r="RP45" i="3"/>
  <c r="QL46" i="3" s="1"/>
  <c r="QV45" i="3"/>
  <c r="RF45" i="3" s="1"/>
  <c r="RQ45" i="3"/>
  <c r="QM46" i="3" s="1"/>
  <c r="QW45" i="3"/>
  <c r="RG45" i="3" s="1"/>
  <c r="HS24" i="2"/>
  <c r="BF44" i="2"/>
  <c r="BP44" i="2" s="1"/>
  <c r="BZ44" i="2"/>
  <c r="AV45" i="2" s="1"/>
  <c r="RN44" i="3"/>
  <c r="QJ45" i="3" s="1"/>
  <c r="QT44" i="3"/>
  <c r="RD44" i="3" s="1"/>
  <c r="XA44" i="2"/>
  <c r="XK44" i="2"/>
  <c r="XU44" i="2"/>
  <c r="WQ45" i="2" s="1"/>
  <c r="CA44" i="2"/>
  <c r="AW45" i="2" s="1"/>
  <c r="BG44" i="2"/>
  <c r="BQ44" i="2" s="1"/>
  <c r="QR46" i="3"/>
  <c r="RB46" i="3" s="1"/>
  <c r="RL46" i="3"/>
  <c r="QH47" i="3" s="1"/>
  <c r="CE45" i="3"/>
  <c r="BA46" i="3" s="1"/>
  <c r="BK45" i="3"/>
  <c r="BU45" i="3" s="1"/>
  <c r="TZ45" i="3"/>
  <c r="UJ45" i="3" s="1"/>
  <c r="UT45" i="3"/>
  <c r="TP46" i="3" s="1"/>
  <c r="XR45" i="2"/>
  <c r="WN46" i="2" s="1"/>
  <c r="WX45" i="2"/>
  <c r="XH45" i="2" s="1"/>
  <c r="NO44" i="2"/>
  <c r="NY44" i="2" s="1"/>
  <c r="OI44" i="2"/>
  <c r="NE45" i="2" s="1"/>
  <c r="FD44" i="3"/>
  <c r="DZ45" i="3" s="1"/>
  <c r="EJ44" i="3"/>
  <c r="ET44" i="3" s="1"/>
  <c r="FJ45" i="2"/>
  <c r="EF46" i="2" s="1"/>
  <c r="EP45" i="2"/>
  <c r="EZ45" i="2" s="1"/>
  <c r="EH44" i="2"/>
  <c r="ER44" i="2" s="1"/>
  <c r="FB44" i="2"/>
  <c r="DX45" i="2" s="1"/>
  <c r="WU39" i="3"/>
  <c r="XE39" i="3" s="1"/>
  <c r="EN45" i="2"/>
  <c r="EX45" i="2" s="1"/>
  <c r="FH45" i="2"/>
  <c r="ED46" i="2" s="1"/>
  <c r="FI44" i="2"/>
  <c r="EE45" i="2" s="1"/>
  <c r="EO44" i="2"/>
  <c r="EY44" i="2"/>
  <c r="WX45" i="3"/>
  <c r="XH45" i="3" s="1"/>
  <c r="XR45" i="3"/>
  <c r="WN46" i="3" s="1"/>
  <c r="XP45" i="2"/>
  <c r="WL46" i="2" s="1"/>
  <c r="WV45" i="2"/>
  <c r="XF45" i="2"/>
  <c r="KR44" i="2"/>
  <c r="LB44" i="2" s="1"/>
  <c r="LL44" i="2"/>
  <c r="KH45" i="2" s="1"/>
  <c r="OM45" i="3"/>
  <c r="NI46" i="3" s="1"/>
  <c r="NS45" i="3"/>
  <c r="OC45" i="3" s="1"/>
  <c r="RJ45" i="2"/>
  <c r="QF46" i="2" s="1"/>
  <c r="QP45" i="2"/>
  <c r="QZ45" i="2" s="1"/>
  <c r="RR45" i="2"/>
  <c r="QN46" i="2" s="1"/>
  <c r="QX45" i="2"/>
  <c r="RH45" i="2" s="1"/>
  <c r="KO44" i="2"/>
  <c r="KY44" i="2"/>
  <c r="LI44" i="2"/>
  <c r="KE45" i="2" s="1"/>
  <c r="KN45" i="3"/>
  <c r="KX45" i="3"/>
  <c r="LH45" i="3"/>
  <c r="KD46" i="3" s="1"/>
  <c r="NZ45" i="2"/>
  <c r="OJ45" i="2"/>
  <c r="NF46" i="2" s="1"/>
  <c r="NP45" i="2"/>
  <c r="XB45" i="3"/>
  <c r="XL45" i="3" s="1"/>
  <c r="XV45" i="3"/>
  <c r="WR46" i="3" s="1"/>
  <c r="IH44" i="3"/>
  <c r="HD45" i="3" s="1"/>
  <c r="HN44" i="3"/>
  <c r="HX44" i="3" s="1"/>
  <c r="IG44" i="2"/>
  <c r="HC45" i="2" s="1"/>
  <c r="HM44" i="2"/>
  <c r="HW44" i="2"/>
  <c r="BL45" i="3"/>
  <c r="BV45" i="3" s="1"/>
  <c r="CF45" i="3"/>
  <c r="BB46" i="3" s="1"/>
  <c r="ON45" i="3"/>
  <c r="NJ46" i="3" s="1"/>
  <c r="NT45" i="3"/>
  <c r="OD45" i="3" s="1"/>
  <c r="EL45" i="3"/>
  <c r="EV45" i="3" s="1"/>
  <c r="FF45" i="3"/>
  <c r="EB46" i="3" s="1"/>
  <c r="BN45" i="3"/>
  <c r="BX45" i="3" s="1"/>
  <c r="CH45" i="3"/>
  <c r="BD46" i="3" s="1"/>
  <c r="HJ44" i="2"/>
  <c r="HT44" i="2"/>
  <c r="ID44" i="2"/>
  <c r="GZ45" i="2" s="1"/>
  <c r="LJ44" i="3"/>
  <c r="KF45" i="3" s="1"/>
  <c r="KP44" i="3"/>
  <c r="KZ44" i="3" s="1"/>
  <c r="LN45" i="3"/>
  <c r="KJ46" i="3" s="1"/>
  <c r="KT45" i="3"/>
  <c r="LD45" i="3" s="1"/>
  <c r="OG24" i="2"/>
  <c r="PV24" i="2" s="1"/>
  <c r="OW24" i="2" s="1"/>
  <c r="OR24" i="2"/>
  <c r="NM24" i="2"/>
  <c r="OQ24" i="2" s="1"/>
  <c r="PU24" i="2"/>
  <c r="OV24" i="2" s="1"/>
  <c r="NW24" i="2"/>
  <c r="OT24" i="2"/>
  <c r="IK44" i="2"/>
  <c r="HG45" i="2" s="1"/>
  <c r="HQ44" i="2"/>
  <c r="IA44" i="2" s="1"/>
  <c r="EN45" i="3"/>
  <c r="EX45" i="3" s="1"/>
  <c r="FH45" i="3"/>
  <c r="ED46" i="3" s="1"/>
  <c r="NN17" i="3"/>
  <c r="NX17" i="3" s="1"/>
  <c r="NR44" i="2"/>
  <c r="OB44" i="2" s="1"/>
  <c r="OL44" i="2"/>
  <c r="NH45" i="2" s="1"/>
  <c r="HL45" i="2"/>
  <c r="HV45" i="2"/>
  <c r="IF45" i="2"/>
  <c r="HB46" i="2" s="1"/>
  <c r="BN45" i="2"/>
  <c r="CH45" i="2"/>
  <c r="BD46" i="2" s="1"/>
  <c r="BX45" i="2"/>
  <c r="XQ45" i="2"/>
  <c r="WM46" i="2" s="1"/>
  <c r="WW45" i="2"/>
  <c r="XG45" i="2" s="1"/>
  <c r="EL45" i="2"/>
  <c r="EV45" i="2" s="1"/>
  <c r="FF45" i="2"/>
  <c r="EB46" i="2" s="1"/>
  <c r="RK44" i="2"/>
  <c r="QG45" i="2" s="1"/>
  <c r="QQ44" i="2"/>
  <c r="RA44" i="2" s="1"/>
  <c r="PV16" i="3"/>
  <c r="OW16" i="3" s="1"/>
  <c r="BO16" i="3" l="1"/>
  <c r="SX16" i="3"/>
  <c r="RY16" i="3" s="1"/>
  <c r="RU16" i="3"/>
  <c r="RW16" i="3" s="1"/>
  <c r="QF17" i="3"/>
  <c r="LE16" i="3"/>
  <c r="KA17" i="3" s="1"/>
  <c r="KK17" i="3" s="1"/>
  <c r="LF16" i="3"/>
  <c r="KB17" i="3" s="1"/>
  <c r="TG17" i="3"/>
  <c r="UW16" i="3"/>
  <c r="UY16" i="3" s="1"/>
  <c r="VZ16" i="3"/>
  <c r="VA16" i="3" s="1"/>
  <c r="VB16" i="3"/>
  <c r="KU17" i="3"/>
  <c r="LG16" i="3"/>
  <c r="KC17" i="3" s="1"/>
  <c r="MS17" i="3" s="1"/>
  <c r="LT17" i="3" s="1"/>
  <c r="UB17" i="3"/>
  <c r="QY17" i="3"/>
  <c r="CF46" i="2"/>
  <c r="BB47" i="2" s="1"/>
  <c r="BV46" i="2"/>
  <c r="BL46" i="2"/>
  <c r="EQ24" i="2"/>
  <c r="NN46" i="2"/>
  <c r="NX46" i="2" s="1"/>
  <c r="OH46" i="2"/>
  <c r="ND47" i="2" s="1"/>
  <c r="UQ46" i="2"/>
  <c r="TM47" i="2" s="1"/>
  <c r="TW46" i="2"/>
  <c r="UG46" i="2" s="1"/>
  <c r="QU46" i="2"/>
  <c r="RE46" i="2" s="1"/>
  <c r="RO46" i="2"/>
  <c r="QK47" i="2" s="1"/>
  <c r="KR45" i="3"/>
  <c r="LB45" i="3" s="1"/>
  <c r="LL45" i="3"/>
  <c r="KH46" i="3" s="1"/>
  <c r="UO45" i="3"/>
  <c r="TK46" i="3" s="1"/>
  <c r="TU45" i="3"/>
  <c r="UE45" i="3" s="1"/>
  <c r="RM47" i="3"/>
  <c r="QI48" i="3" s="1"/>
  <c r="QS47" i="3"/>
  <c r="RC47" i="3" s="1"/>
  <c r="TX46" i="3"/>
  <c r="UH46" i="3" s="1"/>
  <c r="UR46" i="3"/>
  <c r="TN47" i="3" s="1"/>
  <c r="RO47" i="3"/>
  <c r="QK48" i="3" s="1"/>
  <c r="QU47" i="3"/>
  <c r="RE47" i="3" s="1"/>
  <c r="RN45" i="3"/>
  <c r="QJ46" i="3" s="1"/>
  <c r="QT45" i="3"/>
  <c r="RD45" i="3" s="1"/>
  <c r="RP46" i="3"/>
  <c r="QL47" i="3" s="1"/>
  <c r="QV46" i="3"/>
  <c r="RF46" i="3" s="1"/>
  <c r="UA24" i="2"/>
  <c r="WY46" i="3"/>
  <c r="XI46" i="3" s="1"/>
  <c r="XS46" i="3"/>
  <c r="WO47" i="3" s="1"/>
  <c r="HQ46" i="3"/>
  <c r="IA46" i="3" s="1"/>
  <c r="IK46" i="3"/>
  <c r="HG47" i="3" s="1"/>
  <c r="NT45" i="2"/>
  <c r="OD45" i="2" s="1"/>
  <c r="ON45" i="2"/>
  <c r="NJ46" i="2" s="1"/>
  <c r="RM45" i="2"/>
  <c r="QI46" i="2" s="1"/>
  <c r="QS45" i="2"/>
  <c r="RC45" i="2" s="1"/>
  <c r="TR45" i="2"/>
  <c r="UB45" i="2" s="1"/>
  <c r="UL45" i="2"/>
  <c r="TH46" i="2" s="1"/>
  <c r="FD46" i="2"/>
  <c r="DZ47" i="2" s="1"/>
  <c r="EJ46" i="2"/>
  <c r="ET46" i="2"/>
  <c r="RP46" i="2"/>
  <c r="QL47" i="2" s="1"/>
  <c r="QV46" i="2"/>
  <c r="RF46" i="2" s="1"/>
  <c r="NR45" i="2"/>
  <c r="OB45" i="2"/>
  <c r="OL45" i="2"/>
  <c r="NH46" i="2" s="1"/>
  <c r="FD45" i="3"/>
  <c r="DZ46" i="3" s="1"/>
  <c r="EJ45" i="3"/>
  <c r="ET45" i="3" s="1"/>
  <c r="OK45" i="2"/>
  <c r="NG46" i="2" s="1"/>
  <c r="NQ45" i="2"/>
  <c r="OA45" i="2" s="1"/>
  <c r="XT47" i="3"/>
  <c r="WP48" i="3" s="1"/>
  <c r="WZ47" i="3"/>
  <c r="XJ47" i="3" s="1"/>
  <c r="UM45" i="2"/>
  <c r="TI46" i="2" s="1"/>
  <c r="TS45" i="2"/>
  <c r="UC45" i="2" s="1"/>
  <c r="OJ47" i="3"/>
  <c r="NF48" i="3" s="1"/>
  <c r="NP47" i="3"/>
  <c r="NZ47" i="3" s="1"/>
  <c r="HR46" i="3"/>
  <c r="IB46" i="3" s="1"/>
  <c r="IL46" i="3"/>
  <c r="HH47" i="3" s="1"/>
  <c r="LJ46" i="2"/>
  <c r="KF47" i="2" s="1"/>
  <c r="KP46" i="2"/>
  <c r="KZ46" i="2" s="1"/>
  <c r="KO46" i="3"/>
  <c r="KY46" i="3" s="1"/>
  <c r="LI46" i="3"/>
  <c r="KE47" i="3" s="1"/>
  <c r="XB46" i="3"/>
  <c r="XL46" i="3"/>
  <c r="XV46" i="3"/>
  <c r="WR47" i="3" s="1"/>
  <c r="RK45" i="2"/>
  <c r="QG46" i="2" s="1"/>
  <c r="QQ45" i="2"/>
  <c r="RA45" i="2" s="1"/>
  <c r="XV46" i="2"/>
  <c r="WR47" i="2" s="1"/>
  <c r="XB46" i="2"/>
  <c r="XL46" i="2" s="1"/>
  <c r="OO45" i="3"/>
  <c r="NK46" i="3" s="1"/>
  <c r="NU45" i="3"/>
  <c r="OE45" i="3" s="1"/>
  <c r="TU46" i="2"/>
  <c r="UO46" i="2"/>
  <c r="TK47" i="2" s="1"/>
  <c r="UE46" i="2"/>
  <c r="UQ46" i="3"/>
  <c r="TM47" i="3" s="1"/>
  <c r="TW46" i="3"/>
  <c r="UG46" i="3" s="1"/>
  <c r="C73" i="3"/>
  <c r="H73" i="3"/>
  <c r="B73" i="3"/>
  <c r="E73" i="3"/>
  <c r="OP45" i="3"/>
  <c r="NL46" i="3" s="1"/>
  <c r="NV45" i="3"/>
  <c r="OF45" i="3" s="1"/>
  <c r="KR45" i="2"/>
  <c r="LB45" i="2"/>
  <c r="LL45" i="2"/>
  <c r="KH46" i="2" s="1"/>
  <c r="CE46" i="3"/>
  <c r="BA47" i="3" s="1"/>
  <c r="BK46" i="3"/>
  <c r="BU46" i="3" s="1"/>
  <c r="BI46" i="2"/>
  <c r="BS46" i="2" s="1"/>
  <c r="CC46" i="2"/>
  <c r="AY47" i="2" s="1"/>
  <c r="ON46" i="3"/>
  <c r="NJ47" i="3" s="1"/>
  <c r="NT46" i="3"/>
  <c r="OD46" i="3" s="1"/>
  <c r="QR47" i="3"/>
  <c r="RB47" i="3" s="1"/>
  <c r="RL47" i="3"/>
  <c r="QH48" i="3" s="1"/>
  <c r="QX46" i="3"/>
  <c r="RH46" i="3" s="1"/>
  <c r="RR46" i="3"/>
  <c r="QN47" i="3" s="1"/>
  <c r="FK18" i="3"/>
  <c r="FC18" i="3" s="1"/>
  <c r="DY19" i="3" s="1"/>
  <c r="WI25" i="2"/>
  <c r="XY24" i="2"/>
  <c r="XS45" i="2"/>
  <c r="WO46" i="2" s="1"/>
  <c r="WY45" i="2"/>
  <c r="XI45" i="2" s="1"/>
  <c r="IE46" i="2"/>
  <c r="HA47" i="2" s="1"/>
  <c r="HK46" i="2"/>
  <c r="HU46" i="2" s="1"/>
  <c r="LM45" i="2"/>
  <c r="KI46" i="2" s="1"/>
  <c r="KS45" i="2"/>
  <c r="LC45" i="2" s="1"/>
  <c r="HP46" i="3"/>
  <c r="HZ46" i="3" s="1"/>
  <c r="IJ46" i="3"/>
  <c r="HF47" i="3" s="1"/>
  <c r="CD46" i="2"/>
  <c r="AZ47" i="2" s="1"/>
  <c r="BJ46" i="2"/>
  <c r="BT46" i="2" s="1"/>
  <c r="NO45" i="2"/>
  <c r="NY45" i="2"/>
  <c r="OI45" i="2"/>
  <c r="NE46" i="2" s="1"/>
  <c r="BF45" i="2"/>
  <c r="BZ45" i="2"/>
  <c r="AV46" i="2" s="1"/>
  <c r="BP45" i="2"/>
  <c r="EK45" i="3"/>
  <c r="EU45" i="3" s="1"/>
  <c r="FE45" i="3"/>
  <c r="EA46" i="3" s="1"/>
  <c r="HO45" i="2"/>
  <c r="HY45" i="2" s="1"/>
  <c r="II45" i="2"/>
  <c r="HE46" i="2" s="1"/>
  <c r="KP45" i="3"/>
  <c r="KZ45" i="3" s="1"/>
  <c r="LJ45" i="3"/>
  <c r="KF46" i="3" s="1"/>
  <c r="RH46" i="2"/>
  <c r="RR46" i="2"/>
  <c r="QN47" i="2" s="1"/>
  <c r="QX46" i="2"/>
  <c r="XP46" i="2"/>
  <c r="WL47" i="2" s="1"/>
  <c r="WV46" i="2"/>
  <c r="XF46" i="2" s="1"/>
  <c r="XO39" i="3"/>
  <c r="WK40" i="3" s="1"/>
  <c r="JQ25" i="2"/>
  <c r="IR25" i="2" s="1"/>
  <c r="IC25" i="2"/>
  <c r="IP25" i="2"/>
  <c r="IN25" i="2"/>
  <c r="HI25" i="2"/>
  <c r="IM25" i="2" s="1"/>
  <c r="BO24" i="2"/>
  <c r="FF46" i="2"/>
  <c r="EB47" i="2" s="1"/>
  <c r="EL46" i="2"/>
  <c r="EV46" i="2" s="1"/>
  <c r="ID45" i="2"/>
  <c r="GZ46" i="2" s="1"/>
  <c r="HJ45" i="2"/>
  <c r="HT45" i="2" s="1"/>
  <c r="FG45" i="2"/>
  <c r="EC46" i="2" s="1"/>
  <c r="EM45" i="2"/>
  <c r="EW45" i="2"/>
  <c r="LG45" i="2"/>
  <c r="KC46" i="2" s="1"/>
  <c r="KM45" i="2"/>
  <c r="KW45" i="2"/>
  <c r="XA45" i="3"/>
  <c r="XK45" i="3" s="1"/>
  <c r="XU45" i="3"/>
  <c r="WQ46" i="3" s="1"/>
  <c r="CC45" i="3"/>
  <c r="AY46" i="3" s="1"/>
  <c r="BI45" i="3"/>
  <c r="BS45" i="3" s="1"/>
  <c r="XQ46" i="3"/>
  <c r="WM47" i="3" s="1"/>
  <c r="WW46" i="3"/>
  <c r="XG46" i="3" s="1"/>
  <c r="KU25" i="2"/>
  <c r="OQ17" i="3"/>
  <c r="OH17" i="3" s="1"/>
  <c r="KT45" i="2"/>
  <c r="LD45" i="2" s="1"/>
  <c r="LN45" i="2"/>
  <c r="KJ46" i="2" s="1"/>
  <c r="LK47" i="3"/>
  <c r="KG48" i="3" s="1"/>
  <c r="KQ47" i="3"/>
  <c r="LA47" i="3" s="1"/>
  <c r="D72" i="3"/>
  <c r="F72" i="3"/>
  <c r="HN45" i="3"/>
  <c r="HX45" i="3" s="1"/>
  <c r="IH45" i="3"/>
  <c r="HD46" i="3" s="1"/>
  <c r="FH46" i="2"/>
  <c r="ED47" i="2" s="1"/>
  <c r="EN46" i="2"/>
  <c r="EX46" i="2"/>
  <c r="OM45" i="2"/>
  <c r="NI46" i="2" s="1"/>
  <c r="NS45" i="2"/>
  <c r="OC45" i="2" s="1"/>
  <c r="RQ46" i="2"/>
  <c r="QM47" i="2" s="1"/>
  <c r="QW46" i="2"/>
  <c r="RG46" i="2" s="1"/>
  <c r="RD45" i="2"/>
  <c r="QT45" i="2"/>
  <c r="RN45" i="2"/>
  <c r="QJ46" i="2" s="1"/>
  <c r="AU17" i="3"/>
  <c r="BL46" i="3"/>
  <c r="BV46" i="3" s="1"/>
  <c r="CF46" i="3"/>
  <c r="BB47" i="3" s="1"/>
  <c r="NP46" i="2"/>
  <c r="NZ46" i="2" s="1"/>
  <c r="OJ46" i="2"/>
  <c r="NF47" i="2" s="1"/>
  <c r="FB45" i="2"/>
  <c r="DX46" i="2" s="1"/>
  <c r="EH45" i="2"/>
  <c r="ER45" i="2" s="1"/>
  <c r="OK47" i="3"/>
  <c r="NG48" i="3" s="1"/>
  <c r="NQ47" i="3"/>
  <c r="OA47" i="3" s="1"/>
  <c r="LQ25" i="2"/>
  <c r="LS25" i="2" s="1"/>
  <c r="LV25" i="2"/>
  <c r="KA26" i="2"/>
  <c r="LM45" i="3"/>
  <c r="KI46" i="3" s="1"/>
  <c r="KS45" i="3"/>
  <c r="LC45" i="3" s="1"/>
  <c r="KN46" i="2"/>
  <c r="KX46" i="2" s="1"/>
  <c r="LH46" i="2"/>
  <c r="KD47" i="2" s="1"/>
  <c r="CH46" i="2"/>
  <c r="BD47" i="2" s="1"/>
  <c r="BN46" i="2"/>
  <c r="BX46" i="2"/>
  <c r="CA45" i="2"/>
  <c r="AW46" i="2" s="1"/>
  <c r="BG45" i="2"/>
  <c r="BQ45" i="2"/>
  <c r="XP45" i="3"/>
  <c r="WL46" i="3" s="1"/>
  <c r="WV45" i="3"/>
  <c r="XF45" i="3" s="1"/>
  <c r="LK45" i="2"/>
  <c r="KG46" i="2" s="1"/>
  <c r="KQ45" i="2"/>
  <c r="LA45" i="2" s="1"/>
  <c r="HM45" i="3"/>
  <c r="HW45" i="3" s="1"/>
  <c r="IG45" i="3"/>
  <c r="HC46" i="3" s="1"/>
  <c r="HN46" i="2"/>
  <c r="IH46" i="2"/>
  <c r="HD47" i="2" s="1"/>
  <c r="HX46" i="2"/>
  <c r="CD46" i="3"/>
  <c r="AZ47" i="3" s="1"/>
  <c r="BJ46" i="3"/>
  <c r="BT46" i="3" s="1"/>
  <c r="CA16" i="3"/>
  <c r="AW17" i="3" s="1"/>
  <c r="BZ16" i="3"/>
  <c r="CK16" i="3" s="1"/>
  <c r="CM16" i="3" s="1"/>
  <c r="EN46" i="3"/>
  <c r="EX46" i="3" s="1"/>
  <c r="FH46" i="3"/>
  <c r="ED47" i="3" s="1"/>
  <c r="OS24" i="2"/>
  <c r="OU24" i="2" s="1"/>
  <c r="NC25" i="2"/>
  <c r="OX24" i="2"/>
  <c r="BN46" i="3"/>
  <c r="BX46" i="3" s="1"/>
  <c r="CH46" i="3"/>
  <c r="BD47" i="3" s="1"/>
  <c r="KN46" i="3"/>
  <c r="KX46" i="3" s="1"/>
  <c r="LH46" i="3"/>
  <c r="KD47" i="3" s="1"/>
  <c r="BM46" i="3"/>
  <c r="BW46" i="3" s="1"/>
  <c r="CG46" i="3"/>
  <c r="BC47" i="3" s="1"/>
  <c r="HR45" i="2"/>
  <c r="IB45" i="2" s="1"/>
  <c r="IL45" i="2"/>
  <c r="HH46" i="2" s="1"/>
  <c r="UP45" i="3"/>
  <c r="TL46" i="3" s="1"/>
  <c r="TV45" i="3"/>
  <c r="UF45" i="3" s="1"/>
  <c r="UR46" i="2"/>
  <c r="TN47" i="2" s="1"/>
  <c r="TX46" i="2"/>
  <c r="UH46" i="2"/>
  <c r="NR46" i="3"/>
  <c r="OB46" i="3"/>
  <c r="OL46" i="3"/>
  <c r="NH47" i="3" s="1"/>
  <c r="LF46" i="2"/>
  <c r="KB47" i="2" s="1"/>
  <c r="KL46" i="2"/>
  <c r="KV46" i="2" s="1"/>
  <c r="TZ46" i="2"/>
  <c r="UT46" i="2"/>
  <c r="TP47" i="2" s="1"/>
  <c r="UJ46" i="2"/>
  <c r="EI46" i="2"/>
  <c r="ES46" i="2" s="1"/>
  <c r="FC46" i="2"/>
  <c r="DY47" i="2" s="1"/>
  <c r="EP46" i="3"/>
  <c r="EZ46" i="3"/>
  <c r="FJ46" i="3"/>
  <c r="EF47" i="3" s="1"/>
  <c r="CB46" i="3"/>
  <c r="AX47" i="3" s="1"/>
  <c r="BH46" i="3"/>
  <c r="BR46" i="3" s="1"/>
  <c r="WT41" i="3"/>
  <c r="XD41" i="3" s="1"/>
  <c r="RQ46" i="3"/>
  <c r="QM47" i="3" s="1"/>
  <c r="QW46" i="3"/>
  <c r="RG46" i="3" s="1"/>
  <c r="XQ46" i="2"/>
  <c r="WM47" i="2" s="1"/>
  <c r="WW46" i="2"/>
  <c r="XG46" i="2" s="1"/>
  <c r="HO45" i="3"/>
  <c r="HY45" i="3" s="1"/>
  <c r="II45" i="3"/>
  <c r="HE46" i="3" s="1"/>
  <c r="EM46" i="3"/>
  <c r="EW46" i="3" s="1"/>
  <c r="FG46" i="3"/>
  <c r="EC47" i="3" s="1"/>
  <c r="QR45" i="2"/>
  <c r="RB45" i="2" s="1"/>
  <c r="RL45" i="2"/>
  <c r="QH46" i="2" s="1"/>
  <c r="QP17" i="3"/>
  <c r="RS17" i="3" s="1"/>
  <c r="RV17" i="3"/>
  <c r="RT17" i="3"/>
  <c r="SW17" i="3"/>
  <c r="RX17" i="3" s="1"/>
  <c r="TT45" i="2"/>
  <c r="UD45" i="2" s="1"/>
  <c r="UN45" i="2"/>
  <c r="TJ46" i="2" s="1"/>
  <c r="UN46" i="3"/>
  <c r="TJ47" i="3" s="1"/>
  <c r="TT46" i="3"/>
  <c r="UD46" i="3" s="1"/>
  <c r="WT45" i="2"/>
  <c r="XD45" i="2" s="1"/>
  <c r="XN45" i="2"/>
  <c r="WJ46" i="2" s="1"/>
  <c r="NU46" i="2"/>
  <c r="OE46" i="2"/>
  <c r="OO46" i="2"/>
  <c r="NK47" i="2" s="1"/>
  <c r="WX46" i="3"/>
  <c r="XH46" i="3"/>
  <c r="XR46" i="3"/>
  <c r="WN47" i="3" s="1"/>
  <c r="B81" i="2"/>
  <c r="I81" i="2"/>
  <c r="H81" i="2"/>
  <c r="G81" i="2"/>
  <c r="F81" i="2"/>
  <c r="E81" i="2"/>
  <c r="D81" i="2"/>
  <c r="C81" i="2"/>
  <c r="TZ46" i="3"/>
  <c r="UJ46" i="3" s="1"/>
  <c r="UT46" i="3"/>
  <c r="TP47" i="3" s="1"/>
  <c r="TG25" i="2"/>
  <c r="VB24" i="2"/>
  <c r="UW24" i="2"/>
  <c r="UY24" i="2" s="1"/>
  <c r="IG45" i="2"/>
  <c r="HC46" i="2" s="1"/>
  <c r="HM45" i="2"/>
  <c r="HW45" i="2"/>
  <c r="EP46" i="2"/>
  <c r="EZ46" i="2"/>
  <c r="FJ46" i="2"/>
  <c r="EF47" i="2" s="1"/>
  <c r="EO45" i="3"/>
  <c r="EY45" i="3" s="1"/>
  <c r="FI45" i="3"/>
  <c r="EE46" i="3" s="1"/>
  <c r="QE25" i="2"/>
  <c r="RU24" i="2"/>
  <c r="RZ24" i="2"/>
  <c r="IJ46" i="2"/>
  <c r="HF47" i="2" s="1"/>
  <c r="HP46" i="2"/>
  <c r="HZ46" i="2" s="1"/>
  <c r="XT45" i="2"/>
  <c r="WP46" i="2" s="1"/>
  <c r="WZ45" i="2"/>
  <c r="XJ45" i="2" s="1"/>
  <c r="CE46" i="2"/>
  <c r="BA47" i="2" s="1"/>
  <c r="BK46" i="2"/>
  <c r="BU46" i="2" s="1"/>
  <c r="FR24" i="2"/>
  <c r="FM24" i="2"/>
  <c r="FO24" i="2" s="1"/>
  <c r="DW25" i="2"/>
  <c r="WU46" i="2"/>
  <c r="XE46" i="2" s="1"/>
  <c r="XO46" i="2"/>
  <c r="WK47" i="2" s="1"/>
  <c r="UP46" i="2"/>
  <c r="TL47" i="2" s="1"/>
  <c r="TV46" i="2"/>
  <c r="UF46" i="2" s="1"/>
  <c r="WS23" i="3"/>
  <c r="XM23" i="3" s="1"/>
  <c r="XC23" i="3"/>
  <c r="XZ23" i="3"/>
  <c r="XX23" i="3"/>
  <c r="QZ46" i="2"/>
  <c r="RJ46" i="2"/>
  <c r="QF47" i="2" s="1"/>
  <c r="QP46" i="2"/>
  <c r="LN46" i="3"/>
  <c r="KJ47" i="3" s="1"/>
  <c r="KT46" i="3"/>
  <c r="LD46" i="3" s="1"/>
  <c r="WX46" i="2"/>
  <c r="XH46" i="2" s="1"/>
  <c r="XR46" i="2"/>
  <c r="WN47" i="2" s="1"/>
  <c r="OP46" i="2"/>
  <c r="NL47" i="2" s="1"/>
  <c r="NV46" i="2"/>
  <c r="OF46" i="2" s="1"/>
  <c r="HL46" i="2"/>
  <c r="HV46" i="2" s="1"/>
  <c r="IF46" i="2"/>
  <c r="HB47" i="2" s="1"/>
  <c r="OM46" i="3"/>
  <c r="NI47" i="3" s="1"/>
  <c r="NS46" i="3"/>
  <c r="OC46" i="3" s="1"/>
  <c r="XA45" i="2"/>
  <c r="XU45" i="2"/>
  <c r="WQ46" i="2" s="1"/>
  <c r="XK45" i="2"/>
  <c r="AU25" i="2"/>
  <c r="CK24" i="2"/>
  <c r="CM24" i="2" s="1"/>
  <c r="CP24" i="2"/>
  <c r="IA45" i="2"/>
  <c r="IK45" i="2"/>
  <c r="HG46" i="2" s="1"/>
  <c r="HQ45" i="2"/>
  <c r="EO45" i="2"/>
  <c r="EY45" i="2" s="1"/>
  <c r="FI45" i="2"/>
  <c r="EE46" i="2" s="1"/>
  <c r="EL46" i="3"/>
  <c r="EV46" i="3" s="1"/>
  <c r="FF46" i="3"/>
  <c r="EB47" i="3" s="1"/>
  <c r="KO45" i="2"/>
  <c r="KY45" i="2" s="1"/>
  <c r="LI45" i="2"/>
  <c r="KE46" i="2" s="1"/>
  <c r="VZ24" i="2"/>
  <c r="VA24" i="2" s="1"/>
  <c r="CG46" i="2"/>
  <c r="BC47" i="2" s="1"/>
  <c r="BM46" i="2"/>
  <c r="BW46" i="2"/>
  <c r="RW24" i="2"/>
  <c r="TY46" i="3"/>
  <c r="UI46" i="3" s="1"/>
  <c r="US46" i="3"/>
  <c r="TO47" i="3" s="1"/>
  <c r="HS16" i="3"/>
  <c r="IC16" i="3" s="1"/>
  <c r="FE46" i="2"/>
  <c r="EA47" i="2" s="1"/>
  <c r="EK46" i="2"/>
  <c r="EU46" i="2" s="1"/>
  <c r="CB45" i="2"/>
  <c r="AX46" i="2" s="1"/>
  <c r="BH45" i="2"/>
  <c r="BR45" i="2" s="1"/>
  <c r="HL46" i="3"/>
  <c r="HV46" i="3" s="1"/>
  <c r="IF46" i="3"/>
  <c r="HB47" i="3" s="1"/>
  <c r="US45" i="2"/>
  <c r="TO46" i="2" s="1"/>
  <c r="TY45" i="2"/>
  <c r="UI45" i="2" s="1"/>
  <c r="HS25" i="2" l="1"/>
  <c r="XN41" i="3"/>
  <c r="WJ42" i="3" s="1"/>
  <c r="LR17" i="3"/>
  <c r="LP17" i="3"/>
  <c r="TQ17" i="3"/>
  <c r="UU17" i="3" s="1"/>
  <c r="UV17" i="3"/>
  <c r="UX17" i="3"/>
  <c r="VY17" i="3"/>
  <c r="UZ17" i="3" s="1"/>
  <c r="OI17" i="3"/>
  <c r="NE18" i="3" s="1"/>
  <c r="NO18" i="3" s="1"/>
  <c r="NY18" i="3" s="1"/>
  <c r="OG17" i="3"/>
  <c r="NC18" i="3" s="1"/>
  <c r="MT16" i="3"/>
  <c r="LU16" i="3" s="1"/>
  <c r="LV16" i="3"/>
  <c r="LQ16" i="3"/>
  <c r="LS16" i="3" s="1"/>
  <c r="KL17" i="3"/>
  <c r="KV17" i="3" s="1"/>
  <c r="KM17" i="3"/>
  <c r="KW17" i="3" s="1"/>
  <c r="EI19" i="3"/>
  <c r="ES19" i="3" s="1"/>
  <c r="GY17" i="3"/>
  <c r="D73" i="3"/>
  <c r="F73" i="3"/>
  <c r="HR46" i="2"/>
  <c r="IB46" i="2" s="1"/>
  <c r="IL46" i="2"/>
  <c r="HH47" i="2" s="1"/>
  <c r="XP46" i="3"/>
  <c r="WL47" i="3" s="1"/>
  <c r="WV46" i="3"/>
  <c r="XF46" i="3"/>
  <c r="IO25" i="2"/>
  <c r="IT25" i="2"/>
  <c r="GY26" i="2"/>
  <c r="NO46" i="2"/>
  <c r="NY46" i="2" s="1"/>
  <c r="OI46" i="2"/>
  <c r="NE47" i="2" s="1"/>
  <c r="LM46" i="2"/>
  <c r="KI47" i="2" s="1"/>
  <c r="KS46" i="2"/>
  <c r="LC46" i="2" s="1"/>
  <c r="CE47" i="3"/>
  <c r="BA48" i="3" s="1"/>
  <c r="BK47" i="3"/>
  <c r="BU47" i="3" s="1"/>
  <c r="LI47" i="3"/>
  <c r="KE48" i="3" s="1"/>
  <c r="KO47" i="3"/>
  <c r="KY47" i="3" s="1"/>
  <c r="FD47" i="2"/>
  <c r="DZ48" i="2" s="1"/>
  <c r="EJ47" i="2"/>
  <c r="ET47" i="2" s="1"/>
  <c r="LR26" i="2"/>
  <c r="LP26" i="2"/>
  <c r="KK26" i="2"/>
  <c r="LO26" i="2" s="1"/>
  <c r="KU26" i="2"/>
  <c r="MS26" i="2"/>
  <c r="LT26" i="2" s="1"/>
  <c r="LE26" i="2"/>
  <c r="LK48" i="3"/>
  <c r="KG49" i="3" s="1"/>
  <c r="KQ48" i="3"/>
  <c r="LA48" i="3" s="1"/>
  <c r="ND18" i="3"/>
  <c r="OP46" i="3"/>
  <c r="NL47" i="3" s="1"/>
  <c r="NV46" i="3"/>
  <c r="OF46" i="3" s="1"/>
  <c r="G73" i="3"/>
  <c r="TR46" i="2"/>
  <c r="UB46" i="2" s="1"/>
  <c r="UL46" i="2"/>
  <c r="TH47" i="2" s="1"/>
  <c r="RO48" i="3"/>
  <c r="QK49" i="3" s="1"/>
  <c r="QU48" i="3"/>
  <c r="RE48" i="3" s="1"/>
  <c r="BL47" i="3"/>
  <c r="BV47" i="3" s="1"/>
  <c r="CF47" i="3"/>
  <c r="BB48" i="3" s="1"/>
  <c r="CC46" i="3"/>
  <c r="AY47" i="3" s="1"/>
  <c r="BI46" i="3"/>
  <c r="BS46" i="3"/>
  <c r="ID46" i="2"/>
  <c r="GZ47" i="2" s="1"/>
  <c r="HJ46" i="2"/>
  <c r="HT46" i="2" s="1"/>
  <c r="HU47" i="2"/>
  <c r="IE47" i="2"/>
  <c r="HA48" i="2" s="1"/>
  <c r="HK47" i="2"/>
  <c r="QR48" i="3"/>
  <c r="RB48" i="3" s="1"/>
  <c r="RL48" i="3"/>
  <c r="QH49" i="3" s="1"/>
  <c r="OO46" i="3"/>
  <c r="NK47" i="3" s="1"/>
  <c r="NU46" i="3"/>
  <c r="OE46" i="3" s="1"/>
  <c r="NP48" i="3"/>
  <c r="NZ48" i="3" s="1"/>
  <c r="OJ48" i="3"/>
  <c r="NF49" i="3" s="1"/>
  <c r="XI47" i="3"/>
  <c r="XS47" i="3"/>
  <c r="WO48" i="3" s="1"/>
  <c r="WY47" i="3"/>
  <c r="TX47" i="3"/>
  <c r="UH47" i="3" s="1"/>
  <c r="UR47" i="3"/>
  <c r="TN48" i="3" s="1"/>
  <c r="QU47" i="2"/>
  <c r="RE47" i="2" s="1"/>
  <c r="RO47" i="2"/>
  <c r="QK48" i="2" s="1"/>
  <c r="CF47" i="2"/>
  <c r="BB48" i="2" s="1"/>
  <c r="BL47" i="2"/>
  <c r="BV47" i="2" s="1"/>
  <c r="XQ47" i="2"/>
  <c r="WM48" i="2" s="1"/>
  <c r="WW47" i="2"/>
  <c r="XG47" i="2" s="1"/>
  <c r="EP47" i="3"/>
  <c r="EZ47" i="3" s="1"/>
  <c r="FJ47" i="3"/>
  <c r="EF48" i="3" s="1"/>
  <c r="NR47" i="3"/>
  <c r="OB47" i="3" s="1"/>
  <c r="OL47" i="3"/>
  <c r="NH48" i="3" s="1"/>
  <c r="EN47" i="3"/>
  <c r="EX47" i="3" s="1"/>
  <c r="FH47" i="3"/>
  <c r="ED48" i="3" s="1"/>
  <c r="CA46" i="2"/>
  <c r="AW47" i="2" s="1"/>
  <c r="BQ46" i="2"/>
  <c r="BG46" i="2"/>
  <c r="OM46" i="2"/>
  <c r="NI47" i="2" s="1"/>
  <c r="NS46" i="2"/>
  <c r="OC46" i="2" s="1"/>
  <c r="LD46" i="2"/>
  <c r="LN46" i="2"/>
  <c r="KJ47" i="2" s="1"/>
  <c r="KT46" i="2"/>
  <c r="XA46" i="3"/>
  <c r="XK46" i="3"/>
  <c r="XU46" i="3"/>
  <c r="WQ47" i="3" s="1"/>
  <c r="WU40" i="3"/>
  <c r="XE40" i="3" s="1"/>
  <c r="HO46" i="2"/>
  <c r="HY46" i="2" s="1"/>
  <c r="II46" i="2"/>
  <c r="HE47" i="2" s="1"/>
  <c r="FD46" i="3"/>
  <c r="DZ47" i="3" s="1"/>
  <c r="EJ46" i="3"/>
  <c r="ET46" i="3" s="1"/>
  <c r="IE16" i="3"/>
  <c r="HA17" i="3" s="1"/>
  <c r="LN47" i="3"/>
  <c r="KJ48" i="3" s="1"/>
  <c r="KT47" i="3"/>
  <c r="LD47" i="3" s="1"/>
  <c r="RJ47" i="2"/>
  <c r="QF48" i="2" s="1"/>
  <c r="QP47" i="2"/>
  <c r="QZ47" i="2" s="1"/>
  <c r="KO46" i="2"/>
  <c r="KY46" i="2" s="1"/>
  <c r="LI46" i="2"/>
  <c r="KE47" i="2" s="1"/>
  <c r="CB47" i="3"/>
  <c r="AX48" i="3" s="1"/>
  <c r="BH47" i="3"/>
  <c r="BR47" i="3" s="1"/>
  <c r="WI24" i="3"/>
  <c r="XY23" i="3"/>
  <c r="US46" i="2"/>
  <c r="TO47" i="2" s="1"/>
  <c r="TY46" i="2"/>
  <c r="UI46" i="2" s="1"/>
  <c r="UN47" i="3"/>
  <c r="TJ48" i="3" s="1"/>
  <c r="TT47" i="3"/>
  <c r="UD47" i="3" s="1"/>
  <c r="QR46" i="2"/>
  <c r="RB46" i="2" s="1"/>
  <c r="RL46" i="2"/>
  <c r="QH47" i="2" s="1"/>
  <c r="BM47" i="3"/>
  <c r="BW47" i="3" s="1"/>
  <c r="CG47" i="3"/>
  <c r="BC48" i="3" s="1"/>
  <c r="HM46" i="3"/>
  <c r="HW46" i="3" s="1"/>
  <c r="IG46" i="3"/>
  <c r="HC47" i="3" s="1"/>
  <c r="XV47" i="2"/>
  <c r="WR48" i="2" s="1"/>
  <c r="XB47" i="2"/>
  <c r="XL47" i="2" s="1"/>
  <c r="KZ47" i="2"/>
  <c r="LJ47" i="2"/>
  <c r="KF48" i="2" s="1"/>
  <c r="KP47" i="2"/>
  <c r="NR46" i="2"/>
  <c r="OB46" i="2" s="1"/>
  <c r="OL46" i="2"/>
  <c r="NH47" i="2" s="1"/>
  <c r="ID16" i="3"/>
  <c r="GZ17" i="3" s="1"/>
  <c r="KV47" i="2"/>
  <c r="LF47" i="2"/>
  <c r="KB48" i="2" s="1"/>
  <c r="KL47" i="2"/>
  <c r="NW25" i="2"/>
  <c r="PV25" i="2"/>
  <c r="OW25" i="2" s="1"/>
  <c r="PU25" i="2"/>
  <c r="OV25" i="2" s="1"/>
  <c r="OG25" i="2"/>
  <c r="OT25" i="2"/>
  <c r="NM25" i="2"/>
  <c r="OQ25" i="2" s="1"/>
  <c r="OR25" i="2"/>
  <c r="HN47" i="2"/>
  <c r="HX47" i="2" s="1"/>
  <c r="IH47" i="2"/>
  <c r="HD48" i="2" s="1"/>
  <c r="US47" i="3"/>
  <c r="TO48" i="3" s="1"/>
  <c r="TY47" i="3"/>
  <c r="UI47" i="3" s="1"/>
  <c r="VY25" i="2"/>
  <c r="UZ25" i="2" s="1"/>
  <c r="TQ25" i="2"/>
  <c r="UU25" i="2" s="1"/>
  <c r="UK25" i="2"/>
  <c r="VZ25" i="2" s="1"/>
  <c r="VA25" i="2" s="1"/>
  <c r="UX25" i="2"/>
  <c r="UV25" i="2"/>
  <c r="WX47" i="3"/>
  <c r="XH47" i="3"/>
  <c r="XR47" i="3"/>
  <c r="WN48" i="3" s="1"/>
  <c r="NQ48" i="3"/>
  <c r="OA48" i="3" s="1"/>
  <c r="OK48" i="3"/>
  <c r="NG49" i="3" s="1"/>
  <c r="BY17" i="3"/>
  <c r="BE17" i="3"/>
  <c r="BO17" i="3"/>
  <c r="UM46" i="2"/>
  <c r="TI47" i="2" s="1"/>
  <c r="TS46" i="2"/>
  <c r="UC46" i="2" s="1"/>
  <c r="IA46" i="2"/>
  <c r="IK46" i="2"/>
  <c r="HG47" i="2" s="1"/>
  <c r="HQ46" i="2"/>
  <c r="XN46" i="2"/>
  <c r="WJ47" i="2" s="1"/>
  <c r="WT46" i="2"/>
  <c r="XD46" i="2" s="1"/>
  <c r="EU47" i="2"/>
  <c r="FE47" i="2"/>
  <c r="EA48" i="2" s="1"/>
  <c r="EK47" i="2"/>
  <c r="EG25" i="2"/>
  <c r="FK25" i="2" s="1"/>
  <c r="EQ25" i="2"/>
  <c r="FL25" i="2"/>
  <c r="GO25" i="2"/>
  <c r="FP25" i="2" s="1"/>
  <c r="FA25" i="2"/>
  <c r="GP25" i="2" s="1"/>
  <c r="FQ25" i="2" s="1"/>
  <c r="FN25" i="2"/>
  <c r="OP47" i="2"/>
  <c r="NL48" i="2" s="1"/>
  <c r="NV47" i="2"/>
  <c r="OF47" i="2" s="1"/>
  <c r="EL47" i="3"/>
  <c r="EV47" i="3" s="1"/>
  <c r="FF47" i="3"/>
  <c r="EB48" i="3" s="1"/>
  <c r="XR47" i="2"/>
  <c r="WN48" i="2" s="1"/>
  <c r="WX47" i="2"/>
  <c r="XH47" i="2" s="1"/>
  <c r="BU47" i="2"/>
  <c r="CE47" i="2"/>
  <c r="BA48" i="2" s="1"/>
  <c r="BK47" i="2"/>
  <c r="XA46" i="2"/>
  <c r="XK46" i="2" s="1"/>
  <c r="XU46" i="2"/>
  <c r="WQ47" i="2" s="1"/>
  <c r="EO46" i="3"/>
  <c r="EY46" i="3" s="1"/>
  <c r="FI46" i="3"/>
  <c r="EE47" i="3" s="1"/>
  <c r="UT47" i="3"/>
  <c r="TP48" i="3" s="1"/>
  <c r="TZ47" i="3"/>
  <c r="UJ47" i="3" s="1"/>
  <c r="UN46" i="2"/>
  <c r="TJ47" i="2" s="1"/>
  <c r="TT46" i="2"/>
  <c r="UD46" i="2" s="1"/>
  <c r="EI47" i="2"/>
  <c r="ES47" i="2" s="1"/>
  <c r="FC47" i="2"/>
  <c r="DY48" i="2" s="1"/>
  <c r="LH47" i="3"/>
  <c r="KD48" i="3" s="1"/>
  <c r="KN47" i="3"/>
  <c r="KX47" i="3" s="1"/>
  <c r="BN47" i="2"/>
  <c r="BX47" i="2" s="1"/>
  <c r="CH47" i="2"/>
  <c r="BD48" i="2" s="1"/>
  <c r="EN47" i="2"/>
  <c r="EX47" i="2" s="1"/>
  <c r="FH47" i="2"/>
  <c r="ED48" i="2" s="1"/>
  <c r="FF47" i="2"/>
  <c r="EB48" i="2" s="1"/>
  <c r="EL47" i="2"/>
  <c r="EV47" i="2"/>
  <c r="XP47" i="2"/>
  <c r="WL48" i="2" s="1"/>
  <c r="WV47" i="2"/>
  <c r="XF47" i="2" s="1"/>
  <c r="CD47" i="2"/>
  <c r="AZ48" i="2" s="1"/>
  <c r="BJ47" i="2"/>
  <c r="BT47" i="2"/>
  <c r="XS46" i="2"/>
  <c r="WO47" i="2" s="1"/>
  <c r="WY46" i="2"/>
  <c r="XI46" i="2" s="1"/>
  <c r="ON47" i="3"/>
  <c r="NJ48" i="3" s="1"/>
  <c r="NT47" i="3"/>
  <c r="OD47" i="3" s="1"/>
  <c r="RM46" i="2"/>
  <c r="QI47" i="2" s="1"/>
  <c r="QS46" i="2"/>
  <c r="RC46" i="2"/>
  <c r="RM48" i="3"/>
  <c r="QI49" i="3" s="1"/>
  <c r="QS48" i="3"/>
  <c r="RC48" i="3" s="1"/>
  <c r="UQ47" i="2"/>
  <c r="TM48" i="2" s="1"/>
  <c r="TW47" i="2"/>
  <c r="UG47" i="2" s="1"/>
  <c r="IJ47" i="2"/>
  <c r="HF48" i="2" s="1"/>
  <c r="HP47" i="2"/>
  <c r="HZ47" i="2" s="1"/>
  <c r="QZ17" i="3"/>
  <c r="RK17" i="3" s="1"/>
  <c r="QG18" i="3" s="1"/>
  <c r="IG46" i="2"/>
  <c r="HC47" i="2" s="1"/>
  <c r="HM46" i="2"/>
  <c r="HW46" i="2" s="1"/>
  <c r="DM25" i="2"/>
  <c r="CN25" i="2" s="1"/>
  <c r="BE25" i="2"/>
  <c r="CI25" i="2" s="1"/>
  <c r="CL25" i="2"/>
  <c r="CJ25" i="2"/>
  <c r="BO25" i="2"/>
  <c r="DN25" i="2"/>
  <c r="CO25" i="2" s="1"/>
  <c r="BY25" i="2"/>
  <c r="RI25" i="2"/>
  <c r="SX25" i="2" s="1"/>
  <c r="RY25" i="2" s="1"/>
  <c r="SW25" i="2"/>
  <c r="RX25" i="2" s="1"/>
  <c r="RV25" i="2"/>
  <c r="QO25" i="2"/>
  <c r="RS25" i="2" s="1"/>
  <c r="RT25" i="2"/>
  <c r="AV17" i="3"/>
  <c r="DM17" i="3" s="1"/>
  <c r="CN17" i="3" s="1"/>
  <c r="DN16" i="3"/>
  <c r="CO16" i="3" s="1"/>
  <c r="I73" i="3" s="1"/>
  <c r="CP16" i="3"/>
  <c r="HL47" i="3"/>
  <c r="HV47" i="3" s="1"/>
  <c r="IF47" i="3"/>
  <c r="HB48" i="3" s="1"/>
  <c r="QW47" i="3"/>
  <c r="RG47" i="3" s="1"/>
  <c r="RQ47" i="3"/>
  <c r="QM48" i="3" s="1"/>
  <c r="BG17" i="3"/>
  <c r="BQ17" i="3" s="1"/>
  <c r="KN47" i="2"/>
  <c r="KX47" i="2" s="1"/>
  <c r="LH47" i="2"/>
  <c r="KD48" i="2" s="1"/>
  <c r="RD46" i="2"/>
  <c r="RN46" i="2"/>
  <c r="QJ47" i="2" s="1"/>
  <c r="QT46" i="2"/>
  <c r="HN46" i="3"/>
  <c r="HX46" i="3" s="1"/>
  <c r="IH46" i="3"/>
  <c r="HD47" i="3" s="1"/>
  <c r="FE46" i="3"/>
  <c r="EA47" i="3" s="1"/>
  <c r="EK46" i="3"/>
  <c r="EU46" i="3" s="1"/>
  <c r="IJ47" i="3"/>
  <c r="HF48" i="3" s="1"/>
  <c r="HP47" i="3"/>
  <c r="HZ47" i="3" s="1"/>
  <c r="TW47" i="3"/>
  <c r="UG47" i="3" s="1"/>
  <c r="UQ47" i="3"/>
  <c r="TM48" i="3" s="1"/>
  <c r="RK46" i="2"/>
  <c r="QG47" i="2" s="1"/>
  <c r="QQ46" i="2"/>
  <c r="RA46" i="2" s="1"/>
  <c r="WZ48" i="3"/>
  <c r="XJ48" i="3"/>
  <c r="XT48" i="3"/>
  <c r="WP49" i="3" s="1"/>
  <c r="ON46" i="2"/>
  <c r="NJ47" i="2" s="1"/>
  <c r="NT46" i="2"/>
  <c r="OD46" i="2" s="1"/>
  <c r="QV47" i="3"/>
  <c r="RF47" i="3" s="1"/>
  <c r="RP47" i="3"/>
  <c r="QL48" i="3" s="1"/>
  <c r="EO46" i="2"/>
  <c r="FI46" i="2"/>
  <c r="EE47" i="2" s="1"/>
  <c r="EY46" i="2"/>
  <c r="EM47" i="3"/>
  <c r="FG47" i="3"/>
  <c r="EC48" i="3" s="1"/>
  <c r="EW47" i="3"/>
  <c r="UR47" i="2"/>
  <c r="TN48" i="2" s="1"/>
  <c r="TX47" i="2"/>
  <c r="UH47" i="2"/>
  <c r="LA46" i="2"/>
  <c r="KQ46" i="2"/>
  <c r="LK46" i="2"/>
  <c r="KG47" i="2" s="1"/>
  <c r="EH46" i="2"/>
  <c r="ER46" i="2" s="1"/>
  <c r="FB46" i="2"/>
  <c r="DX47" i="2" s="1"/>
  <c r="LG46" i="2"/>
  <c r="KC47" i="2" s="1"/>
  <c r="KM46" i="2"/>
  <c r="KW46" i="2" s="1"/>
  <c r="RR47" i="2"/>
  <c r="QN48" i="2" s="1"/>
  <c r="QX47" i="2"/>
  <c r="RH47" i="2" s="1"/>
  <c r="WS25" i="2"/>
  <c r="XC25" i="2" s="1"/>
  <c r="XZ25" i="2"/>
  <c r="XX25" i="2"/>
  <c r="XM25" i="2"/>
  <c r="BI47" i="2"/>
  <c r="BS47" i="2" s="1"/>
  <c r="CC47" i="2"/>
  <c r="AY48" i="2" s="1"/>
  <c r="KR46" i="2"/>
  <c r="LL46" i="2"/>
  <c r="KH47" i="2" s="1"/>
  <c r="LB46" i="2"/>
  <c r="OM47" i="3"/>
  <c r="NI48" i="3" s="1"/>
  <c r="NS47" i="3"/>
  <c r="OC47" i="3" s="1"/>
  <c r="EP47" i="2"/>
  <c r="EZ47" i="2" s="1"/>
  <c r="FJ47" i="2"/>
  <c r="EF48" i="2" s="1"/>
  <c r="NU47" i="2"/>
  <c r="OE47" i="2" s="1"/>
  <c r="OO47" i="2"/>
  <c r="NK48" i="2" s="1"/>
  <c r="WT42" i="3"/>
  <c r="XN42" i="3" s="1"/>
  <c r="WJ43" i="3" s="1"/>
  <c r="BN47" i="3"/>
  <c r="BX47" i="3" s="1"/>
  <c r="CH47" i="3"/>
  <c r="BD48" i="3" s="1"/>
  <c r="FA18" i="3"/>
  <c r="FB18" i="3"/>
  <c r="DX19" i="3" s="1"/>
  <c r="XV47" i="3"/>
  <c r="WR48" i="3" s="1"/>
  <c r="XB47" i="3"/>
  <c r="XL47" i="3"/>
  <c r="HR47" i="3"/>
  <c r="IB47" i="3" s="1"/>
  <c r="IL47" i="3"/>
  <c r="HH48" i="3" s="1"/>
  <c r="RP47" i="2"/>
  <c r="QL48" i="2" s="1"/>
  <c r="QV47" i="2"/>
  <c r="RF47" i="2" s="1"/>
  <c r="RN46" i="3"/>
  <c r="QJ47" i="3" s="1"/>
  <c r="QT46" i="3"/>
  <c r="RD46" i="3" s="1"/>
  <c r="NN47" i="2"/>
  <c r="OH47" i="2"/>
  <c r="ND48" i="2" s="1"/>
  <c r="NX47" i="2"/>
  <c r="CD47" i="3"/>
  <c r="AZ48" i="3" s="1"/>
  <c r="BJ47" i="3"/>
  <c r="BT47" i="3" s="1"/>
  <c r="HQ47" i="3"/>
  <c r="IA47" i="3" s="1"/>
  <c r="IK47" i="3"/>
  <c r="HG48" i="3" s="1"/>
  <c r="UO46" i="3"/>
  <c r="TK47" i="3" s="1"/>
  <c r="TU46" i="3"/>
  <c r="UE46" i="3" s="1"/>
  <c r="UP47" i="2"/>
  <c r="TL48" i="2" s="1"/>
  <c r="TV47" i="2"/>
  <c r="UF47" i="2"/>
  <c r="WZ46" i="2"/>
  <c r="XT46" i="2"/>
  <c r="WP47" i="2" s="1"/>
  <c r="XJ46" i="2"/>
  <c r="BH46" i="2"/>
  <c r="BR46" i="2" s="1"/>
  <c r="CB46" i="2"/>
  <c r="AX47" i="2" s="1"/>
  <c r="WU47" i="2"/>
  <c r="XE47" i="2" s="1"/>
  <c r="XO47" i="2"/>
  <c r="WK48" i="2" s="1"/>
  <c r="TZ47" i="2"/>
  <c r="UT47" i="2"/>
  <c r="TP48" i="2" s="1"/>
  <c r="UJ47" i="2"/>
  <c r="NP47" i="2"/>
  <c r="NZ47" i="2" s="1"/>
  <c r="OJ47" i="2"/>
  <c r="NF48" i="2" s="1"/>
  <c r="WW47" i="3"/>
  <c r="XQ47" i="3"/>
  <c r="WM48" i="3" s="1"/>
  <c r="XG47" i="3"/>
  <c r="IQ25" i="2"/>
  <c r="KP46" i="3"/>
  <c r="KZ46" i="3" s="1"/>
  <c r="LJ46" i="3"/>
  <c r="KF47" i="3" s="1"/>
  <c r="BF46" i="2"/>
  <c r="BP46" i="2" s="1"/>
  <c r="BZ46" i="2"/>
  <c r="AV47" i="2" s="1"/>
  <c r="QX47" i="3"/>
  <c r="RH47" i="3" s="1"/>
  <c r="RR47" i="3"/>
  <c r="QN48" i="3" s="1"/>
  <c r="TU47" i="2"/>
  <c r="UE47" i="2" s="1"/>
  <c r="UO47" i="2"/>
  <c r="TK48" i="2" s="1"/>
  <c r="CG47" i="2"/>
  <c r="BC48" i="2" s="1"/>
  <c r="BW47" i="2"/>
  <c r="BM47" i="2"/>
  <c r="HL47" i="2"/>
  <c r="HV47" i="2" s="1"/>
  <c r="IF47" i="2"/>
  <c r="HB48" i="2" s="1"/>
  <c r="HO46" i="3"/>
  <c r="HY46" i="3" s="1"/>
  <c r="II46" i="3"/>
  <c r="HE47" i="3" s="1"/>
  <c r="UP46" i="3"/>
  <c r="TL47" i="3" s="1"/>
  <c r="TV46" i="3"/>
  <c r="UF46" i="3" s="1"/>
  <c r="LM46" i="3"/>
  <c r="KI47" i="3" s="1"/>
  <c r="KS46" i="3"/>
  <c r="LC46" i="3" s="1"/>
  <c r="RQ47" i="2"/>
  <c r="QM48" i="2" s="1"/>
  <c r="QW47" i="2"/>
  <c r="RG47" i="2" s="1"/>
  <c r="FG46" i="2"/>
  <c r="EC47" i="2" s="1"/>
  <c r="EM46" i="2"/>
  <c r="EW46" i="2"/>
  <c r="JR25" i="2"/>
  <c r="IS25" i="2" s="1"/>
  <c r="OA46" i="2"/>
  <c r="OK46" i="2"/>
  <c r="NG47" i="2" s="1"/>
  <c r="NQ46" i="2"/>
  <c r="KR46" i="3"/>
  <c r="LB46" i="3" s="1"/>
  <c r="LL46" i="3"/>
  <c r="KH47" i="3" s="1"/>
  <c r="UA25" i="2" l="1"/>
  <c r="QY25" i="2"/>
  <c r="XD42" i="3"/>
  <c r="XO40" i="3"/>
  <c r="WK41" i="3" s="1"/>
  <c r="CL17" i="3"/>
  <c r="OR18" i="3"/>
  <c r="OT18" i="3"/>
  <c r="OS17" i="3"/>
  <c r="OU17" i="3" s="1"/>
  <c r="PV17" i="3"/>
  <c r="OW17" i="3" s="1"/>
  <c r="NM18" i="3"/>
  <c r="NW18" i="3" s="1"/>
  <c r="IT16" i="3"/>
  <c r="UA17" i="3"/>
  <c r="UL17" i="3" s="1"/>
  <c r="TH18" i="3" s="1"/>
  <c r="TR18" i="3" s="1"/>
  <c r="UK17" i="3"/>
  <c r="OX17" i="3"/>
  <c r="UM17" i="3"/>
  <c r="TI18" i="3" s="1"/>
  <c r="TS18" i="3" s="1"/>
  <c r="UC18" i="3" s="1"/>
  <c r="PU18" i="3"/>
  <c r="OV18" i="3" s="1"/>
  <c r="LO17" i="3"/>
  <c r="RI17" i="3"/>
  <c r="QE18" i="3" s="1"/>
  <c r="WT43" i="3"/>
  <c r="XD43" i="3" s="1"/>
  <c r="QQ18" i="3"/>
  <c r="RA18" i="3" s="1"/>
  <c r="CB47" i="2"/>
  <c r="AX48" i="2" s="1"/>
  <c r="BH47" i="2"/>
  <c r="BR47" i="2" s="1"/>
  <c r="IK48" i="3"/>
  <c r="HG49" i="3" s="1"/>
  <c r="HQ48" i="3"/>
  <c r="IA48" i="3" s="1"/>
  <c r="OM48" i="3"/>
  <c r="NI49" i="3" s="1"/>
  <c r="NS48" i="3"/>
  <c r="OC48" i="3" s="1"/>
  <c r="XT49" i="3"/>
  <c r="WP50" i="3" s="1"/>
  <c r="WZ49" i="3"/>
  <c r="XJ49" i="3" s="1"/>
  <c r="IJ48" i="3"/>
  <c r="HF49" i="3" s="1"/>
  <c r="HP48" i="3"/>
  <c r="HZ48" i="3" s="1"/>
  <c r="AU26" i="2"/>
  <c r="CK25" i="2"/>
  <c r="CM25" i="2" s="1"/>
  <c r="CP25" i="2"/>
  <c r="HP48" i="2"/>
  <c r="IJ48" i="2"/>
  <c r="HF49" i="2" s="1"/>
  <c r="HZ48" i="2"/>
  <c r="CD48" i="2"/>
  <c r="AZ49" i="2" s="1"/>
  <c r="BJ48" i="2"/>
  <c r="BT48" i="2" s="1"/>
  <c r="WX48" i="3"/>
  <c r="XH48" i="3" s="1"/>
  <c r="XR48" i="3"/>
  <c r="WN49" i="3" s="1"/>
  <c r="LF48" i="2"/>
  <c r="KB49" i="2" s="1"/>
  <c r="KL48" i="2"/>
  <c r="KV48" i="2"/>
  <c r="OM47" i="2"/>
  <c r="NI48" i="2" s="1"/>
  <c r="NS47" i="2"/>
  <c r="OC47" i="2" s="1"/>
  <c r="FD48" i="2"/>
  <c r="DZ49" i="2" s="1"/>
  <c r="EJ48" i="2"/>
  <c r="ET48" i="2" s="1"/>
  <c r="EM48" i="3"/>
  <c r="EW48" i="3" s="1"/>
  <c r="FG48" i="3"/>
  <c r="EC49" i="3" s="1"/>
  <c r="EO47" i="3"/>
  <c r="EY47" i="3" s="1"/>
  <c r="FI47" i="3"/>
  <c r="EE48" i="3" s="1"/>
  <c r="EL48" i="3"/>
  <c r="EV48" i="3" s="1"/>
  <c r="FF48" i="3"/>
  <c r="EB49" i="3" s="1"/>
  <c r="UM47" i="2"/>
  <c r="TI48" i="2" s="1"/>
  <c r="TS47" i="2"/>
  <c r="UC47" i="2"/>
  <c r="QP48" i="2"/>
  <c r="RJ48" i="2"/>
  <c r="QF49" i="2" s="1"/>
  <c r="QZ48" i="2"/>
  <c r="TR47" i="2"/>
  <c r="UB47" i="2" s="1"/>
  <c r="UL47" i="2"/>
  <c r="TH48" i="2" s="1"/>
  <c r="IC26" i="2"/>
  <c r="IP26" i="2"/>
  <c r="HI26" i="2"/>
  <c r="IM26" i="2" s="1"/>
  <c r="IN26" i="2"/>
  <c r="HS26" i="2"/>
  <c r="JR26" i="2"/>
  <c r="IS26" i="2" s="1"/>
  <c r="JQ26" i="2"/>
  <c r="IR26" i="2" s="1"/>
  <c r="JR16" i="3"/>
  <c r="IS16" i="3" s="1"/>
  <c r="CC48" i="2"/>
  <c r="AY49" i="2" s="1"/>
  <c r="BI48" i="2"/>
  <c r="BS48" i="2" s="1"/>
  <c r="II47" i="3"/>
  <c r="HE48" i="3" s="1"/>
  <c r="HO47" i="3"/>
  <c r="HY47" i="3" s="1"/>
  <c r="RP48" i="2"/>
  <c r="QL49" i="2" s="1"/>
  <c r="QV48" i="2"/>
  <c r="RF48" i="2" s="1"/>
  <c r="LG47" i="2"/>
  <c r="KC48" i="2" s="1"/>
  <c r="KM47" i="2"/>
  <c r="KW47" i="2" s="1"/>
  <c r="FE47" i="3"/>
  <c r="EA48" i="3" s="1"/>
  <c r="EK47" i="3"/>
  <c r="EU47" i="3" s="1"/>
  <c r="KN48" i="3"/>
  <c r="KX48" i="3"/>
  <c r="LH48" i="3"/>
  <c r="KD49" i="3" s="1"/>
  <c r="IH48" i="2"/>
  <c r="HD49" i="2" s="1"/>
  <c r="HN48" i="2"/>
  <c r="HX48" i="2" s="1"/>
  <c r="HJ17" i="3"/>
  <c r="HT17" i="3" s="1"/>
  <c r="HM47" i="3"/>
  <c r="HW47" i="3" s="1"/>
  <c r="IG47" i="3"/>
  <c r="HC48" i="3" s="1"/>
  <c r="WW48" i="2"/>
  <c r="XG48" i="2"/>
  <c r="XQ48" i="2"/>
  <c r="WM49" i="2" s="1"/>
  <c r="ID47" i="2"/>
  <c r="GZ48" i="2" s="1"/>
  <c r="HJ47" i="2"/>
  <c r="HT47" i="2" s="1"/>
  <c r="KQ49" i="3"/>
  <c r="LA49" i="3" s="1"/>
  <c r="LK49" i="3"/>
  <c r="KG50" i="3" s="1"/>
  <c r="IO16" i="3"/>
  <c r="IQ16" i="3" s="1"/>
  <c r="G82" i="2"/>
  <c r="C82" i="2"/>
  <c r="B82" i="2"/>
  <c r="I82" i="2"/>
  <c r="H82" i="2"/>
  <c r="F82" i="2"/>
  <c r="E82" i="2"/>
  <c r="D82" i="2"/>
  <c r="US47" i="2"/>
  <c r="TO48" i="2" s="1"/>
  <c r="TY47" i="2"/>
  <c r="UI47" i="2" s="1"/>
  <c r="WU41" i="3"/>
  <c r="XO41" i="3" s="1"/>
  <c r="WK42" i="3" s="1"/>
  <c r="CA47" i="2"/>
  <c r="AW48" i="2" s="1"/>
  <c r="BG47" i="2"/>
  <c r="BQ47" i="2"/>
  <c r="WY48" i="3"/>
  <c r="XI48" i="3" s="1"/>
  <c r="XS48" i="3"/>
  <c r="WO49" i="3" s="1"/>
  <c r="LQ26" i="2"/>
  <c r="LS26" i="2" s="1"/>
  <c r="LV26" i="2"/>
  <c r="KA27" i="2"/>
  <c r="LI48" i="3"/>
  <c r="KE49" i="3" s="1"/>
  <c r="KO48" i="3"/>
  <c r="KY48" i="3" s="1"/>
  <c r="JQ17" i="3"/>
  <c r="IR17" i="3" s="1"/>
  <c r="HI17" i="3"/>
  <c r="HS17" i="3" s="1"/>
  <c r="IN17" i="3"/>
  <c r="IP17" i="3"/>
  <c r="UO48" i="2"/>
  <c r="TK49" i="2" s="1"/>
  <c r="TU48" i="2"/>
  <c r="UE48" i="2" s="1"/>
  <c r="WW48" i="3"/>
  <c r="XG48" i="3"/>
  <c r="XQ48" i="3"/>
  <c r="WM49" i="3" s="1"/>
  <c r="QX48" i="3"/>
  <c r="RH48" i="3" s="1"/>
  <c r="RR48" i="3"/>
  <c r="QN49" i="3" s="1"/>
  <c r="NP48" i="2"/>
  <c r="NZ48" i="2" s="1"/>
  <c r="OJ48" i="2"/>
  <c r="NF49" i="2" s="1"/>
  <c r="FG47" i="2"/>
  <c r="EC48" i="2" s="1"/>
  <c r="EM47" i="2"/>
  <c r="EW47" i="2"/>
  <c r="WZ47" i="2"/>
  <c r="XT47" i="2"/>
  <c r="WP48" i="2" s="1"/>
  <c r="XJ47" i="2"/>
  <c r="WI26" i="2"/>
  <c r="XY25" i="2"/>
  <c r="EO47" i="2"/>
  <c r="FI47" i="2"/>
  <c r="EE48" i="2" s="1"/>
  <c r="EY47" i="2"/>
  <c r="HN47" i="3"/>
  <c r="HX47" i="3" s="1"/>
  <c r="IH47" i="3"/>
  <c r="HD48" i="3" s="1"/>
  <c r="BF17" i="3"/>
  <c r="BP17" i="3" s="1"/>
  <c r="LN48" i="3"/>
  <c r="KJ49" i="3" s="1"/>
  <c r="KT48" i="3"/>
  <c r="LD48" i="3" s="1"/>
  <c r="XU47" i="3"/>
  <c r="WQ48" i="3" s="1"/>
  <c r="XA47" i="3"/>
  <c r="XK47" i="3"/>
  <c r="EN48" i="3"/>
  <c r="EX48" i="3" s="1"/>
  <c r="FH48" i="3"/>
  <c r="ED49" i="3" s="1"/>
  <c r="RK47" i="2"/>
  <c r="QG48" i="2" s="1"/>
  <c r="QQ47" i="2"/>
  <c r="RA47" i="2" s="1"/>
  <c r="QW48" i="3"/>
  <c r="RG48" i="3" s="1"/>
  <c r="RQ48" i="3"/>
  <c r="QM49" i="3" s="1"/>
  <c r="ON48" i="3"/>
  <c r="NJ49" i="3" s="1"/>
  <c r="NT48" i="3"/>
  <c r="OD48" i="3" s="1"/>
  <c r="FC48" i="2"/>
  <c r="DY49" i="2" s="1"/>
  <c r="EI48" i="2"/>
  <c r="ES48" i="2"/>
  <c r="XA47" i="2"/>
  <c r="XU47" i="2"/>
  <c r="WQ48" i="2" s="1"/>
  <c r="XK47" i="2"/>
  <c r="BM48" i="3"/>
  <c r="BW48" i="3" s="1"/>
  <c r="CG48" i="3"/>
  <c r="BC49" i="3" s="1"/>
  <c r="WS24" i="3"/>
  <c r="XM24" i="3" s="1"/>
  <c r="XC24" i="3"/>
  <c r="XZ24" i="3"/>
  <c r="XX24" i="3"/>
  <c r="NP49" i="3"/>
  <c r="NZ49" i="3" s="1"/>
  <c r="OJ49" i="3"/>
  <c r="NF50" i="3" s="1"/>
  <c r="CC47" i="3"/>
  <c r="AY48" i="3" s="1"/>
  <c r="BI47" i="3"/>
  <c r="BS47" i="3" s="1"/>
  <c r="CE48" i="3"/>
  <c r="BA49" i="3" s="1"/>
  <c r="BK48" i="3"/>
  <c r="BU48" i="3" s="1"/>
  <c r="IL48" i="3"/>
  <c r="HH49" i="3" s="1"/>
  <c r="HR48" i="3"/>
  <c r="IB48" i="3"/>
  <c r="HK17" i="3"/>
  <c r="CF48" i="2"/>
  <c r="BB49" i="2" s="1"/>
  <c r="BL48" i="2"/>
  <c r="BV48" i="2"/>
  <c r="QR49" i="3"/>
  <c r="RB49" i="3" s="1"/>
  <c r="RL49" i="3"/>
  <c r="QH50" i="3" s="1"/>
  <c r="BL48" i="3"/>
  <c r="BV48" i="3" s="1"/>
  <c r="CF48" i="3"/>
  <c r="BB49" i="3" s="1"/>
  <c r="NV47" i="3"/>
  <c r="OF47" i="3" s="1"/>
  <c r="OP47" i="3"/>
  <c r="NL48" i="3" s="1"/>
  <c r="WV47" i="3"/>
  <c r="XF47" i="3" s="1"/>
  <c r="XP47" i="3"/>
  <c r="WL48" i="3" s="1"/>
  <c r="XP48" i="2"/>
  <c r="WL49" i="2" s="1"/>
  <c r="WV48" i="2"/>
  <c r="XF48" i="2" s="1"/>
  <c r="EK48" i="2"/>
  <c r="EU48" i="2" s="1"/>
  <c r="FE48" i="2"/>
  <c r="EA49" i="2" s="1"/>
  <c r="TW48" i="2"/>
  <c r="UQ48" i="2"/>
  <c r="TM49" i="2" s="1"/>
  <c r="UG48" i="2"/>
  <c r="NR47" i="2"/>
  <c r="OB47" i="2" s="1"/>
  <c r="OL47" i="2"/>
  <c r="NH48" i="2" s="1"/>
  <c r="RJ17" i="3"/>
  <c r="IF48" i="2"/>
  <c r="HB49" i="2" s="1"/>
  <c r="HV48" i="2"/>
  <c r="HL48" i="2"/>
  <c r="BF47" i="2"/>
  <c r="BP47" i="2" s="1"/>
  <c r="BZ47" i="2"/>
  <c r="AV48" i="2" s="1"/>
  <c r="CD48" i="3"/>
  <c r="AZ49" i="3" s="1"/>
  <c r="BJ48" i="3"/>
  <c r="BT48" i="3" s="1"/>
  <c r="OO48" i="2"/>
  <c r="NK49" i="2" s="1"/>
  <c r="NU48" i="2"/>
  <c r="OE48" i="2" s="1"/>
  <c r="QW48" i="2"/>
  <c r="RG48" i="2" s="1"/>
  <c r="RQ48" i="2"/>
  <c r="QM49" i="2" s="1"/>
  <c r="FF48" i="2"/>
  <c r="EB49" i="2" s="1"/>
  <c r="EL48" i="2"/>
  <c r="EV48" i="2" s="1"/>
  <c r="OP48" i="2"/>
  <c r="NL49" i="2" s="1"/>
  <c r="NV48" i="2"/>
  <c r="OF48" i="2" s="1"/>
  <c r="XN47" i="2"/>
  <c r="WJ48" i="2" s="1"/>
  <c r="WT47" i="2"/>
  <c r="XD47" i="2" s="1"/>
  <c r="KR47" i="3"/>
  <c r="LB47" i="3" s="1"/>
  <c r="LL47" i="3"/>
  <c r="KH48" i="3" s="1"/>
  <c r="UT48" i="2"/>
  <c r="TP49" i="2" s="1"/>
  <c r="TZ48" i="2"/>
  <c r="UJ48" i="2"/>
  <c r="OH48" i="2"/>
  <c r="ND49" i="2" s="1"/>
  <c r="NN48" i="2"/>
  <c r="NX48" i="2" s="1"/>
  <c r="RP48" i="3"/>
  <c r="QL49" i="3" s="1"/>
  <c r="QV48" i="3"/>
  <c r="RF48" i="3" s="1"/>
  <c r="QS49" i="3"/>
  <c r="RC49" i="3" s="1"/>
  <c r="RM49" i="3"/>
  <c r="QI50" i="3" s="1"/>
  <c r="CJ17" i="3"/>
  <c r="VB25" i="2"/>
  <c r="TG26" i="2"/>
  <c r="UW25" i="2"/>
  <c r="UY25" i="2" s="1"/>
  <c r="OX25" i="2"/>
  <c r="OS25" i="2"/>
  <c r="OU25" i="2" s="1"/>
  <c r="NC26" i="2"/>
  <c r="KP48" i="2"/>
  <c r="KZ48" i="2"/>
  <c r="LJ48" i="2"/>
  <c r="KF49" i="2" s="1"/>
  <c r="BH48" i="3"/>
  <c r="BR48" i="3" s="1"/>
  <c r="CB48" i="3"/>
  <c r="AX49" i="3" s="1"/>
  <c r="NR48" i="3"/>
  <c r="OB48" i="3" s="1"/>
  <c r="OL48" i="3"/>
  <c r="NH49" i="3" s="1"/>
  <c r="TV47" i="3"/>
  <c r="UF47" i="3" s="1"/>
  <c r="UP47" i="3"/>
  <c r="TL48" i="3" s="1"/>
  <c r="FB47" i="2"/>
  <c r="DX48" i="2" s="1"/>
  <c r="EH47" i="2"/>
  <c r="ER47" i="2" s="1"/>
  <c r="KQ47" i="2"/>
  <c r="LA47" i="2" s="1"/>
  <c r="LK47" i="2"/>
  <c r="KG48" i="2" s="1"/>
  <c r="LJ47" i="3"/>
  <c r="KF48" i="3" s="1"/>
  <c r="KP47" i="3"/>
  <c r="KZ47" i="3" s="1"/>
  <c r="UP48" i="2"/>
  <c r="TL49" i="2" s="1"/>
  <c r="TV48" i="2"/>
  <c r="UF48" i="2" s="1"/>
  <c r="XB48" i="3"/>
  <c r="XL48" i="3" s="1"/>
  <c r="XV48" i="3"/>
  <c r="WR49" i="3" s="1"/>
  <c r="EP48" i="2"/>
  <c r="EZ48" i="2" s="1"/>
  <c r="FJ48" i="2"/>
  <c r="EF49" i="2" s="1"/>
  <c r="UQ48" i="3"/>
  <c r="TM49" i="3" s="1"/>
  <c r="TW48" i="3"/>
  <c r="UG48" i="3" s="1"/>
  <c r="RN47" i="2"/>
  <c r="QJ48" i="2" s="1"/>
  <c r="QT47" i="2"/>
  <c r="RD47" i="2" s="1"/>
  <c r="FH48" i="2"/>
  <c r="ED49" i="2" s="1"/>
  <c r="EN48" i="2"/>
  <c r="EX48" i="2" s="1"/>
  <c r="UN47" i="2"/>
  <c r="TJ48" i="2" s="1"/>
  <c r="TT47" i="2"/>
  <c r="UD47" i="2" s="1"/>
  <c r="BK48" i="2"/>
  <c r="BU48" i="2" s="1"/>
  <c r="CE48" i="2"/>
  <c r="BA49" i="2" s="1"/>
  <c r="DW26" i="2"/>
  <c r="FR25" i="2"/>
  <c r="FM25" i="2"/>
  <c r="FO25" i="2" s="1"/>
  <c r="AU18" i="3"/>
  <c r="QR47" i="2"/>
  <c r="RL47" i="2"/>
  <c r="QH48" i="2" s="1"/>
  <c r="RB47" i="2"/>
  <c r="LN47" i="2"/>
  <c r="KJ48" i="2" s="1"/>
  <c r="KT47" i="2"/>
  <c r="LD47" i="2" s="1"/>
  <c r="RO48" i="2"/>
  <c r="QK49" i="2" s="1"/>
  <c r="QU48" i="2"/>
  <c r="RE48" i="2" s="1"/>
  <c r="HR47" i="2"/>
  <c r="IL47" i="2"/>
  <c r="HH48" i="2" s="1"/>
  <c r="IB47" i="2"/>
  <c r="XS47" i="2"/>
  <c r="WO48" i="2" s="1"/>
  <c r="WY47" i="2"/>
  <c r="XI47" i="2" s="1"/>
  <c r="IK47" i="2"/>
  <c r="HG48" i="2" s="1"/>
  <c r="HQ47" i="2"/>
  <c r="IA47" i="2" s="1"/>
  <c r="NQ49" i="3"/>
  <c r="OA49" i="3" s="1"/>
  <c r="OK49" i="3"/>
  <c r="NG50" i="3" s="1"/>
  <c r="KO47" i="2"/>
  <c r="KY47" i="2" s="1"/>
  <c r="LI47" i="2"/>
  <c r="KE48" i="2" s="1"/>
  <c r="FD47" i="3"/>
  <c r="DZ48" i="3" s="1"/>
  <c r="EJ47" i="3"/>
  <c r="ET47" i="3" s="1"/>
  <c r="MT26" i="2"/>
  <c r="LU26" i="2" s="1"/>
  <c r="LM47" i="2"/>
  <c r="KI48" i="2" s="1"/>
  <c r="KS47" i="2"/>
  <c r="LC47" i="2"/>
  <c r="EH19" i="3"/>
  <c r="ER19" i="3" s="1"/>
  <c r="CG48" i="2"/>
  <c r="BC49" i="2" s="1"/>
  <c r="BM48" i="2"/>
  <c r="BW48" i="2" s="1"/>
  <c r="FM18" i="3"/>
  <c r="FO18" i="3" s="1"/>
  <c r="FR18" i="3"/>
  <c r="DW19" i="3"/>
  <c r="GP18" i="3"/>
  <c r="FQ18" i="3" s="1"/>
  <c r="RR48" i="2"/>
  <c r="QN49" i="2" s="1"/>
  <c r="QX48" i="2"/>
  <c r="RH48" i="2"/>
  <c r="LH48" i="2"/>
  <c r="KD49" i="2" s="1"/>
  <c r="KN48" i="2"/>
  <c r="KX48" i="2" s="1"/>
  <c r="CH48" i="2"/>
  <c r="BD49" i="2" s="1"/>
  <c r="BN48" i="2"/>
  <c r="BX48" i="2" s="1"/>
  <c r="XB48" i="2"/>
  <c r="XV48" i="2"/>
  <c r="WR49" i="2" s="1"/>
  <c r="XL48" i="2"/>
  <c r="FJ48" i="3"/>
  <c r="EF49" i="3" s="1"/>
  <c r="EP48" i="3"/>
  <c r="EZ48" i="3" s="1"/>
  <c r="OO47" i="3"/>
  <c r="NK48" i="3" s="1"/>
  <c r="NU47" i="3"/>
  <c r="OE47" i="3" s="1"/>
  <c r="HK48" i="2"/>
  <c r="HU48" i="2"/>
  <c r="IE48" i="2"/>
  <c r="HA49" i="2" s="1"/>
  <c r="LM47" i="3"/>
  <c r="KI48" i="3" s="1"/>
  <c r="KS47" i="3"/>
  <c r="LC47" i="3" s="1"/>
  <c r="XO48" i="2"/>
  <c r="WK49" i="2" s="1"/>
  <c r="WU48" i="2"/>
  <c r="XE48" i="2" s="1"/>
  <c r="IG47" i="2"/>
  <c r="HC48" i="2" s="1"/>
  <c r="HM47" i="2"/>
  <c r="HW47" i="2" s="1"/>
  <c r="RN47" i="3"/>
  <c r="QJ48" i="3" s="1"/>
  <c r="QT47" i="3"/>
  <c r="RD47" i="3" s="1"/>
  <c r="ON47" i="2"/>
  <c r="NJ48" i="2" s="1"/>
  <c r="NT47" i="2"/>
  <c r="OD47" i="2" s="1"/>
  <c r="OK47" i="2"/>
  <c r="NG48" i="2" s="1"/>
  <c r="NQ47" i="2"/>
  <c r="OA47" i="2" s="1"/>
  <c r="UO47" i="3"/>
  <c r="TK48" i="3" s="1"/>
  <c r="TU47" i="3"/>
  <c r="UE47" i="3" s="1"/>
  <c r="BN48" i="3"/>
  <c r="BX48" i="3" s="1"/>
  <c r="CH48" i="3"/>
  <c r="BD49" i="3" s="1"/>
  <c r="KR47" i="2"/>
  <c r="LL47" i="2"/>
  <c r="KH48" i="2" s="1"/>
  <c r="LB47" i="2"/>
  <c r="UR48" i="2"/>
  <c r="TN49" i="2" s="1"/>
  <c r="TX48" i="2"/>
  <c r="UH48" i="2"/>
  <c r="HL48" i="3"/>
  <c r="HV48" i="3" s="1"/>
  <c r="IF48" i="3"/>
  <c r="HB49" i="3" s="1"/>
  <c r="RU25" i="2"/>
  <c r="RW25" i="2" s="1"/>
  <c r="RZ25" i="2"/>
  <c r="QE26" i="2"/>
  <c r="RM47" i="2"/>
  <c r="QI48" i="2" s="1"/>
  <c r="QS47" i="2"/>
  <c r="RC47" i="2" s="1"/>
  <c r="TZ48" i="3"/>
  <c r="UJ48" i="3" s="1"/>
  <c r="UT48" i="3"/>
  <c r="TP49" i="3" s="1"/>
  <c r="XR48" i="2"/>
  <c r="WN49" i="2" s="1"/>
  <c r="WX48" i="2"/>
  <c r="XH48" i="2" s="1"/>
  <c r="TY48" i="3"/>
  <c r="UI48" i="3" s="1"/>
  <c r="US48" i="3"/>
  <c r="TO49" i="3" s="1"/>
  <c r="UN48" i="3"/>
  <c r="TJ49" i="3" s="1"/>
  <c r="TT48" i="3"/>
  <c r="UD48" i="3" s="1"/>
  <c r="HO47" i="2"/>
  <c r="HY47" i="2" s="1"/>
  <c r="II47" i="2"/>
  <c r="HE48" i="2" s="1"/>
  <c r="TX48" i="3"/>
  <c r="UH48" i="3" s="1"/>
  <c r="UR48" i="3"/>
  <c r="TN49" i="3" s="1"/>
  <c r="QU49" i="3"/>
  <c r="RE49" i="3"/>
  <c r="RO49" i="3"/>
  <c r="QK50" i="3" s="1"/>
  <c r="NN18" i="3"/>
  <c r="NX18" i="3"/>
  <c r="NO47" i="2"/>
  <c r="NY47" i="2"/>
  <c r="OI47" i="2"/>
  <c r="NE48" i="2" s="1"/>
  <c r="XN43" i="3" l="1"/>
  <c r="WJ44" i="3" s="1"/>
  <c r="CI17" i="3"/>
  <c r="CA17" i="3" s="1"/>
  <c r="AW18" i="3" s="1"/>
  <c r="BG18" i="3" s="1"/>
  <c r="BQ18" i="3" s="1"/>
  <c r="LG17" i="3"/>
  <c r="KC18" i="3" s="1"/>
  <c r="KM18" i="3" s="1"/>
  <c r="KW18" i="3" s="1"/>
  <c r="LE17" i="3"/>
  <c r="LF17" i="3"/>
  <c r="KB18" i="3" s="1"/>
  <c r="OQ18" i="3"/>
  <c r="OI18" i="3" s="1"/>
  <c r="NE19" i="3" s="1"/>
  <c r="TG18" i="3"/>
  <c r="VZ17" i="3"/>
  <c r="VA17" i="3" s="1"/>
  <c r="UW17" i="3"/>
  <c r="UY17" i="3" s="1"/>
  <c r="VB17" i="3"/>
  <c r="UB18" i="3"/>
  <c r="QO18" i="3"/>
  <c r="QY18" i="3"/>
  <c r="WU42" i="3"/>
  <c r="XE42" i="3" s="1"/>
  <c r="WI25" i="3"/>
  <c r="XY24" i="3"/>
  <c r="CG49" i="2"/>
  <c r="BC50" i="2" s="1"/>
  <c r="BM49" i="2"/>
  <c r="BW49" i="2" s="1"/>
  <c r="LI48" i="2"/>
  <c r="KE49" i="2" s="1"/>
  <c r="KO48" i="2"/>
  <c r="KY48" i="2" s="1"/>
  <c r="RO49" i="2"/>
  <c r="QK50" i="2" s="1"/>
  <c r="QU49" i="2"/>
  <c r="RE49" i="2" s="1"/>
  <c r="FL26" i="2"/>
  <c r="GO26" i="2"/>
  <c r="FP26" i="2" s="1"/>
  <c r="FA26" i="2"/>
  <c r="FN26" i="2"/>
  <c r="EG26" i="2"/>
  <c r="FK26" i="2" s="1"/>
  <c r="LJ49" i="2"/>
  <c r="KF50" i="2" s="1"/>
  <c r="KP49" i="2"/>
  <c r="KZ49" i="2" s="1"/>
  <c r="TZ49" i="2"/>
  <c r="UT49" i="2"/>
  <c r="TP50" i="2" s="1"/>
  <c r="UJ49" i="2"/>
  <c r="FF49" i="2"/>
  <c r="EB50" i="2" s="1"/>
  <c r="EL49" i="2"/>
  <c r="EV49" i="2" s="1"/>
  <c r="BP48" i="2"/>
  <c r="BZ48" i="2"/>
  <c r="AV49" i="2" s="1"/>
  <c r="BF48" i="2"/>
  <c r="OP48" i="3"/>
  <c r="NL49" i="3" s="1"/>
  <c r="NV48" i="3"/>
  <c r="OF48" i="3" s="1"/>
  <c r="HU17" i="3"/>
  <c r="XA48" i="3"/>
  <c r="XK48" i="3" s="1"/>
  <c r="XU48" i="3"/>
  <c r="WQ49" i="3" s="1"/>
  <c r="LK50" i="3"/>
  <c r="KG51" i="3" s="1"/>
  <c r="KQ50" i="3"/>
  <c r="LA50" i="3" s="1"/>
  <c r="LG48" i="2"/>
  <c r="KC49" i="2" s="1"/>
  <c r="KM48" i="2"/>
  <c r="KW48" i="2" s="1"/>
  <c r="BS49" i="2"/>
  <c r="CC49" i="2"/>
  <c r="AY50" i="2" s="1"/>
  <c r="BI49" i="2"/>
  <c r="LF49" i="2"/>
  <c r="KB50" i="2" s="1"/>
  <c r="KL49" i="2"/>
  <c r="KV49" i="2"/>
  <c r="CL26" i="2"/>
  <c r="DM26" i="2"/>
  <c r="CN26" i="2" s="1"/>
  <c r="BY26" i="2"/>
  <c r="BE26" i="2"/>
  <c r="CI26" i="2" s="1"/>
  <c r="CJ26" i="2"/>
  <c r="HQ49" i="3"/>
  <c r="IA49" i="3" s="1"/>
  <c r="IK49" i="3"/>
  <c r="HG50" i="3" s="1"/>
  <c r="BN49" i="2"/>
  <c r="BX49" i="2"/>
  <c r="CH49" i="2"/>
  <c r="BD50" i="2" s="1"/>
  <c r="KR48" i="3"/>
  <c r="LB48" i="3"/>
  <c r="LL48" i="3"/>
  <c r="KH49" i="3" s="1"/>
  <c r="QW49" i="2"/>
  <c r="RG49" i="2" s="1"/>
  <c r="RQ49" i="2"/>
  <c r="QM50" i="2" s="1"/>
  <c r="CG49" i="3"/>
  <c r="BC50" i="3" s="1"/>
  <c r="BM49" i="3"/>
  <c r="BW49" i="3"/>
  <c r="RQ49" i="3"/>
  <c r="QM50" i="3" s="1"/>
  <c r="QW49" i="3"/>
  <c r="RG49" i="3" s="1"/>
  <c r="RR49" i="3"/>
  <c r="QN50" i="3" s="1"/>
  <c r="QX49" i="3"/>
  <c r="RH49" i="3"/>
  <c r="US48" i="2"/>
  <c r="TO49" i="2" s="1"/>
  <c r="TY48" i="2"/>
  <c r="UI48" i="2" s="1"/>
  <c r="RJ49" i="2"/>
  <c r="QF50" i="2" s="1"/>
  <c r="QP49" i="2"/>
  <c r="QZ49" i="2" s="1"/>
  <c r="FG49" i="3"/>
  <c r="EC50" i="3" s="1"/>
  <c r="EM49" i="3"/>
  <c r="EW49" i="3"/>
  <c r="XR49" i="3"/>
  <c r="WN50" i="3" s="1"/>
  <c r="WX49" i="3"/>
  <c r="XH49" i="3"/>
  <c r="OO48" i="3"/>
  <c r="NK49" i="3" s="1"/>
  <c r="NU48" i="3"/>
  <c r="OE48" i="3" s="1"/>
  <c r="NQ50" i="3"/>
  <c r="OA50" i="3" s="1"/>
  <c r="OK50" i="3"/>
  <c r="NG51" i="3" s="1"/>
  <c r="KT48" i="2"/>
  <c r="LD48" i="2" s="1"/>
  <c r="LN48" i="2"/>
  <c r="KJ49" i="2" s="1"/>
  <c r="UP49" i="2"/>
  <c r="TL50" i="2" s="1"/>
  <c r="TV49" i="2"/>
  <c r="UF49" i="2" s="1"/>
  <c r="CC48" i="3"/>
  <c r="AY49" i="3" s="1"/>
  <c r="BI48" i="3"/>
  <c r="BS48" i="3" s="1"/>
  <c r="KT49" i="3"/>
  <c r="LD49" i="3"/>
  <c r="LN49" i="3"/>
  <c r="KJ50" i="3" s="1"/>
  <c r="XM26" i="2"/>
  <c r="WS26" i="2"/>
  <c r="XC26" i="2" s="1"/>
  <c r="XZ26" i="2"/>
  <c r="XX26" i="2"/>
  <c r="IM17" i="3"/>
  <c r="HP49" i="3"/>
  <c r="HZ49" i="3" s="1"/>
  <c r="IJ49" i="3"/>
  <c r="HF50" i="3" s="1"/>
  <c r="BH48" i="2"/>
  <c r="BR48" i="2" s="1"/>
  <c r="CB48" i="2"/>
  <c r="AX49" i="2" s="1"/>
  <c r="QT48" i="2"/>
  <c r="RN48" i="2"/>
  <c r="QJ49" i="2" s="1"/>
  <c r="RD48" i="2"/>
  <c r="XS49" i="3"/>
  <c r="WO50" i="3" s="1"/>
  <c r="WY49" i="3"/>
  <c r="XI49" i="3" s="1"/>
  <c r="US49" i="3"/>
  <c r="TO50" i="3" s="1"/>
  <c r="TY49" i="3"/>
  <c r="UI49" i="3" s="1"/>
  <c r="UR49" i="3"/>
  <c r="TN50" i="3" s="1"/>
  <c r="TX49" i="3"/>
  <c r="UH49" i="3" s="1"/>
  <c r="UP48" i="3"/>
  <c r="TL49" i="3" s="1"/>
  <c r="TV48" i="3"/>
  <c r="UF48" i="3" s="1"/>
  <c r="CF49" i="3"/>
  <c r="BB50" i="3" s="1"/>
  <c r="BL49" i="3"/>
  <c r="BV49" i="3" s="1"/>
  <c r="IF49" i="2"/>
  <c r="HB50" i="2" s="1"/>
  <c r="HL49" i="2"/>
  <c r="HV49" i="2" s="1"/>
  <c r="XT48" i="2"/>
  <c r="WP49" i="2" s="1"/>
  <c r="WZ48" i="2"/>
  <c r="XJ48" i="2" s="1"/>
  <c r="XQ49" i="3"/>
  <c r="WM50" i="3" s="1"/>
  <c r="WW49" i="3"/>
  <c r="XG49" i="3" s="1"/>
  <c r="HN49" i="2"/>
  <c r="HX49" i="2" s="1"/>
  <c r="IH49" i="2"/>
  <c r="HD50" i="2" s="1"/>
  <c r="ET49" i="2"/>
  <c r="FD49" i="2"/>
  <c r="DZ50" i="2" s="1"/>
  <c r="EJ49" i="2"/>
  <c r="CF49" i="2"/>
  <c r="BB50" i="2" s="1"/>
  <c r="BL49" i="2"/>
  <c r="BV49" i="2" s="1"/>
  <c r="IF49" i="3"/>
  <c r="HB50" i="3" s="1"/>
  <c r="HL49" i="3"/>
  <c r="HV49" i="3"/>
  <c r="OI48" i="2"/>
  <c r="NE49" i="2" s="1"/>
  <c r="NO48" i="2"/>
  <c r="NY48" i="2"/>
  <c r="RB48" i="2"/>
  <c r="RL48" i="2"/>
  <c r="QH49" i="2" s="1"/>
  <c r="QR48" i="2"/>
  <c r="RL50" i="3"/>
  <c r="QH51" i="3" s="1"/>
  <c r="QR50" i="3"/>
  <c r="RB50" i="3" s="1"/>
  <c r="XU48" i="2"/>
  <c r="WQ49" i="2" s="1"/>
  <c r="XA48" i="2"/>
  <c r="XK48" i="2"/>
  <c r="ID48" i="2"/>
  <c r="GZ49" i="2" s="1"/>
  <c r="HJ48" i="2"/>
  <c r="HT48" i="2" s="1"/>
  <c r="RF49" i="2"/>
  <c r="RP49" i="2"/>
  <c r="QL50" i="2" s="1"/>
  <c r="QV49" i="2"/>
  <c r="UC48" i="2"/>
  <c r="UM48" i="2"/>
  <c r="TI49" i="2" s="1"/>
  <c r="TS48" i="2"/>
  <c r="CD49" i="2"/>
  <c r="AZ50" i="2" s="1"/>
  <c r="BJ49" i="2"/>
  <c r="BT49" i="2" s="1"/>
  <c r="XT50" i="3"/>
  <c r="WP51" i="3" s="1"/>
  <c r="WZ50" i="3"/>
  <c r="XJ50" i="3" s="1"/>
  <c r="QF18" i="3"/>
  <c r="RZ17" i="3"/>
  <c r="RU17" i="3"/>
  <c r="RW17" i="3" s="1"/>
  <c r="SX17" i="3"/>
  <c r="RY17" i="3" s="1"/>
  <c r="XF49" i="2"/>
  <c r="XP49" i="2"/>
  <c r="WL50" i="2" s="1"/>
  <c r="WV49" i="2"/>
  <c r="KO49" i="3"/>
  <c r="KY49" i="3" s="1"/>
  <c r="LI49" i="3"/>
  <c r="KE50" i="3" s="1"/>
  <c r="WW49" i="2"/>
  <c r="XG49" i="2" s="1"/>
  <c r="XQ49" i="2"/>
  <c r="WM50" i="2" s="1"/>
  <c r="LH49" i="3"/>
  <c r="KD50" i="3" s="1"/>
  <c r="KN49" i="3"/>
  <c r="KX49" i="3" s="1"/>
  <c r="UO48" i="3"/>
  <c r="TK49" i="3" s="1"/>
  <c r="TU48" i="3"/>
  <c r="UE48" i="3" s="1"/>
  <c r="UT49" i="3"/>
  <c r="TP50" i="3" s="1"/>
  <c r="TZ49" i="3"/>
  <c r="UJ49" i="3" s="1"/>
  <c r="EK49" i="2"/>
  <c r="EU49" i="2" s="1"/>
  <c r="FE49" i="2"/>
  <c r="EA50" i="2" s="1"/>
  <c r="NQ48" i="2"/>
  <c r="OA48" i="2" s="1"/>
  <c r="OK48" i="2"/>
  <c r="NG49" i="2" s="1"/>
  <c r="TT48" i="2"/>
  <c r="UD48" i="2" s="1"/>
  <c r="UN48" i="2"/>
  <c r="TJ49" i="2" s="1"/>
  <c r="UQ49" i="3"/>
  <c r="TM50" i="3" s="1"/>
  <c r="TW49" i="3"/>
  <c r="UG49" i="3" s="1"/>
  <c r="RP49" i="3"/>
  <c r="QL50" i="3" s="1"/>
  <c r="QV49" i="3"/>
  <c r="RF49" i="3" s="1"/>
  <c r="WT48" i="2"/>
  <c r="XD48" i="2" s="1"/>
  <c r="XN48" i="2"/>
  <c r="WJ49" i="2" s="1"/>
  <c r="OJ50" i="3"/>
  <c r="NF51" i="3" s="1"/>
  <c r="NP50" i="3"/>
  <c r="NZ50" i="3" s="1"/>
  <c r="QQ48" i="2"/>
  <c r="RA48" i="2" s="1"/>
  <c r="RK48" i="2"/>
  <c r="QG49" i="2" s="1"/>
  <c r="LJ48" i="3"/>
  <c r="KF49" i="3" s="1"/>
  <c r="KP48" i="3"/>
  <c r="KZ48" i="3" s="1"/>
  <c r="NR49" i="3"/>
  <c r="OB49" i="3" s="1"/>
  <c r="OL49" i="3"/>
  <c r="NH50" i="3" s="1"/>
  <c r="NO19" i="3"/>
  <c r="LB48" i="2"/>
  <c r="LL48" i="2"/>
  <c r="KH49" i="2" s="1"/>
  <c r="KR48" i="2"/>
  <c r="NT48" i="2"/>
  <c r="ON48" i="2"/>
  <c r="NJ49" i="2" s="1"/>
  <c r="OD48" i="2"/>
  <c r="XV49" i="2"/>
  <c r="WR50" i="2" s="1"/>
  <c r="XB49" i="2"/>
  <c r="XL49" i="2" s="1"/>
  <c r="EG19" i="3"/>
  <c r="FK19" i="3" s="1"/>
  <c r="GO19" i="3"/>
  <c r="FP19" i="3" s="1"/>
  <c r="FN19" i="3"/>
  <c r="FL19" i="3"/>
  <c r="IB48" i="2"/>
  <c r="IL48" i="2"/>
  <c r="HH49" i="2" s="1"/>
  <c r="HR48" i="2"/>
  <c r="KQ48" i="2"/>
  <c r="LA48" i="2"/>
  <c r="LK48" i="2"/>
  <c r="KG49" i="2" s="1"/>
  <c r="UX26" i="2"/>
  <c r="VZ26" i="2"/>
  <c r="VA26" i="2" s="1"/>
  <c r="UA26" i="2"/>
  <c r="VY26" i="2"/>
  <c r="UZ26" i="2" s="1"/>
  <c r="UK26" i="2"/>
  <c r="TQ26" i="2"/>
  <c r="UU26" i="2" s="1"/>
  <c r="UV26" i="2"/>
  <c r="NU49" i="2"/>
  <c r="OE49" i="2" s="1"/>
  <c r="OO49" i="2"/>
  <c r="NK50" i="2" s="1"/>
  <c r="FH49" i="3"/>
  <c r="ED50" i="3" s="1"/>
  <c r="EN49" i="3"/>
  <c r="EX49" i="3" s="1"/>
  <c r="HN48" i="3"/>
  <c r="HX48" i="3" s="1"/>
  <c r="IH48" i="3"/>
  <c r="HD49" i="3" s="1"/>
  <c r="CA48" i="2"/>
  <c r="AW49" i="2" s="1"/>
  <c r="BG48" i="2"/>
  <c r="BQ48" i="2" s="1"/>
  <c r="FF49" i="3"/>
  <c r="EB50" i="3" s="1"/>
  <c r="EL49" i="3"/>
  <c r="EV49" i="3" s="1"/>
  <c r="XS48" i="2"/>
  <c r="WO49" i="2" s="1"/>
  <c r="WY48" i="2"/>
  <c r="XI48" i="2" s="1"/>
  <c r="KN49" i="2"/>
  <c r="KX49" i="2" s="1"/>
  <c r="LH49" i="2"/>
  <c r="KD50" i="2" s="1"/>
  <c r="BK49" i="2"/>
  <c r="BU49" i="2" s="1"/>
  <c r="CE49" i="2"/>
  <c r="BA50" i="2" s="1"/>
  <c r="XR49" i="2"/>
  <c r="WN50" i="2" s="1"/>
  <c r="WX49" i="2"/>
  <c r="XH49" i="2" s="1"/>
  <c r="IG48" i="2"/>
  <c r="HC49" i="2" s="1"/>
  <c r="HM48" i="2"/>
  <c r="HW48" i="2" s="1"/>
  <c r="OT26" i="2"/>
  <c r="OR26" i="2"/>
  <c r="NM26" i="2"/>
  <c r="OQ26" i="2" s="1"/>
  <c r="PV26" i="2"/>
  <c r="OW26" i="2" s="1"/>
  <c r="PU26" i="2"/>
  <c r="OV26" i="2" s="1"/>
  <c r="OG26" i="2"/>
  <c r="II48" i="2"/>
  <c r="HE49" i="2" s="1"/>
  <c r="HO48" i="2"/>
  <c r="HY48" i="2"/>
  <c r="EP49" i="3"/>
  <c r="FJ49" i="3"/>
  <c r="EF50" i="3" s="1"/>
  <c r="EZ49" i="3"/>
  <c r="WU49" i="2"/>
  <c r="XE49" i="2" s="1"/>
  <c r="XO49" i="2"/>
  <c r="WK50" i="2" s="1"/>
  <c r="LC48" i="2"/>
  <c r="LM48" i="2"/>
  <c r="KI49" i="2" s="1"/>
  <c r="KS48" i="2"/>
  <c r="HQ48" i="2"/>
  <c r="IK48" i="2"/>
  <c r="HG49" i="2" s="1"/>
  <c r="IA48" i="2"/>
  <c r="TT49" i="3"/>
  <c r="UD49" i="3" s="1"/>
  <c r="UN49" i="3"/>
  <c r="TJ50" i="3" s="1"/>
  <c r="RC48" i="2"/>
  <c r="RM48" i="2"/>
  <c r="QI49" i="2" s="1"/>
  <c r="QS48" i="2"/>
  <c r="BY18" i="3"/>
  <c r="BE18" i="3"/>
  <c r="BO18" i="3" s="1"/>
  <c r="EZ49" i="2"/>
  <c r="FJ49" i="2"/>
  <c r="EF50" i="2" s="1"/>
  <c r="EP49" i="2"/>
  <c r="OP49" i="2"/>
  <c r="NL50" i="2" s="1"/>
  <c r="NV49" i="2"/>
  <c r="OF49" i="2" s="1"/>
  <c r="NR48" i="2"/>
  <c r="OB48" i="2" s="1"/>
  <c r="OL48" i="2"/>
  <c r="NH49" i="2" s="1"/>
  <c r="HR49" i="3"/>
  <c r="IB49" i="3" s="1"/>
  <c r="IL49" i="3"/>
  <c r="HH50" i="3" s="1"/>
  <c r="EW48" i="2"/>
  <c r="FG48" i="2"/>
  <c r="EC49" i="2" s="1"/>
  <c r="EM48" i="2"/>
  <c r="LR27" i="2"/>
  <c r="LP27" i="2"/>
  <c r="LE27" i="2"/>
  <c r="KK27" i="2"/>
  <c r="LO27" i="2" s="1"/>
  <c r="MS27" i="2"/>
  <c r="LT27" i="2" s="1"/>
  <c r="XE41" i="3"/>
  <c r="FE48" i="3"/>
  <c r="EA49" i="3" s="1"/>
  <c r="EK48" i="3"/>
  <c r="EU48" i="3" s="1"/>
  <c r="IT26" i="2"/>
  <c r="GY27" i="2"/>
  <c r="IO26" i="2"/>
  <c r="IQ26" i="2" s="1"/>
  <c r="HZ49" i="2"/>
  <c r="IJ49" i="2"/>
  <c r="HF50" i="2" s="1"/>
  <c r="HP49" i="2"/>
  <c r="NS49" i="3"/>
  <c r="OC49" i="3" s="1"/>
  <c r="OM49" i="3"/>
  <c r="NI50" i="3" s="1"/>
  <c r="RN48" i="3"/>
  <c r="QJ49" i="3" s="1"/>
  <c r="QT48" i="3"/>
  <c r="RD48" i="3" s="1"/>
  <c r="FD48" i="3"/>
  <c r="DZ49" i="3" s="1"/>
  <c r="EJ48" i="3"/>
  <c r="ET48" i="3" s="1"/>
  <c r="XB49" i="3"/>
  <c r="XL49" i="3" s="1"/>
  <c r="XV49" i="3"/>
  <c r="WR50" i="3" s="1"/>
  <c r="UR49" i="2"/>
  <c r="TN50" i="2" s="1"/>
  <c r="TX49" i="2"/>
  <c r="UH49" i="2" s="1"/>
  <c r="RR49" i="2"/>
  <c r="QN50" i="2" s="1"/>
  <c r="QX49" i="2"/>
  <c r="RH49" i="2"/>
  <c r="KS48" i="3"/>
  <c r="LC48" i="3" s="1"/>
  <c r="LM48" i="3"/>
  <c r="KI49" i="3" s="1"/>
  <c r="RE50" i="3"/>
  <c r="RO50" i="3"/>
  <c r="QK51" i="3" s="1"/>
  <c r="QU50" i="3"/>
  <c r="RT26" i="2"/>
  <c r="SW26" i="2"/>
  <c r="RX26" i="2" s="1"/>
  <c r="RI26" i="2"/>
  <c r="RV26" i="2"/>
  <c r="QO26" i="2"/>
  <c r="RS26" i="2" s="1"/>
  <c r="CH49" i="3"/>
  <c r="BD50" i="3" s="1"/>
  <c r="BN49" i="3"/>
  <c r="BX49" i="3" s="1"/>
  <c r="HK49" i="2"/>
  <c r="HU49" i="2" s="1"/>
  <c r="IE49" i="2"/>
  <c r="HA50" i="2" s="1"/>
  <c r="EN49" i="2"/>
  <c r="FH49" i="2"/>
  <c r="ED50" i="2" s="1"/>
  <c r="EX49" i="2"/>
  <c r="BH49" i="3"/>
  <c r="BR49" i="3" s="1"/>
  <c r="CB49" i="3"/>
  <c r="AX50" i="3" s="1"/>
  <c r="H74" i="3"/>
  <c r="C74" i="3"/>
  <c r="B74" i="3"/>
  <c r="E74" i="3"/>
  <c r="NN49" i="2"/>
  <c r="OH49" i="2"/>
  <c r="ND50" i="2" s="1"/>
  <c r="NX49" i="2"/>
  <c r="CD49" i="3"/>
  <c r="AZ50" i="3" s="1"/>
  <c r="BJ49" i="3"/>
  <c r="BT49" i="3" s="1"/>
  <c r="XP48" i="3"/>
  <c r="WL49" i="3" s="1"/>
  <c r="WV48" i="3"/>
  <c r="XF48" i="3" s="1"/>
  <c r="FC49" i="2"/>
  <c r="DY50" i="2" s="1"/>
  <c r="EI49" i="2"/>
  <c r="ES49" i="2" s="1"/>
  <c r="UO49" i="2"/>
  <c r="TK50" i="2" s="1"/>
  <c r="TU49" i="2"/>
  <c r="UE49" i="2" s="1"/>
  <c r="II48" i="3"/>
  <c r="HE49" i="3" s="1"/>
  <c r="HO48" i="3"/>
  <c r="HY48" i="3" s="1"/>
  <c r="FI48" i="3"/>
  <c r="EE49" i="3" s="1"/>
  <c r="EO48" i="3"/>
  <c r="EY48" i="3" s="1"/>
  <c r="OM48" i="2"/>
  <c r="NI49" i="2" s="1"/>
  <c r="NS48" i="2"/>
  <c r="OC48" i="2" s="1"/>
  <c r="HM48" i="3"/>
  <c r="HW48" i="3" s="1"/>
  <c r="IG48" i="3"/>
  <c r="HC49" i="3" s="1"/>
  <c r="UB48" i="2"/>
  <c r="UL48" i="2"/>
  <c r="TH49" i="2" s="1"/>
  <c r="TR48" i="2"/>
  <c r="XD44" i="3"/>
  <c r="XN44" i="3"/>
  <c r="WJ45" i="3" s="1"/>
  <c r="WT44" i="3"/>
  <c r="EH48" i="2"/>
  <c r="FB48" i="2"/>
  <c r="DX49" i="2" s="1"/>
  <c r="ER48" i="2"/>
  <c r="QS50" i="3"/>
  <c r="RC50" i="3" s="1"/>
  <c r="RM50" i="3"/>
  <c r="QI51" i="3" s="1"/>
  <c r="TW49" i="2"/>
  <c r="UG49" i="2" s="1"/>
  <c r="UQ49" i="2"/>
  <c r="TM50" i="2" s="1"/>
  <c r="CE49" i="3"/>
  <c r="BA50" i="3" s="1"/>
  <c r="BK49" i="3"/>
  <c r="BU49" i="3" s="1"/>
  <c r="NT49" i="3"/>
  <c r="OD49" i="3" s="1"/>
  <c r="ON49" i="3"/>
  <c r="NJ50" i="3" s="1"/>
  <c r="FI48" i="2"/>
  <c r="EE49" i="2" s="1"/>
  <c r="EO48" i="2"/>
  <c r="EY48" i="2"/>
  <c r="NZ49" i="2"/>
  <c r="OJ49" i="2"/>
  <c r="NF50" i="2" s="1"/>
  <c r="NP49" i="2"/>
  <c r="BO26" i="2" l="1"/>
  <c r="BZ17" i="3"/>
  <c r="NY19" i="3"/>
  <c r="IE17" i="3"/>
  <c r="HA18" i="3" s="1"/>
  <c r="HK18" i="3" s="1"/>
  <c r="KL18" i="3"/>
  <c r="KV18" i="3" s="1"/>
  <c r="TQ18" i="3"/>
  <c r="UU18" i="3" s="1"/>
  <c r="UX18" i="3"/>
  <c r="UV18" i="3"/>
  <c r="VY18" i="3"/>
  <c r="UZ18" i="3" s="1"/>
  <c r="OG18" i="3"/>
  <c r="LV17" i="3"/>
  <c r="KA18" i="3"/>
  <c r="LQ17" i="3"/>
  <c r="LS17" i="3" s="1"/>
  <c r="MT17" i="3"/>
  <c r="LU17" i="3" s="1"/>
  <c r="OH18" i="3"/>
  <c r="ND19" i="3" s="1"/>
  <c r="LV27" i="2"/>
  <c r="KA28" i="2"/>
  <c r="LQ27" i="2"/>
  <c r="HN50" i="2"/>
  <c r="HX50" i="2" s="1"/>
  <c r="IH50" i="2"/>
  <c r="HD51" i="2" s="1"/>
  <c r="FR26" i="2"/>
  <c r="DW27" i="2"/>
  <c r="FM26" i="2"/>
  <c r="FO26" i="2" s="1"/>
  <c r="FJ50" i="2"/>
  <c r="EF51" i="2" s="1"/>
  <c r="EP50" i="2"/>
  <c r="EZ50" i="2" s="1"/>
  <c r="QX50" i="2"/>
  <c r="RH50" i="2" s="1"/>
  <c r="RR50" i="2"/>
  <c r="QN51" i="2" s="1"/>
  <c r="FE49" i="3"/>
  <c r="EA50" i="3" s="1"/>
  <c r="EK49" i="3"/>
  <c r="EU49" i="3" s="1"/>
  <c r="HR50" i="3"/>
  <c r="IB50" i="3" s="1"/>
  <c r="IL50" i="3"/>
  <c r="HH51" i="3" s="1"/>
  <c r="IG49" i="2"/>
  <c r="HC50" i="2" s="1"/>
  <c r="HM49" i="2"/>
  <c r="HW49" i="2" s="1"/>
  <c r="XS49" i="2"/>
  <c r="WO50" i="2" s="1"/>
  <c r="WY49" i="2"/>
  <c r="XI49" i="2" s="1"/>
  <c r="LI50" i="3"/>
  <c r="KE51" i="3" s="1"/>
  <c r="KO50" i="3"/>
  <c r="KY50" i="3" s="1"/>
  <c r="ID49" i="2"/>
  <c r="GZ50" i="2" s="1"/>
  <c r="HJ49" i="2"/>
  <c r="HT49" i="2" s="1"/>
  <c r="TY50" i="3"/>
  <c r="UI50" i="3" s="1"/>
  <c r="US50" i="3"/>
  <c r="TO51" i="3" s="1"/>
  <c r="IJ50" i="3"/>
  <c r="HF51" i="3" s="1"/>
  <c r="HP50" i="3"/>
  <c r="HZ50" i="3" s="1"/>
  <c r="XR50" i="3"/>
  <c r="WN51" i="3" s="1"/>
  <c r="WX50" i="3"/>
  <c r="XH50" i="3" s="1"/>
  <c r="US49" i="2"/>
  <c r="TO50" i="2" s="1"/>
  <c r="TY49" i="2"/>
  <c r="UI49" i="2" s="1"/>
  <c r="QW50" i="2"/>
  <c r="RG50" i="2" s="1"/>
  <c r="RQ50" i="2"/>
  <c r="QM51" i="2" s="1"/>
  <c r="H83" i="2"/>
  <c r="D83" i="2"/>
  <c r="G83" i="2"/>
  <c r="F83" i="2"/>
  <c r="E83" i="2"/>
  <c r="C83" i="2"/>
  <c r="B83" i="2"/>
  <c r="XP49" i="3"/>
  <c r="WL50" i="3" s="1"/>
  <c r="WV49" i="3"/>
  <c r="XF49" i="3" s="1"/>
  <c r="QS51" i="3"/>
  <c r="RC51" i="3"/>
  <c r="RM51" i="3"/>
  <c r="QI52" i="3" s="1"/>
  <c r="EK50" i="2"/>
  <c r="EU50" i="2" s="1"/>
  <c r="FE50" i="2"/>
  <c r="EA51" i="2" s="1"/>
  <c r="IG49" i="3"/>
  <c r="HC50" i="3" s="1"/>
  <c r="HM49" i="3"/>
  <c r="HW49" i="3" s="1"/>
  <c r="UO50" i="2"/>
  <c r="TK51" i="2" s="1"/>
  <c r="TU50" i="2"/>
  <c r="UE50" i="2" s="1"/>
  <c r="NN50" i="2"/>
  <c r="OH50" i="2"/>
  <c r="ND51" i="2" s="1"/>
  <c r="NX50" i="2"/>
  <c r="FH50" i="3"/>
  <c r="ED51" i="3" s="1"/>
  <c r="EN50" i="3"/>
  <c r="EX50" i="3" s="1"/>
  <c r="LA49" i="2"/>
  <c r="LK49" i="2"/>
  <c r="KG50" i="2" s="1"/>
  <c r="KQ49" i="2"/>
  <c r="EQ19" i="3"/>
  <c r="FB19" i="3" s="1"/>
  <c r="DX20" i="3" s="1"/>
  <c r="RK49" i="2"/>
  <c r="QG50" i="2" s="1"/>
  <c r="QQ49" i="2"/>
  <c r="RA49" i="2" s="1"/>
  <c r="UQ50" i="3"/>
  <c r="TM51" i="3" s="1"/>
  <c r="TW50" i="3"/>
  <c r="UG50" i="3" s="1"/>
  <c r="TZ50" i="3"/>
  <c r="UJ50" i="3" s="1"/>
  <c r="UT50" i="3"/>
  <c r="TP51" i="3" s="1"/>
  <c r="OI49" i="2"/>
  <c r="NE50" i="2" s="1"/>
  <c r="NO49" i="2"/>
  <c r="NY49" i="2"/>
  <c r="XY26" i="2"/>
  <c r="WI27" i="2"/>
  <c r="KT49" i="2"/>
  <c r="LD49" i="2" s="1"/>
  <c r="LN49" i="2"/>
  <c r="KJ50" i="2" s="1"/>
  <c r="LG49" i="2"/>
  <c r="KC50" i="2" s="1"/>
  <c r="KM49" i="2"/>
  <c r="KW49" i="2" s="1"/>
  <c r="XA49" i="3"/>
  <c r="XK49" i="3" s="1"/>
  <c r="XU49" i="3"/>
  <c r="WQ50" i="3" s="1"/>
  <c r="FF50" i="2"/>
  <c r="EB51" i="2" s="1"/>
  <c r="EL50" i="2"/>
  <c r="EV50" i="2" s="1"/>
  <c r="GP26" i="2"/>
  <c r="FQ26" i="2" s="1"/>
  <c r="BJ50" i="2"/>
  <c r="CD50" i="2"/>
  <c r="AZ51" i="2" s="1"/>
  <c r="BT50" i="2"/>
  <c r="BL50" i="3"/>
  <c r="BV50" i="3" s="1"/>
  <c r="CF50" i="3"/>
  <c r="BB51" i="3" s="1"/>
  <c r="KR49" i="3"/>
  <c r="LB49" i="3" s="1"/>
  <c r="LL49" i="3"/>
  <c r="KH50" i="3" s="1"/>
  <c r="CP26" i="2"/>
  <c r="AU27" i="2"/>
  <c r="CK26" i="2"/>
  <c r="RP50" i="3"/>
  <c r="QL51" i="3" s="1"/>
  <c r="QV50" i="3"/>
  <c r="RF50" i="3" s="1"/>
  <c r="QT49" i="3"/>
  <c r="RD49" i="3" s="1"/>
  <c r="RN49" i="3"/>
  <c r="QJ50" i="3" s="1"/>
  <c r="XT51" i="3"/>
  <c r="WP52" i="3" s="1"/>
  <c r="WZ51" i="3"/>
  <c r="XJ51" i="3" s="1"/>
  <c r="QY26" i="2"/>
  <c r="IK49" i="2"/>
  <c r="HG50" i="2" s="1"/>
  <c r="HQ49" i="2"/>
  <c r="IA49" i="2" s="1"/>
  <c r="NR50" i="3"/>
  <c r="OB50" i="3" s="1"/>
  <c r="OL50" i="3"/>
  <c r="NH51" i="3" s="1"/>
  <c r="MT27" i="2"/>
  <c r="LU27" i="2" s="1"/>
  <c r="II49" i="2"/>
  <c r="HE50" i="2" s="1"/>
  <c r="HO49" i="2"/>
  <c r="HY49" i="2" s="1"/>
  <c r="OO50" i="2"/>
  <c r="NK51" i="2" s="1"/>
  <c r="NU50" i="2"/>
  <c r="OE50" i="2"/>
  <c r="XB50" i="2"/>
  <c r="XL50" i="2"/>
  <c r="XV50" i="2"/>
  <c r="WR51" i="2" s="1"/>
  <c r="XQ50" i="3"/>
  <c r="WM51" i="3" s="1"/>
  <c r="WW50" i="3"/>
  <c r="XG50" i="3" s="1"/>
  <c r="LN50" i="3"/>
  <c r="KJ51" i="3" s="1"/>
  <c r="KT50" i="3"/>
  <c r="LD50" i="3" s="1"/>
  <c r="FG50" i="3"/>
  <c r="EC51" i="3" s="1"/>
  <c r="EM50" i="3"/>
  <c r="EW50" i="3" s="1"/>
  <c r="TZ50" i="2"/>
  <c r="UT50" i="2"/>
  <c r="TP51" i="2" s="1"/>
  <c r="UJ50" i="2"/>
  <c r="XX25" i="3"/>
  <c r="WS25" i="3"/>
  <c r="XC25" i="3" s="1"/>
  <c r="XZ25" i="3"/>
  <c r="QE27" i="2"/>
  <c r="RZ26" i="2"/>
  <c r="RU26" i="2"/>
  <c r="RW26" i="2" s="1"/>
  <c r="FJ50" i="3"/>
  <c r="EF51" i="3" s="1"/>
  <c r="EP50" i="3"/>
  <c r="EZ50" i="3"/>
  <c r="FI49" i="2"/>
  <c r="EE50" i="2" s="1"/>
  <c r="EO49" i="2"/>
  <c r="EY49" i="2"/>
  <c r="EN50" i="2"/>
  <c r="EX50" i="2" s="1"/>
  <c r="FH50" i="2"/>
  <c r="ED51" i="2" s="1"/>
  <c r="SX26" i="2"/>
  <c r="RY26" i="2" s="1"/>
  <c r="NS50" i="3"/>
  <c r="OC50" i="3" s="1"/>
  <c r="OM50" i="3"/>
  <c r="NI51" i="3" s="1"/>
  <c r="EH49" i="2"/>
  <c r="ER49" i="2" s="1"/>
  <c r="FB49" i="2"/>
  <c r="DX50" i="2" s="1"/>
  <c r="NS49" i="2"/>
  <c r="OC49" i="2" s="1"/>
  <c r="OM49" i="2"/>
  <c r="NI50" i="2" s="1"/>
  <c r="FC50" i="2"/>
  <c r="DY51" i="2" s="1"/>
  <c r="EI50" i="2"/>
  <c r="ES50" i="2" s="1"/>
  <c r="TX50" i="2"/>
  <c r="UH50" i="2" s="1"/>
  <c r="UR50" i="2"/>
  <c r="TN51" i="2" s="1"/>
  <c r="OL49" i="2"/>
  <c r="NH50" i="2" s="1"/>
  <c r="NR49" i="2"/>
  <c r="OB49" i="2" s="1"/>
  <c r="HK50" i="2"/>
  <c r="HU50" i="2"/>
  <c r="IE50" i="2"/>
  <c r="HA51" i="2" s="1"/>
  <c r="KU27" i="2"/>
  <c r="AU19" i="3"/>
  <c r="OX26" i="2"/>
  <c r="OS26" i="2"/>
  <c r="OU26" i="2" s="1"/>
  <c r="NC27" i="2"/>
  <c r="XH50" i="2"/>
  <c r="WX50" i="2"/>
  <c r="XR50" i="2"/>
  <c r="WN51" i="2" s="1"/>
  <c r="EL50" i="3"/>
  <c r="EV50" i="3" s="1"/>
  <c r="FF50" i="3"/>
  <c r="EB51" i="3" s="1"/>
  <c r="TT49" i="2"/>
  <c r="UD49" i="2" s="1"/>
  <c r="UN49" i="2"/>
  <c r="TJ50" i="2" s="1"/>
  <c r="WV50" i="2"/>
  <c r="XF50" i="2" s="1"/>
  <c r="XP50" i="2"/>
  <c r="WL51" i="2" s="1"/>
  <c r="XU49" i="2"/>
  <c r="WQ50" i="2" s="1"/>
  <c r="XA49" i="2"/>
  <c r="XK49" i="2" s="1"/>
  <c r="HL50" i="3"/>
  <c r="HV50" i="3" s="1"/>
  <c r="IF50" i="3"/>
  <c r="HB51" i="3" s="1"/>
  <c r="XS50" i="3"/>
  <c r="WO51" i="3" s="1"/>
  <c r="WY50" i="3"/>
  <c r="XI50" i="3" s="1"/>
  <c r="RR50" i="3"/>
  <c r="QN51" i="3" s="1"/>
  <c r="QX50" i="3"/>
  <c r="RH50" i="3"/>
  <c r="DN26" i="2"/>
  <c r="CO26" i="2" s="1"/>
  <c r="I83" i="2" s="1"/>
  <c r="RO50" i="2"/>
  <c r="QK51" i="2" s="1"/>
  <c r="QU50" i="2"/>
  <c r="RE50" i="2" s="1"/>
  <c r="TT50" i="3"/>
  <c r="UD50" i="3" s="1"/>
  <c r="UN50" i="3"/>
  <c r="TJ51" i="3" s="1"/>
  <c r="WW50" i="2"/>
  <c r="XG50" i="2" s="1"/>
  <c r="XQ50" i="2"/>
  <c r="WM51" i="2" s="1"/>
  <c r="NT50" i="3"/>
  <c r="OD50" i="3" s="1"/>
  <c r="ON50" i="3"/>
  <c r="NJ51" i="3" s="1"/>
  <c r="BK50" i="3"/>
  <c r="BU50" i="3" s="1"/>
  <c r="CE50" i="3"/>
  <c r="BA51" i="3" s="1"/>
  <c r="WT45" i="3"/>
  <c r="XN45" i="3" s="1"/>
  <c r="WJ46" i="3" s="1"/>
  <c r="EO49" i="3"/>
  <c r="EY49" i="3" s="1"/>
  <c r="FI49" i="3"/>
  <c r="EE50" i="3" s="1"/>
  <c r="QU51" i="3"/>
  <c r="RE51" i="3" s="1"/>
  <c r="RO51" i="3"/>
  <c r="QK52" i="3" s="1"/>
  <c r="XV50" i="3"/>
  <c r="WR51" i="3" s="1"/>
  <c r="XB50" i="3"/>
  <c r="XL50" i="3" s="1"/>
  <c r="IJ50" i="2"/>
  <c r="HF51" i="2" s="1"/>
  <c r="HP50" i="2"/>
  <c r="HZ50" i="2" s="1"/>
  <c r="KS49" i="2"/>
  <c r="LC49" i="2"/>
  <c r="LM49" i="2"/>
  <c r="KI50" i="2" s="1"/>
  <c r="IL49" i="2"/>
  <c r="HH50" i="2" s="1"/>
  <c r="HR49" i="2"/>
  <c r="IB49" i="2" s="1"/>
  <c r="OJ51" i="3"/>
  <c r="NF52" i="3" s="1"/>
  <c r="NP51" i="3"/>
  <c r="NZ51" i="3"/>
  <c r="TU49" i="3"/>
  <c r="UE49" i="3" s="1"/>
  <c r="UO49" i="3"/>
  <c r="TK50" i="3" s="1"/>
  <c r="TS49" i="2"/>
  <c r="UC49" i="2" s="1"/>
  <c r="UM49" i="2"/>
  <c r="TI50" i="2" s="1"/>
  <c r="UP49" i="3"/>
  <c r="TL50" i="3" s="1"/>
  <c r="TV49" i="3"/>
  <c r="UF49" i="3" s="1"/>
  <c r="OK51" i="3"/>
  <c r="NG52" i="3" s="1"/>
  <c r="NQ51" i="3"/>
  <c r="OA51" i="3"/>
  <c r="QP50" i="2"/>
  <c r="QZ50" i="2"/>
  <c r="RJ50" i="2"/>
  <c r="QF51" i="2" s="1"/>
  <c r="BN50" i="2"/>
  <c r="CH50" i="2"/>
  <c r="BD51" i="2" s="1"/>
  <c r="BX50" i="2"/>
  <c r="CM26" i="2"/>
  <c r="LK51" i="3"/>
  <c r="KG52" i="3" s="1"/>
  <c r="KQ51" i="3"/>
  <c r="LA51" i="3" s="1"/>
  <c r="XO42" i="3"/>
  <c r="WK43" i="3" s="1"/>
  <c r="QT49" i="2"/>
  <c r="RD49" i="2" s="1"/>
  <c r="RN49" i="2"/>
  <c r="QJ50" i="2" s="1"/>
  <c r="RQ50" i="3"/>
  <c r="QM51" i="3" s="1"/>
  <c r="QW50" i="3"/>
  <c r="RG50" i="3" s="1"/>
  <c r="KZ50" i="2"/>
  <c r="LJ50" i="2"/>
  <c r="KF51" i="2" s="1"/>
  <c r="KP50" i="2"/>
  <c r="QR51" i="3"/>
  <c r="RB51" i="3" s="1"/>
  <c r="RL51" i="3"/>
  <c r="QH52" i="3" s="1"/>
  <c r="WZ49" i="2"/>
  <c r="XJ49" i="2"/>
  <c r="XT49" i="2"/>
  <c r="WP50" i="2" s="1"/>
  <c r="CH50" i="3"/>
  <c r="BD51" i="3" s="1"/>
  <c r="BN50" i="3"/>
  <c r="BX50" i="3" s="1"/>
  <c r="KS49" i="3"/>
  <c r="LC49" i="3" s="1"/>
  <c r="LM49" i="3"/>
  <c r="KI50" i="3" s="1"/>
  <c r="NV50" i="2"/>
  <c r="OF50" i="2" s="1"/>
  <c r="OP50" i="2"/>
  <c r="NL51" i="2" s="1"/>
  <c r="XO50" i="2"/>
  <c r="WK51" i="2" s="1"/>
  <c r="WU50" i="2"/>
  <c r="XE50" i="2" s="1"/>
  <c r="NW26" i="2"/>
  <c r="BG49" i="2"/>
  <c r="BQ49" i="2" s="1"/>
  <c r="CA49" i="2"/>
  <c r="AW50" i="2" s="1"/>
  <c r="WT49" i="2"/>
  <c r="XD49" i="2" s="1"/>
  <c r="XN49" i="2"/>
  <c r="WJ50" i="2" s="1"/>
  <c r="LH50" i="3"/>
  <c r="KD51" i="3" s="1"/>
  <c r="KN50" i="3"/>
  <c r="KX50" i="3" s="1"/>
  <c r="CF50" i="2"/>
  <c r="BB51" i="2" s="1"/>
  <c r="BL50" i="2"/>
  <c r="BV50" i="2" s="1"/>
  <c r="BI49" i="3"/>
  <c r="BS49" i="3" s="1"/>
  <c r="CC49" i="3"/>
  <c r="AY50" i="3" s="1"/>
  <c r="OP49" i="3"/>
  <c r="NL50" i="3" s="1"/>
  <c r="NV49" i="3"/>
  <c r="OF49" i="3" s="1"/>
  <c r="BK50" i="2"/>
  <c r="BU50" i="2" s="1"/>
  <c r="CE50" i="2"/>
  <c r="BA51" i="2" s="1"/>
  <c r="NT49" i="2"/>
  <c r="OD49" i="2"/>
  <c r="ON49" i="2"/>
  <c r="NJ50" i="2" s="1"/>
  <c r="OK49" i="2"/>
  <c r="NG50" i="2" s="1"/>
  <c r="NQ49" i="2"/>
  <c r="OA49" i="2" s="1"/>
  <c r="OJ50" i="2"/>
  <c r="NF51" i="2" s="1"/>
  <c r="NP50" i="2"/>
  <c r="NZ50" i="2" s="1"/>
  <c r="TW50" i="2"/>
  <c r="UG50" i="2" s="1"/>
  <c r="UQ50" i="2"/>
  <c r="TM51" i="2" s="1"/>
  <c r="UL49" i="2"/>
  <c r="TH50" i="2" s="1"/>
  <c r="UB49" i="2"/>
  <c r="TR49" i="2"/>
  <c r="HO49" i="3"/>
  <c r="HY49" i="3" s="1"/>
  <c r="II49" i="3"/>
  <c r="HE50" i="3" s="1"/>
  <c r="BJ50" i="3"/>
  <c r="BT50" i="3"/>
  <c r="CD50" i="3"/>
  <c r="AZ51" i="3" s="1"/>
  <c r="FD49" i="3"/>
  <c r="DZ50" i="3" s="1"/>
  <c r="EJ49" i="3"/>
  <c r="ET49" i="3" s="1"/>
  <c r="IP27" i="2"/>
  <c r="JQ27" i="2"/>
  <c r="IR27" i="2" s="1"/>
  <c r="IC27" i="2"/>
  <c r="IN27" i="2"/>
  <c r="HI27" i="2"/>
  <c r="IM27" i="2" s="1"/>
  <c r="HS27" i="2"/>
  <c r="LS27" i="2"/>
  <c r="QS49" i="2"/>
  <c r="RM49" i="2"/>
  <c r="QI50" i="2" s="1"/>
  <c r="RC49" i="2"/>
  <c r="KN50" i="2"/>
  <c r="KX50" i="2" s="1"/>
  <c r="LH50" i="2"/>
  <c r="KD51" i="2" s="1"/>
  <c r="VB26" i="2"/>
  <c r="TG27" i="2"/>
  <c r="UW26" i="2"/>
  <c r="UY26" i="2" s="1"/>
  <c r="QV50" i="2"/>
  <c r="RF50" i="2" s="1"/>
  <c r="RP50" i="2"/>
  <c r="QL51" i="2" s="1"/>
  <c r="UR50" i="3"/>
  <c r="TN51" i="3" s="1"/>
  <c r="TX50" i="3"/>
  <c r="UH50" i="3" s="1"/>
  <c r="IK50" i="3"/>
  <c r="HG51" i="3" s="1"/>
  <c r="HQ50" i="3"/>
  <c r="IA50" i="3" s="1"/>
  <c r="LF50" i="2"/>
  <c r="KB51" i="2" s="1"/>
  <c r="KL50" i="2"/>
  <c r="KV50" i="2" s="1"/>
  <c r="EQ26" i="2"/>
  <c r="LI49" i="2"/>
  <c r="KE50" i="2" s="1"/>
  <c r="KO49" i="2"/>
  <c r="KY49" i="2"/>
  <c r="KP49" i="3"/>
  <c r="KZ49" i="3" s="1"/>
  <c r="LJ49" i="3"/>
  <c r="KF50" i="3" s="1"/>
  <c r="BH50" i="3"/>
  <c r="BR50" i="3"/>
  <c r="CB50" i="3"/>
  <c r="AX51" i="3" s="1"/>
  <c r="IH49" i="3"/>
  <c r="HD50" i="3" s="1"/>
  <c r="HN49" i="3"/>
  <c r="HX49" i="3" s="1"/>
  <c r="LL49" i="2"/>
  <c r="KH50" i="2" s="1"/>
  <c r="KR49" i="2"/>
  <c r="LB49" i="2" s="1"/>
  <c r="QP18" i="3"/>
  <c r="RS18" i="3" s="1"/>
  <c r="RV18" i="3"/>
  <c r="RT18" i="3"/>
  <c r="SW18" i="3"/>
  <c r="RX18" i="3" s="1"/>
  <c r="RL49" i="2"/>
  <c r="QH50" i="2" s="1"/>
  <c r="QR49" i="2"/>
  <c r="RB49" i="2" s="1"/>
  <c r="EJ50" i="2"/>
  <c r="ET50" i="2" s="1"/>
  <c r="FD50" i="2"/>
  <c r="DZ51" i="2" s="1"/>
  <c r="BH49" i="2"/>
  <c r="BR49" i="2" s="1"/>
  <c r="CB49" i="2"/>
  <c r="AX50" i="2" s="1"/>
  <c r="IC17" i="3"/>
  <c r="ID17" i="3"/>
  <c r="GZ18" i="3" s="1"/>
  <c r="NU49" i="3"/>
  <c r="OE49" i="3" s="1"/>
  <c r="OO49" i="3"/>
  <c r="NK50" i="3" s="1"/>
  <c r="BZ49" i="2"/>
  <c r="AV50" i="2" s="1"/>
  <c r="BF49" i="2"/>
  <c r="BP49" i="2" s="1"/>
  <c r="FG49" i="2"/>
  <c r="EC50" i="2" s="1"/>
  <c r="EM49" i="2"/>
  <c r="EW49" i="2" s="1"/>
  <c r="HL50" i="2"/>
  <c r="HV50" i="2" s="1"/>
  <c r="IF50" i="2"/>
  <c r="HB51" i="2" s="1"/>
  <c r="TV50" i="2"/>
  <c r="UP50" i="2"/>
  <c r="TL51" i="2" s="1"/>
  <c r="UF50" i="2"/>
  <c r="CG50" i="3"/>
  <c r="BC51" i="3" s="1"/>
  <c r="BM50" i="3"/>
  <c r="BW50" i="3" s="1"/>
  <c r="CC50" i="2"/>
  <c r="AY51" i="2" s="1"/>
  <c r="BI50" i="2"/>
  <c r="BS50" i="2"/>
  <c r="CG50" i="2"/>
  <c r="BC51" i="2" s="1"/>
  <c r="BM50" i="2"/>
  <c r="BW50" i="2" s="1"/>
  <c r="XD45" i="3" l="1"/>
  <c r="FA19" i="3"/>
  <c r="FC19" i="3"/>
  <c r="DY20" i="3" s="1"/>
  <c r="AV18" i="3"/>
  <c r="CP17" i="3"/>
  <c r="CK17" i="3"/>
  <c r="DN17" i="3"/>
  <c r="CO17" i="3" s="1"/>
  <c r="I74" i="3" s="1"/>
  <c r="OX18" i="3"/>
  <c r="NC19" i="3"/>
  <c r="PV18" i="3"/>
  <c r="OW18" i="3" s="1"/>
  <c r="OS18" i="3"/>
  <c r="OU18" i="3" s="1"/>
  <c r="KK18" i="3"/>
  <c r="LO18" i="3" s="1"/>
  <c r="LP18" i="3"/>
  <c r="LR18" i="3"/>
  <c r="MS18" i="3"/>
  <c r="LT18" i="3" s="1"/>
  <c r="UK18" i="3"/>
  <c r="QZ18" i="3"/>
  <c r="RJ18" i="3" s="1"/>
  <c r="QF19" i="3" s="1"/>
  <c r="NN19" i="3"/>
  <c r="NX19" i="3" s="1"/>
  <c r="UA18" i="3"/>
  <c r="UM18" i="3" s="1"/>
  <c r="TI19" i="3" s="1"/>
  <c r="TS19" i="3" s="1"/>
  <c r="UC19" i="3" s="1"/>
  <c r="WT46" i="3"/>
  <c r="XN46" i="3" s="1"/>
  <c r="WJ47" i="3" s="1"/>
  <c r="EH20" i="3"/>
  <c r="ER20" i="3" s="1"/>
  <c r="OM50" i="2"/>
  <c r="NI51" i="2" s="1"/>
  <c r="NS50" i="2"/>
  <c r="OC50" i="2" s="1"/>
  <c r="OI50" i="2"/>
  <c r="NE51" i="2" s="1"/>
  <c r="NO50" i="2"/>
  <c r="NY50" i="2" s="1"/>
  <c r="KQ50" i="2"/>
  <c r="LA50" i="2" s="1"/>
  <c r="LK50" i="2"/>
  <c r="KG51" i="2" s="1"/>
  <c r="TY50" i="2"/>
  <c r="UI50" i="2" s="1"/>
  <c r="US50" i="2"/>
  <c r="TO51" i="2" s="1"/>
  <c r="HJ50" i="2"/>
  <c r="HT50" i="2" s="1"/>
  <c r="ID50" i="2"/>
  <c r="GZ51" i="2" s="1"/>
  <c r="EI20" i="3"/>
  <c r="ES20" i="3" s="1"/>
  <c r="HN51" i="2"/>
  <c r="HX51" i="2" s="1"/>
  <c r="IH51" i="2"/>
  <c r="HD52" i="2" s="1"/>
  <c r="OP51" i="2"/>
  <c r="NL52" i="2" s="1"/>
  <c r="NV51" i="2"/>
  <c r="OF51" i="2" s="1"/>
  <c r="IL50" i="2"/>
  <c r="HH51" i="2" s="1"/>
  <c r="IB50" i="2"/>
  <c r="HR50" i="2"/>
  <c r="RO51" i="2"/>
  <c r="QK52" i="2" s="1"/>
  <c r="QU51" i="2"/>
  <c r="RE51" i="2" s="1"/>
  <c r="WX51" i="2"/>
  <c r="XR51" i="2"/>
  <c r="WN52" i="2" s="1"/>
  <c r="XH51" i="2"/>
  <c r="HQ50" i="2"/>
  <c r="IA50" i="2" s="1"/>
  <c r="IK50" i="2"/>
  <c r="HG51" i="2" s="1"/>
  <c r="CD51" i="2"/>
  <c r="AZ52" i="2" s="1"/>
  <c r="BJ51" i="2"/>
  <c r="BT51" i="2" s="1"/>
  <c r="UT51" i="3"/>
  <c r="TP52" i="3" s="1"/>
  <c r="TZ51" i="3"/>
  <c r="UJ51" i="3" s="1"/>
  <c r="IG50" i="3"/>
  <c r="HC51" i="3" s="1"/>
  <c r="HM50" i="3"/>
  <c r="HW50" i="3" s="1"/>
  <c r="II50" i="3"/>
  <c r="HE51" i="3" s="1"/>
  <c r="HO50" i="3"/>
  <c r="HY50" i="3" s="1"/>
  <c r="BI50" i="3"/>
  <c r="BS50" i="3" s="1"/>
  <c r="CC50" i="3"/>
  <c r="AY51" i="3" s="1"/>
  <c r="XN50" i="2"/>
  <c r="WJ51" i="2" s="1"/>
  <c r="WT50" i="2"/>
  <c r="XD50" i="2" s="1"/>
  <c r="WU43" i="3"/>
  <c r="XO43" i="3" s="1"/>
  <c r="WK44" i="3" s="1"/>
  <c r="UM50" i="2"/>
  <c r="TI51" i="2" s="1"/>
  <c r="TS50" i="2"/>
  <c r="UC50" i="2" s="1"/>
  <c r="LM50" i="2"/>
  <c r="KI51" i="2" s="1"/>
  <c r="KS50" i="2"/>
  <c r="LC50" i="2" s="1"/>
  <c r="FB50" i="2"/>
  <c r="DX51" i="2" s="1"/>
  <c r="EH50" i="2"/>
  <c r="ER50" i="2" s="1"/>
  <c r="FI50" i="2"/>
  <c r="EE51" i="2" s="1"/>
  <c r="EO50" i="2"/>
  <c r="EY50" i="2" s="1"/>
  <c r="WW51" i="3"/>
  <c r="XG51" i="3" s="1"/>
  <c r="XQ51" i="3"/>
  <c r="WM52" i="3" s="1"/>
  <c r="FE51" i="2"/>
  <c r="EA52" i="2" s="1"/>
  <c r="EK51" i="2"/>
  <c r="EU51" i="2" s="1"/>
  <c r="HR51" i="3"/>
  <c r="IB51" i="3" s="1"/>
  <c r="IL51" i="3"/>
  <c r="HH52" i="3" s="1"/>
  <c r="EP51" i="2"/>
  <c r="EZ51" i="2" s="1"/>
  <c r="FJ51" i="2"/>
  <c r="EF52" i="2" s="1"/>
  <c r="CH51" i="2"/>
  <c r="BD52" i="2" s="1"/>
  <c r="BN51" i="2"/>
  <c r="BX51" i="2" s="1"/>
  <c r="FI50" i="3"/>
  <c r="EE51" i="3" s="1"/>
  <c r="EO50" i="3"/>
  <c r="EY50" i="3" s="1"/>
  <c r="XA50" i="2"/>
  <c r="XK50" i="2"/>
  <c r="XU50" i="2"/>
  <c r="WQ51" i="2" s="1"/>
  <c r="XB51" i="2"/>
  <c r="XV51" i="2"/>
  <c r="WR52" i="2" s="1"/>
  <c r="XL51" i="2"/>
  <c r="CJ27" i="2"/>
  <c r="DM27" i="2"/>
  <c r="CN27" i="2" s="1"/>
  <c r="BY27" i="2"/>
  <c r="DN27" i="2" s="1"/>
  <c r="CO27" i="2" s="1"/>
  <c r="CL27" i="2"/>
  <c r="BE27" i="2"/>
  <c r="CI27" i="2" s="1"/>
  <c r="LG50" i="2"/>
  <c r="KC51" i="2" s="1"/>
  <c r="KM50" i="2"/>
  <c r="KW50" i="2" s="1"/>
  <c r="FH51" i="3"/>
  <c r="ED52" i="3" s="1"/>
  <c r="EN51" i="3"/>
  <c r="EX51" i="3"/>
  <c r="LI51" i="3"/>
  <c r="KE52" i="3" s="1"/>
  <c r="KO51" i="3"/>
  <c r="KY51" i="3" s="1"/>
  <c r="XQ51" i="2"/>
  <c r="WM52" i="2" s="1"/>
  <c r="WW51" i="2"/>
  <c r="XG51" i="2"/>
  <c r="OR27" i="2"/>
  <c r="OT27" i="2"/>
  <c r="NM27" i="2"/>
  <c r="OQ27" i="2" s="1"/>
  <c r="PU27" i="2"/>
  <c r="OV27" i="2" s="1"/>
  <c r="OG27" i="2"/>
  <c r="PV27" i="2" s="1"/>
  <c r="OW27" i="2" s="1"/>
  <c r="OL50" i="2"/>
  <c r="NH51" i="2" s="1"/>
  <c r="NR50" i="2"/>
  <c r="OB50" i="2" s="1"/>
  <c r="TZ51" i="2"/>
  <c r="UJ51" i="2" s="1"/>
  <c r="UT51" i="2"/>
  <c r="TP52" i="2" s="1"/>
  <c r="XR51" i="3"/>
  <c r="WN52" i="3" s="1"/>
  <c r="WX51" i="3"/>
  <c r="XH51" i="3" s="1"/>
  <c r="KS50" i="3"/>
  <c r="LC50" i="3" s="1"/>
  <c r="LM50" i="3"/>
  <c r="KI51" i="3" s="1"/>
  <c r="FG50" i="2"/>
  <c r="EC51" i="2" s="1"/>
  <c r="EM50" i="2"/>
  <c r="EW50" i="2" s="1"/>
  <c r="IT17" i="3"/>
  <c r="GY18" i="3"/>
  <c r="IO17" i="3"/>
  <c r="IQ17" i="3" s="1"/>
  <c r="JR17" i="3"/>
  <c r="IS17" i="3" s="1"/>
  <c r="UV27" i="2"/>
  <c r="VZ27" i="2"/>
  <c r="VA27" i="2" s="1"/>
  <c r="VY27" i="2"/>
  <c r="UZ27" i="2" s="1"/>
  <c r="UK27" i="2"/>
  <c r="UX27" i="2"/>
  <c r="TQ27" i="2"/>
  <c r="UU27" i="2" s="1"/>
  <c r="IT27" i="2"/>
  <c r="GY28" i="2"/>
  <c r="IO27" i="2"/>
  <c r="NQ50" i="2"/>
  <c r="OA50" i="2" s="1"/>
  <c r="OK50" i="2"/>
  <c r="NG51" i="2" s="1"/>
  <c r="BM51" i="2"/>
  <c r="BW51" i="2" s="1"/>
  <c r="CG51" i="2"/>
  <c r="BC52" i="2" s="1"/>
  <c r="ON50" i="2"/>
  <c r="NJ51" i="2" s="1"/>
  <c r="NT50" i="2"/>
  <c r="OD50" i="2" s="1"/>
  <c r="KP51" i="2"/>
  <c r="KZ51" i="2" s="1"/>
  <c r="LJ51" i="2"/>
  <c r="KF52" i="2" s="1"/>
  <c r="QP51" i="2"/>
  <c r="QZ51" i="2" s="1"/>
  <c r="RJ51" i="2"/>
  <c r="QF52" i="2" s="1"/>
  <c r="TU50" i="3"/>
  <c r="UE50" i="3" s="1"/>
  <c r="UO50" i="3"/>
  <c r="TK51" i="3" s="1"/>
  <c r="RR51" i="3"/>
  <c r="QN52" i="3" s="1"/>
  <c r="QX51" i="3"/>
  <c r="RH51" i="3" s="1"/>
  <c r="XP51" i="2"/>
  <c r="WL52" i="2" s="1"/>
  <c r="WV51" i="2"/>
  <c r="XF51" i="2" s="1"/>
  <c r="TX51" i="2"/>
  <c r="UH51" i="2" s="1"/>
  <c r="UR51" i="2"/>
  <c r="TN52" i="2" s="1"/>
  <c r="NS51" i="3"/>
  <c r="OC51" i="3" s="1"/>
  <c r="OM51" i="3"/>
  <c r="NI52" i="3" s="1"/>
  <c r="FJ51" i="3"/>
  <c r="EF52" i="3" s="1"/>
  <c r="EP51" i="3"/>
  <c r="EZ51" i="3"/>
  <c r="LL50" i="3"/>
  <c r="KH51" i="3" s="1"/>
  <c r="KR50" i="3"/>
  <c r="LB50" i="3" s="1"/>
  <c r="LN50" i="2"/>
  <c r="KJ51" i="2" s="1"/>
  <c r="KT50" i="2"/>
  <c r="LD50" i="2" s="1"/>
  <c r="RM52" i="3"/>
  <c r="QI53" i="3" s="1"/>
  <c r="QS52" i="3"/>
  <c r="RC52" i="3" s="1"/>
  <c r="GO27" i="2"/>
  <c r="FP27" i="2" s="1"/>
  <c r="FA27" i="2"/>
  <c r="GP27" i="2" s="1"/>
  <c r="FQ27" i="2" s="1"/>
  <c r="FN27" i="2"/>
  <c r="EG27" i="2"/>
  <c r="FK27" i="2" s="1"/>
  <c r="FL27" i="2"/>
  <c r="EQ27" i="2"/>
  <c r="KQ52" i="3"/>
  <c r="LA52" i="3" s="1"/>
  <c r="LK52" i="3"/>
  <c r="KG53" i="3" s="1"/>
  <c r="RB50" i="2"/>
  <c r="RL50" i="2"/>
  <c r="QH51" i="2" s="1"/>
  <c r="QR50" i="2"/>
  <c r="KL51" i="2"/>
  <c r="KV51" i="2" s="1"/>
  <c r="LF51" i="2"/>
  <c r="KB52" i="2" s="1"/>
  <c r="CB50" i="2"/>
  <c r="AX51" i="2" s="1"/>
  <c r="BH50" i="2"/>
  <c r="BR50" i="2" s="1"/>
  <c r="IK51" i="3"/>
  <c r="HG52" i="3" s="1"/>
  <c r="HQ51" i="3"/>
  <c r="IA51" i="3" s="1"/>
  <c r="IQ27" i="2"/>
  <c r="CA50" i="2"/>
  <c r="AW51" i="2" s="1"/>
  <c r="BG50" i="2"/>
  <c r="BQ50" i="2" s="1"/>
  <c r="XT52" i="3"/>
  <c r="WP53" i="3" s="1"/>
  <c r="WZ52" i="3"/>
  <c r="XJ52" i="3" s="1"/>
  <c r="TW51" i="3"/>
  <c r="UG51" i="3" s="1"/>
  <c r="UQ51" i="3"/>
  <c r="TM52" i="3" s="1"/>
  <c r="NN51" i="2"/>
  <c r="NX51" i="2" s="1"/>
  <c r="OH51" i="2"/>
  <c r="ND52" i="2" s="1"/>
  <c r="EK50" i="3"/>
  <c r="EU50" i="3"/>
  <c r="FE50" i="3"/>
  <c r="EA51" i="3" s="1"/>
  <c r="LP28" i="2"/>
  <c r="MS28" i="2"/>
  <c r="LT28" i="2" s="1"/>
  <c r="LE28" i="2"/>
  <c r="LR28" i="2"/>
  <c r="KK28" i="2"/>
  <c r="LO28" i="2" s="1"/>
  <c r="NP51" i="2"/>
  <c r="OJ51" i="2"/>
  <c r="NF52" i="2" s="1"/>
  <c r="NZ51" i="2"/>
  <c r="NV50" i="3"/>
  <c r="OF50" i="3" s="1"/>
  <c r="OP50" i="3"/>
  <c r="NL51" i="3" s="1"/>
  <c r="RL52" i="3"/>
  <c r="QH53" i="3" s="1"/>
  <c r="QR52" i="3"/>
  <c r="RB52" i="3" s="1"/>
  <c r="TV50" i="3"/>
  <c r="UF50" i="3" s="1"/>
  <c r="UP50" i="3"/>
  <c r="TL51" i="3" s="1"/>
  <c r="RO52" i="3"/>
  <c r="QK53" i="3" s="1"/>
  <c r="QU52" i="3"/>
  <c r="RE52" i="3" s="1"/>
  <c r="HJ18" i="3"/>
  <c r="HT18" i="3" s="1"/>
  <c r="CB51" i="3"/>
  <c r="AX52" i="3" s="1"/>
  <c r="BH51" i="3"/>
  <c r="BR51" i="3" s="1"/>
  <c r="LJ50" i="3"/>
  <c r="KF51" i="3" s="1"/>
  <c r="KP50" i="3"/>
  <c r="KZ50" i="3" s="1"/>
  <c r="LH51" i="2"/>
  <c r="KD52" i="2" s="1"/>
  <c r="KN51" i="2"/>
  <c r="KX51" i="2" s="1"/>
  <c r="JR27" i="2"/>
  <c r="IS27" i="2" s="1"/>
  <c r="UL50" i="2"/>
  <c r="TH51" i="2" s="1"/>
  <c r="TR50" i="2"/>
  <c r="UB50" i="2" s="1"/>
  <c r="CH51" i="3"/>
  <c r="BD52" i="3" s="1"/>
  <c r="BN51" i="3"/>
  <c r="BX51" i="3"/>
  <c r="HP51" i="2"/>
  <c r="IJ51" i="2"/>
  <c r="HF52" i="2" s="1"/>
  <c r="HZ51" i="2"/>
  <c r="UN50" i="2"/>
  <c r="TJ51" i="2" s="1"/>
  <c r="TT50" i="2"/>
  <c r="UD50" i="2" s="1"/>
  <c r="FG51" i="3"/>
  <c r="EC52" i="3" s="1"/>
  <c r="EM51" i="3"/>
  <c r="EW51" i="3" s="1"/>
  <c r="QT50" i="3"/>
  <c r="RD50" i="3" s="1"/>
  <c r="RN50" i="3"/>
  <c r="QJ51" i="3" s="1"/>
  <c r="IJ51" i="3"/>
  <c r="HF52" i="3" s="1"/>
  <c r="HP51" i="3"/>
  <c r="HZ51" i="3" s="1"/>
  <c r="CG51" i="3"/>
  <c r="BC52" i="3" s="1"/>
  <c r="BM51" i="3"/>
  <c r="BW51" i="3" s="1"/>
  <c r="HL51" i="2"/>
  <c r="HV51" i="2" s="1"/>
  <c r="IF51" i="2"/>
  <c r="HB52" i="2" s="1"/>
  <c r="LI50" i="2"/>
  <c r="KE51" i="2" s="1"/>
  <c r="KO50" i="2"/>
  <c r="KY50" i="2"/>
  <c r="LH51" i="3"/>
  <c r="KD52" i="3" s="1"/>
  <c r="KN51" i="3"/>
  <c r="KX51" i="3" s="1"/>
  <c r="TT51" i="3"/>
  <c r="UD51" i="3" s="1"/>
  <c r="UN51" i="3"/>
  <c r="TJ52" i="3" s="1"/>
  <c r="XS51" i="3"/>
  <c r="WO52" i="3" s="1"/>
  <c r="WY51" i="3"/>
  <c r="XI51" i="3" s="1"/>
  <c r="RV27" i="2"/>
  <c r="QO27" i="2"/>
  <c r="RS27" i="2" s="1"/>
  <c r="RT27" i="2"/>
  <c r="SW27" i="2"/>
  <c r="RX27" i="2" s="1"/>
  <c r="RI27" i="2"/>
  <c r="OO51" i="2"/>
  <c r="NK52" i="2" s="1"/>
  <c r="NU51" i="2"/>
  <c r="OE51" i="2" s="1"/>
  <c r="XC27" i="2"/>
  <c r="XM27" i="2"/>
  <c r="XZ27" i="2"/>
  <c r="WS27" i="2"/>
  <c r="XX27" i="2"/>
  <c r="QQ50" i="2"/>
  <c r="RA50" i="2" s="1"/>
  <c r="RK50" i="2"/>
  <c r="QG51" i="2" s="1"/>
  <c r="RQ51" i="2"/>
  <c r="QM52" i="2" s="1"/>
  <c r="QW51" i="2"/>
  <c r="RG51" i="2"/>
  <c r="US51" i="3"/>
  <c r="TO52" i="3" s="1"/>
  <c r="TY51" i="3"/>
  <c r="UI51" i="3" s="1"/>
  <c r="WY50" i="2"/>
  <c r="XI50" i="2" s="1"/>
  <c r="XS50" i="2"/>
  <c r="WO51" i="2" s="1"/>
  <c r="QX51" i="2"/>
  <c r="RR51" i="2"/>
  <c r="QN52" i="2" s="1"/>
  <c r="RH51" i="2"/>
  <c r="HU18" i="3"/>
  <c r="RN50" i="2"/>
  <c r="QJ51" i="2" s="1"/>
  <c r="QT50" i="2"/>
  <c r="RD50" i="2" s="1"/>
  <c r="NT51" i="3"/>
  <c r="OD51" i="3" s="1"/>
  <c r="ON51" i="3"/>
  <c r="NJ52" i="3" s="1"/>
  <c r="IH50" i="3"/>
  <c r="HD51" i="3" s="1"/>
  <c r="HN50" i="3"/>
  <c r="HX50" i="3" s="1"/>
  <c r="EJ50" i="3"/>
  <c r="ET50" i="3" s="1"/>
  <c r="FD50" i="3"/>
  <c r="DZ51" i="3" s="1"/>
  <c r="CE51" i="2"/>
  <c r="BA52" i="2" s="1"/>
  <c r="BK51" i="2"/>
  <c r="BU51" i="2"/>
  <c r="BL51" i="2"/>
  <c r="BV51" i="2" s="1"/>
  <c r="CF51" i="2"/>
  <c r="BB52" i="2" s="1"/>
  <c r="WZ50" i="2"/>
  <c r="XT50" i="2"/>
  <c r="WP51" i="2" s="1"/>
  <c r="XJ50" i="2"/>
  <c r="QW51" i="3"/>
  <c r="RG51" i="3" s="1"/>
  <c r="RQ51" i="3"/>
  <c r="QM52" i="3" s="1"/>
  <c r="CE51" i="3"/>
  <c r="BA52" i="3" s="1"/>
  <c r="BK51" i="3"/>
  <c r="BU51" i="3" s="1"/>
  <c r="BE19" i="3"/>
  <c r="BY19" i="3"/>
  <c r="XM25" i="3"/>
  <c r="NR51" i="3"/>
  <c r="OB51" i="3" s="1"/>
  <c r="OL51" i="3"/>
  <c r="NH52" i="3" s="1"/>
  <c r="CF51" i="3"/>
  <c r="BB52" i="3" s="1"/>
  <c r="BL51" i="3"/>
  <c r="BV51" i="3" s="1"/>
  <c r="EL51" i="2"/>
  <c r="EV51" i="2" s="1"/>
  <c r="FF51" i="2"/>
  <c r="EB52" i="2" s="1"/>
  <c r="WV50" i="3"/>
  <c r="XF50" i="3" s="1"/>
  <c r="XP50" i="3"/>
  <c r="WL51" i="3" s="1"/>
  <c r="RP51" i="2"/>
  <c r="QL52" i="2" s="1"/>
  <c r="QV51" i="2"/>
  <c r="RF51" i="2" s="1"/>
  <c r="BZ50" i="2"/>
  <c r="AV51" i="2" s="1"/>
  <c r="BF50" i="2"/>
  <c r="BP50" i="2" s="1"/>
  <c r="RM50" i="2"/>
  <c r="QI51" i="2" s="1"/>
  <c r="QS50" i="2"/>
  <c r="RC50" i="2" s="1"/>
  <c r="OK52" i="3"/>
  <c r="NG53" i="3" s="1"/>
  <c r="NQ52" i="3"/>
  <c r="OA52" i="3" s="1"/>
  <c r="OJ52" i="3"/>
  <c r="NF53" i="3" s="1"/>
  <c r="NP52" i="3"/>
  <c r="NZ52" i="3" s="1"/>
  <c r="IF51" i="3"/>
  <c r="HB52" i="3" s="1"/>
  <c r="HL51" i="3"/>
  <c r="HV51" i="3" s="1"/>
  <c r="FF51" i="3"/>
  <c r="EB52" i="3" s="1"/>
  <c r="EL51" i="3"/>
  <c r="EV51" i="3" s="1"/>
  <c r="FC51" i="2"/>
  <c r="DY52" i="2" s="1"/>
  <c r="EI51" i="2"/>
  <c r="ES51" i="2" s="1"/>
  <c r="EN51" i="2"/>
  <c r="EX51" i="2" s="1"/>
  <c r="FH51" i="2"/>
  <c r="ED52" i="2" s="1"/>
  <c r="UO51" i="2"/>
  <c r="TK52" i="2" s="1"/>
  <c r="TU51" i="2"/>
  <c r="UE51" i="2" s="1"/>
  <c r="NU50" i="3"/>
  <c r="OE50" i="3" s="1"/>
  <c r="OO50" i="3"/>
  <c r="NK51" i="3" s="1"/>
  <c r="FD51" i="2"/>
  <c r="DZ52" i="2" s="1"/>
  <c r="EJ51" i="2"/>
  <c r="ET51" i="2" s="1"/>
  <c r="UQ51" i="2"/>
  <c r="TM52" i="2" s="1"/>
  <c r="TW51" i="2"/>
  <c r="UG51" i="2" s="1"/>
  <c r="CC51" i="2"/>
  <c r="AY52" i="2" s="1"/>
  <c r="BI51" i="2"/>
  <c r="BS51" i="2" s="1"/>
  <c r="UP51" i="2"/>
  <c r="TL52" i="2" s="1"/>
  <c r="TV51" i="2"/>
  <c r="UF51" i="2" s="1"/>
  <c r="UR51" i="3"/>
  <c r="TN52" i="3" s="1"/>
  <c r="TX51" i="3"/>
  <c r="UH51" i="3" s="1"/>
  <c r="LL50" i="2"/>
  <c r="KH51" i="2" s="1"/>
  <c r="KR50" i="2"/>
  <c r="LB50" i="2"/>
  <c r="BJ51" i="3"/>
  <c r="BT51" i="3" s="1"/>
  <c r="CD51" i="3"/>
  <c r="AZ52" i="3" s="1"/>
  <c r="XO51" i="2"/>
  <c r="WK52" i="2" s="1"/>
  <c r="WU51" i="2"/>
  <c r="XE51" i="2" s="1"/>
  <c r="XV51" i="3"/>
  <c r="WR52" i="3" s="1"/>
  <c r="XB51" i="3"/>
  <c r="XL51" i="3"/>
  <c r="IE51" i="2"/>
  <c r="HA52" i="2" s="1"/>
  <c r="HK51" i="2"/>
  <c r="HU51" i="2" s="1"/>
  <c r="KT51" i="3"/>
  <c r="LD51" i="3" s="1"/>
  <c r="LN51" i="3"/>
  <c r="KJ52" i="3" s="1"/>
  <c r="II50" i="2"/>
  <c r="HE51" i="2" s="1"/>
  <c r="HO50" i="2"/>
  <c r="HY50" i="2" s="1"/>
  <c r="QV51" i="3"/>
  <c r="RF51" i="3" s="1"/>
  <c r="RP51" i="3"/>
  <c r="QL52" i="3" s="1"/>
  <c r="XU50" i="3"/>
  <c r="WQ51" i="3" s="1"/>
  <c r="XA50" i="3"/>
  <c r="XK50" i="3" s="1"/>
  <c r="IG50" i="2"/>
  <c r="HC51" i="2" s="1"/>
  <c r="HM50" i="2"/>
  <c r="HW50" i="2" s="1"/>
  <c r="NW27" i="2" l="1"/>
  <c r="KU28" i="2"/>
  <c r="XD46" i="3"/>
  <c r="XE43" i="3"/>
  <c r="FM19" i="3"/>
  <c r="FO19" i="3" s="1"/>
  <c r="FR19" i="3"/>
  <c r="GP19" i="3"/>
  <c r="FQ19" i="3" s="1"/>
  <c r="DW20" i="3"/>
  <c r="FN20" i="3" s="1"/>
  <c r="CM17" i="3"/>
  <c r="G74" i="3"/>
  <c r="DM18" i="3"/>
  <c r="CN18" i="3" s="1"/>
  <c r="CL18" i="3"/>
  <c r="CJ18" i="3"/>
  <c r="BF18" i="3"/>
  <c r="UL18" i="3"/>
  <c r="TH19" i="3" s="1"/>
  <c r="TR19" i="3" s="1"/>
  <c r="RI18" i="3"/>
  <c r="QE19" i="3" s="1"/>
  <c r="QO19" i="3" s="1"/>
  <c r="QY19" i="3" s="1"/>
  <c r="RK18" i="3"/>
  <c r="QG19" i="3" s="1"/>
  <c r="RT19" i="3" s="1"/>
  <c r="KU18" i="3"/>
  <c r="LG18" i="3" s="1"/>
  <c r="KC19" i="3" s="1"/>
  <c r="KM19" i="3" s="1"/>
  <c r="KW19" i="3" s="1"/>
  <c r="TG19" i="3"/>
  <c r="VB18" i="3"/>
  <c r="OG19" i="3"/>
  <c r="NC20" i="3" s="1"/>
  <c r="OR19" i="3"/>
  <c r="PU19" i="3"/>
  <c r="OV19" i="3" s="1"/>
  <c r="OT19" i="3"/>
  <c r="NM19" i="3"/>
  <c r="OQ19" i="3" s="1"/>
  <c r="WU44" i="3"/>
  <c r="XO44" i="3" s="1"/>
  <c r="WK45" i="3" s="1"/>
  <c r="WT47" i="3"/>
  <c r="XD47" i="3" s="1"/>
  <c r="QR53" i="3"/>
  <c r="RB53" i="3" s="1"/>
  <c r="RL53" i="3"/>
  <c r="QH54" i="3" s="1"/>
  <c r="LV28" i="2"/>
  <c r="LQ28" i="2"/>
  <c r="KA29" i="2"/>
  <c r="E84" i="2"/>
  <c r="B84" i="2"/>
  <c r="I84" i="2"/>
  <c r="H84" i="2"/>
  <c r="G84" i="2"/>
  <c r="F84" i="2"/>
  <c r="D84" i="2"/>
  <c r="C84" i="2"/>
  <c r="WW52" i="3"/>
  <c r="XG52" i="3" s="1"/>
  <c r="XQ52" i="3"/>
  <c r="WM53" i="3" s="1"/>
  <c r="BJ52" i="2"/>
  <c r="BT52" i="2" s="1"/>
  <c r="CD52" i="2"/>
  <c r="AZ53" i="2" s="1"/>
  <c r="HR51" i="2"/>
  <c r="IB51" i="2" s="1"/>
  <c r="IL51" i="2"/>
  <c r="HH52" i="2" s="1"/>
  <c r="WZ53" i="3"/>
  <c r="XJ53" i="3"/>
  <c r="XT53" i="3"/>
  <c r="WP54" i="3" s="1"/>
  <c r="QR51" i="2"/>
  <c r="RB51" i="2" s="1"/>
  <c r="RL51" i="2"/>
  <c r="QH52" i="2" s="1"/>
  <c r="KR51" i="3"/>
  <c r="LB51" i="3" s="1"/>
  <c r="LL51" i="3"/>
  <c r="KH52" i="3" s="1"/>
  <c r="WV52" i="2"/>
  <c r="XF52" i="2" s="1"/>
  <c r="XP52" i="2"/>
  <c r="WL53" i="2" s="1"/>
  <c r="KP52" i="2"/>
  <c r="KZ52" i="2"/>
  <c r="LJ52" i="2"/>
  <c r="KF53" i="2" s="1"/>
  <c r="IN18" i="3"/>
  <c r="JQ18" i="3"/>
  <c r="IR18" i="3" s="1"/>
  <c r="IP18" i="3"/>
  <c r="HI18" i="3"/>
  <c r="IM18" i="3" s="1"/>
  <c r="WX52" i="3"/>
  <c r="XH52" i="3"/>
  <c r="XR52" i="3"/>
  <c r="WN53" i="3" s="1"/>
  <c r="TS51" i="2"/>
  <c r="UC51" i="2" s="1"/>
  <c r="UM51" i="2"/>
  <c r="TI52" i="2" s="1"/>
  <c r="HQ51" i="2"/>
  <c r="IA51" i="2" s="1"/>
  <c r="IK51" i="2"/>
  <c r="HG52" i="2" s="1"/>
  <c r="TY51" i="2"/>
  <c r="UI51" i="2" s="1"/>
  <c r="US51" i="2"/>
  <c r="TO52" i="2" s="1"/>
  <c r="HL52" i="3"/>
  <c r="HV52" i="3"/>
  <c r="IF52" i="3"/>
  <c r="HB53" i="3" s="1"/>
  <c r="XU51" i="3"/>
  <c r="WQ52" i="3" s="1"/>
  <c r="XA51" i="3"/>
  <c r="XK51" i="3" s="1"/>
  <c r="IP28" i="2"/>
  <c r="IN28" i="2"/>
  <c r="JQ28" i="2"/>
  <c r="IR28" i="2" s="1"/>
  <c r="IC28" i="2"/>
  <c r="HI28" i="2"/>
  <c r="IM28" i="2" s="1"/>
  <c r="FH52" i="3"/>
  <c r="ED53" i="3" s="1"/>
  <c r="EN52" i="3"/>
  <c r="EX52" i="3" s="1"/>
  <c r="XB52" i="2"/>
  <c r="XL52" i="2" s="1"/>
  <c r="XV52" i="2"/>
  <c r="WR53" i="2" s="1"/>
  <c r="II51" i="3"/>
  <c r="HE52" i="3" s="1"/>
  <c r="HO51" i="3"/>
  <c r="HY51" i="3" s="1"/>
  <c r="OL52" i="3"/>
  <c r="NH53" i="3" s="1"/>
  <c r="NR52" i="3"/>
  <c r="OB52" i="3" s="1"/>
  <c r="TV52" i="2"/>
  <c r="UF52" i="2"/>
  <c r="UP52" i="2"/>
  <c r="TL53" i="2" s="1"/>
  <c r="RQ52" i="2"/>
  <c r="QM53" i="2" s="1"/>
  <c r="QW52" i="2"/>
  <c r="RG52" i="2" s="1"/>
  <c r="NU52" i="2"/>
  <c r="OE52" i="2" s="1"/>
  <c r="OO52" i="2"/>
  <c r="NK53" i="2" s="1"/>
  <c r="TT52" i="3"/>
  <c r="UD52" i="3" s="1"/>
  <c r="UN52" i="3"/>
  <c r="TJ53" i="3" s="1"/>
  <c r="FE51" i="3"/>
  <c r="EA52" i="3" s="1"/>
  <c r="EK51" i="3"/>
  <c r="EU51" i="3" s="1"/>
  <c r="KQ53" i="3"/>
  <c r="LA53" i="3" s="1"/>
  <c r="LK53" i="3"/>
  <c r="KG54" i="3" s="1"/>
  <c r="FL20" i="3"/>
  <c r="EG20" i="3"/>
  <c r="FK20" i="3" s="1"/>
  <c r="GO20" i="3"/>
  <c r="FP20" i="3" s="1"/>
  <c r="QX52" i="3"/>
  <c r="RH52" i="3"/>
  <c r="RR52" i="3"/>
  <c r="QN53" i="3" s="1"/>
  <c r="NV52" i="2"/>
  <c r="OF52" i="2" s="1"/>
  <c r="OP52" i="2"/>
  <c r="NL53" i="2" s="1"/>
  <c r="QV52" i="2"/>
  <c r="RF52" i="2" s="1"/>
  <c r="RP52" i="2"/>
  <c r="QL53" i="2" s="1"/>
  <c r="QW52" i="3"/>
  <c r="RG52" i="3" s="1"/>
  <c r="RQ52" i="3"/>
  <c r="QM53" i="3" s="1"/>
  <c r="EJ51" i="3"/>
  <c r="ET51" i="3" s="1"/>
  <c r="FD51" i="3"/>
  <c r="DZ52" i="3" s="1"/>
  <c r="BI52" i="2"/>
  <c r="BS52" i="2" s="1"/>
  <c r="CC52" i="2"/>
  <c r="AY53" i="2" s="1"/>
  <c r="WV51" i="3"/>
  <c r="XP51" i="3"/>
  <c r="WL52" i="3" s="1"/>
  <c r="XF51" i="3"/>
  <c r="WI26" i="3"/>
  <c r="XY25" i="3"/>
  <c r="QQ51" i="2"/>
  <c r="RA51" i="2"/>
  <c r="RK51" i="2"/>
  <c r="QG52" i="2" s="1"/>
  <c r="BG51" i="2"/>
  <c r="BQ51" i="2" s="1"/>
  <c r="CA51" i="2"/>
  <c r="AW52" i="2" s="1"/>
  <c r="IK52" i="3"/>
  <c r="HG53" i="3" s="1"/>
  <c r="HQ52" i="3"/>
  <c r="IA52" i="3" s="1"/>
  <c r="FJ52" i="3"/>
  <c r="EF53" i="3" s="1"/>
  <c r="EP52" i="3"/>
  <c r="EZ52" i="3" s="1"/>
  <c r="EM51" i="2"/>
  <c r="FG51" i="2"/>
  <c r="EC52" i="2" s="1"/>
  <c r="EW51" i="2"/>
  <c r="UT52" i="2"/>
  <c r="TP53" i="2" s="1"/>
  <c r="TZ52" i="2"/>
  <c r="UJ52" i="2" s="1"/>
  <c r="KM51" i="2"/>
  <c r="KW51" i="2" s="1"/>
  <c r="LG51" i="2"/>
  <c r="KC52" i="2" s="1"/>
  <c r="XA51" i="2"/>
  <c r="XK51" i="2" s="1"/>
  <c r="XU51" i="2"/>
  <c r="WQ52" i="2" s="1"/>
  <c r="EP52" i="2"/>
  <c r="EZ52" i="2" s="1"/>
  <c r="FJ52" i="2"/>
  <c r="EF53" i="2" s="1"/>
  <c r="IH52" i="2"/>
  <c r="HD53" i="2" s="1"/>
  <c r="HN52" i="2"/>
  <c r="HX52" i="2"/>
  <c r="KQ51" i="2"/>
  <c r="LA51" i="2" s="1"/>
  <c r="LK51" i="2"/>
  <c r="KG52" i="2" s="1"/>
  <c r="EJ52" i="2"/>
  <c r="ET52" i="2" s="1"/>
  <c r="FD52" i="2"/>
  <c r="DZ53" i="2" s="1"/>
  <c r="BL52" i="3"/>
  <c r="BV52" i="3" s="1"/>
  <c r="CF52" i="3"/>
  <c r="BB53" i="3" s="1"/>
  <c r="BF51" i="2"/>
  <c r="BP51" i="2" s="1"/>
  <c r="BZ51" i="2"/>
  <c r="AV52" i="2" s="1"/>
  <c r="BK52" i="3"/>
  <c r="BU52" i="3" s="1"/>
  <c r="CE52" i="3"/>
  <c r="BA53" i="3" s="1"/>
  <c r="TR51" i="2"/>
  <c r="UB51" i="2" s="1"/>
  <c r="UL51" i="2"/>
  <c r="TH52" i="2" s="1"/>
  <c r="RR52" i="2"/>
  <c r="QN53" i="2" s="1"/>
  <c r="QX52" i="2"/>
  <c r="RH52" i="2" s="1"/>
  <c r="RU27" i="2"/>
  <c r="RZ27" i="2"/>
  <c r="QE28" i="2"/>
  <c r="BM52" i="3"/>
  <c r="BW52" i="3" s="1"/>
  <c r="CG52" i="3"/>
  <c r="BC53" i="3" s="1"/>
  <c r="UN51" i="2"/>
  <c r="TJ52" i="2" s="1"/>
  <c r="TT51" i="2"/>
  <c r="UD51" i="2" s="1"/>
  <c r="LH52" i="2"/>
  <c r="KD53" i="2" s="1"/>
  <c r="KN52" i="2"/>
  <c r="KX52" i="2" s="1"/>
  <c r="OM52" i="3"/>
  <c r="NI53" i="3" s="1"/>
  <c r="NS52" i="3"/>
  <c r="OC52" i="3" s="1"/>
  <c r="TU51" i="3"/>
  <c r="UE51" i="3" s="1"/>
  <c r="UO51" i="3"/>
  <c r="TK52" i="3" s="1"/>
  <c r="ON51" i="2"/>
  <c r="NJ52" i="2" s="1"/>
  <c r="NT51" i="2"/>
  <c r="OD51" i="2" s="1"/>
  <c r="EO51" i="2"/>
  <c r="EY51" i="2" s="1"/>
  <c r="FI51" i="2"/>
  <c r="EE52" i="2" s="1"/>
  <c r="IG51" i="3"/>
  <c r="HC52" i="3" s="1"/>
  <c r="HM51" i="3"/>
  <c r="HW51" i="3" s="1"/>
  <c r="XR52" i="2"/>
  <c r="WN53" i="2" s="1"/>
  <c r="WX52" i="2"/>
  <c r="XH52" i="2" s="1"/>
  <c r="QP19" i="3"/>
  <c r="QZ19" i="3" s="1"/>
  <c r="KO51" i="2"/>
  <c r="KY51" i="2" s="1"/>
  <c r="LI51" i="2"/>
  <c r="KE52" i="2" s="1"/>
  <c r="BN52" i="3"/>
  <c r="BX52" i="3" s="1"/>
  <c r="CH52" i="3"/>
  <c r="BD53" i="3" s="1"/>
  <c r="RN51" i="2"/>
  <c r="QJ52" i="2" s="1"/>
  <c r="QT51" i="2"/>
  <c r="RD51" i="2" s="1"/>
  <c r="WY52" i="3"/>
  <c r="XI52" i="3" s="1"/>
  <c r="XS52" i="3"/>
  <c r="WO53" i="3" s="1"/>
  <c r="NV51" i="3"/>
  <c r="OF51" i="3" s="1"/>
  <c r="OP51" i="3"/>
  <c r="NL52" i="3" s="1"/>
  <c r="WU52" i="2"/>
  <c r="XE52" i="2" s="1"/>
  <c r="XO52" i="2"/>
  <c r="WK53" i="2" s="1"/>
  <c r="NP52" i="2"/>
  <c r="NZ52" i="2" s="1"/>
  <c r="OJ52" i="2"/>
  <c r="NF53" i="2" s="1"/>
  <c r="OH52" i="2"/>
  <c r="ND53" i="2" s="1"/>
  <c r="NN52" i="2"/>
  <c r="NX52" i="2" s="1"/>
  <c r="QS53" i="3"/>
  <c r="RC53" i="3" s="1"/>
  <c r="RM53" i="3"/>
  <c r="QI54" i="3" s="1"/>
  <c r="VB27" i="2"/>
  <c r="TG28" i="2"/>
  <c r="UW27" i="2"/>
  <c r="UY27" i="2" s="1"/>
  <c r="IL52" i="3"/>
  <c r="HH53" i="3" s="1"/>
  <c r="HR52" i="3"/>
  <c r="IB52" i="3" s="1"/>
  <c r="NU51" i="3"/>
  <c r="OE51" i="3" s="1"/>
  <c r="OO51" i="3"/>
  <c r="NK52" i="3" s="1"/>
  <c r="US52" i="3"/>
  <c r="TO53" i="3" s="1"/>
  <c r="TY52" i="3"/>
  <c r="UI52" i="3" s="1"/>
  <c r="IE52" i="2"/>
  <c r="HA53" i="2" s="1"/>
  <c r="HK52" i="2"/>
  <c r="HU52" i="2" s="1"/>
  <c r="FH52" i="2"/>
  <c r="ED53" i="2" s="1"/>
  <c r="EN52" i="2"/>
  <c r="EX52" i="2"/>
  <c r="CE52" i="2"/>
  <c r="BA53" i="2" s="1"/>
  <c r="BK52" i="2"/>
  <c r="BU52" i="2" s="1"/>
  <c r="EM52" i="3"/>
  <c r="EW52" i="3" s="1"/>
  <c r="FG52" i="3"/>
  <c r="EC53" i="3" s="1"/>
  <c r="RP52" i="3"/>
  <c r="QL53" i="3" s="1"/>
  <c r="QV52" i="3"/>
  <c r="RF52" i="3" s="1"/>
  <c r="OJ53" i="3"/>
  <c r="NF54" i="3" s="1"/>
  <c r="NP53" i="3"/>
  <c r="NZ53" i="3" s="1"/>
  <c r="EI52" i="2"/>
  <c r="ES52" i="2" s="1"/>
  <c r="FC52" i="2"/>
  <c r="DY53" i="2" s="1"/>
  <c r="HO51" i="2"/>
  <c r="HY51" i="2"/>
  <c r="II51" i="2"/>
  <c r="HE52" i="2" s="1"/>
  <c r="FF52" i="2"/>
  <c r="EB53" i="2" s="1"/>
  <c r="EL52" i="2"/>
  <c r="EV52" i="2" s="1"/>
  <c r="XJ51" i="2"/>
  <c r="WZ51" i="2"/>
  <c r="XT51" i="2"/>
  <c r="WP52" i="2" s="1"/>
  <c r="IH51" i="3"/>
  <c r="HD52" i="3" s="1"/>
  <c r="HN51" i="3"/>
  <c r="HX51" i="3" s="1"/>
  <c r="WY51" i="2"/>
  <c r="XI51" i="2"/>
  <c r="XS51" i="2"/>
  <c r="WO52" i="2" s="1"/>
  <c r="QY27" i="2"/>
  <c r="HP52" i="2"/>
  <c r="HZ52" i="2" s="1"/>
  <c r="IJ52" i="2"/>
  <c r="HF53" i="2" s="1"/>
  <c r="QU53" i="3"/>
  <c r="RE53" i="3" s="1"/>
  <c r="RO53" i="3"/>
  <c r="QK54" i="3" s="1"/>
  <c r="CB51" i="2"/>
  <c r="AX52" i="2" s="1"/>
  <c r="BH51" i="2"/>
  <c r="BR51" i="2" s="1"/>
  <c r="XQ52" i="2"/>
  <c r="WM53" i="2" s="1"/>
  <c r="WW52" i="2"/>
  <c r="XG52" i="2" s="1"/>
  <c r="FB51" i="2"/>
  <c r="DX52" i="2" s="1"/>
  <c r="EH51" i="2"/>
  <c r="ER51" i="2" s="1"/>
  <c r="RW27" i="2"/>
  <c r="XV52" i="3"/>
  <c r="WR53" i="3" s="1"/>
  <c r="XB52" i="3"/>
  <c r="XL52" i="3" s="1"/>
  <c r="NQ53" i="3"/>
  <c r="OA53" i="3" s="1"/>
  <c r="OK53" i="3"/>
  <c r="NG54" i="3" s="1"/>
  <c r="KT52" i="3"/>
  <c r="LD52" i="3" s="1"/>
  <c r="LN52" i="3"/>
  <c r="KJ53" i="3" s="1"/>
  <c r="UQ52" i="2"/>
  <c r="TM53" i="2" s="1"/>
  <c r="TW52" i="2"/>
  <c r="UG52" i="2" s="1"/>
  <c r="EL52" i="3"/>
  <c r="EV52" i="3" s="1"/>
  <c r="FF52" i="3"/>
  <c r="EB53" i="3" s="1"/>
  <c r="QS51" i="2"/>
  <c r="RC51" i="2"/>
  <c r="RM51" i="2"/>
  <c r="QI52" i="2" s="1"/>
  <c r="KN52" i="3"/>
  <c r="KX52" i="3" s="1"/>
  <c r="LH52" i="3"/>
  <c r="KD53" i="3" s="1"/>
  <c r="IJ52" i="3"/>
  <c r="HF53" i="3" s="1"/>
  <c r="HP52" i="3"/>
  <c r="HZ52" i="3" s="1"/>
  <c r="LJ51" i="3"/>
  <c r="KF52" i="3" s="1"/>
  <c r="KP51" i="3"/>
  <c r="KZ51" i="3" s="1"/>
  <c r="TV51" i="3"/>
  <c r="UF51" i="3" s="1"/>
  <c r="UP51" i="3"/>
  <c r="TL52" i="3" s="1"/>
  <c r="MT28" i="2"/>
  <c r="LU28" i="2" s="1"/>
  <c r="CG52" i="2"/>
  <c r="BC53" i="2" s="1"/>
  <c r="BM52" i="2"/>
  <c r="BW52" i="2" s="1"/>
  <c r="UA27" i="2"/>
  <c r="CP27" i="2"/>
  <c r="AU28" i="2"/>
  <c r="CK27" i="2"/>
  <c r="CM27" i="2" s="1"/>
  <c r="XN51" i="2"/>
  <c r="WJ52" i="2" s="1"/>
  <c r="WT51" i="2"/>
  <c r="XD51" i="2" s="1"/>
  <c r="QU52" i="2"/>
  <c r="RE52" i="2" s="1"/>
  <c r="RO52" i="2"/>
  <c r="QK53" i="2" s="1"/>
  <c r="HM51" i="2"/>
  <c r="HW51" i="2" s="1"/>
  <c r="IG51" i="2"/>
  <c r="HC52" i="2" s="1"/>
  <c r="NT52" i="3"/>
  <c r="OD52" i="3"/>
  <c r="ON52" i="3"/>
  <c r="NJ53" i="3" s="1"/>
  <c r="QT51" i="3"/>
  <c r="RD51" i="3" s="1"/>
  <c r="RN51" i="3"/>
  <c r="QJ52" i="3" s="1"/>
  <c r="UQ52" i="3"/>
  <c r="TM53" i="3" s="1"/>
  <c r="TW52" i="3"/>
  <c r="UG52" i="3" s="1"/>
  <c r="LN51" i="2"/>
  <c r="KJ52" i="2" s="1"/>
  <c r="KT51" i="2"/>
  <c r="LD51" i="2" s="1"/>
  <c r="UR52" i="2"/>
  <c r="TN53" i="2" s="1"/>
  <c r="TX52" i="2"/>
  <c r="UH52" i="2" s="1"/>
  <c r="QP52" i="2"/>
  <c r="QZ52" i="2" s="1"/>
  <c r="RJ52" i="2"/>
  <c r="QF53" i="2" s="1"/>
  <c r="NR51" i="2"/>
  <c r="OB51" i="2" s="1"/>
  <c r="OL51" i="2"/>
  <c r="NH52" i="2" s="1"/>
  <c r="FI51" i="3"/>
  <c r="EE52" i="3" s="1"/>
  <c r="EO51" i="3"/>
  <c r="EY51" i="3"/>
  <c r="BI51" i="3"/>
  <c r="BS51" i="3" s="1"/>
  <c r="CC51" i="3"/>
  <c r="AY52" i="3" s="1"/>
  <c r="UT52" i="3"/>
  <c r="TP53" i="3" s="1"/>
  <c r="TZ52" i="3"/>
  <c r="UJ52" i="3" s="1"/>
  <c r="NO51" i="2"/>
  <c r="NY51" i="2" s="1"/>
  <c r="OI51" i="2"/>
  <c r="NE52" i="2" s="1"/>
  <c r="TU52" i="2"/>
  <c r="UE52" i="2" s="1"/>
  <c r="UO52" i="2"/>
  <c r="TK53" i="2" s="1"/>
  <c r="CB52" i="3"/>
  <c r="AX53" i="3" s="1"/>
  <c r="BH52" i="3"/>
  <c r="BR52" i="3" s="1"/>
  <c r="KR51" i="2"/>
  <c r="LB51" i="2" s="1"/>
  <c r="LL51" i="2"/>
  <c r="KH52" i="2" s="1"/>
  <c r="IF52" i="2"/>
  <c r="HB53" i="2" s="1"/>
  <c r="HL52" i="2"/>
  <c r="HV52" i="2" s="1"/>
  <c r="BJ52" i="3"/>
  <c r="BT52" i="3" s="1"/>
  <c r="CD52" i="3"/>
  <c r="AZ53" i="3" s="1"/>
  <c r="AU20" i="3"/>
  <c r="TX52" i="3"/>
  <c r="UH52" i="3" s="1"/>
  <c r="UR52" i="3"/>
  <c r="TN53" i="3" s="1"/>
  <c r="BO19" i="3"/>
  <c r="CF52" i="2"/>
  <c r="BB53" i="2" s="1"/>
  <c r="BL52" i="2"/>
  <c r="BV52" i="2" s="1"/>
  <c r="WI28" i="2"/>
  <c r="XY27" i="2"/>
  <c r="SX27" i="2"/>
  <c r="RY27" i="2" s="1"/>
  <c r="LF52" i="2"/>
  <c r="KB53" i="2" s="1"/>
  <c r="KL52" i="2"/>
  <c r="KV52" i="2" s="1"/>
  <c r="FR27" i="2"/>
  <c r="DW28" i="2"/>
  <c r="FM27" i="2"/>
  <c r="FO27" i="2" s="1"/>
  <c r="KS51" i="3"/>
  <c r="LC51" i="3" s="1"/>
  <c r="LM51" i="3"/>
  <c r="KI52" i="3" s="1"/>
  <c r="OS27" i="2"/>
  <c r="OU27" i="2" s="1"/>
  <c r="NC28" i="2"/>
  <c r="OX27" i="2"/>
  <c r="BO27" i="2"/>
  <c r="KS51" i="2"/>
  <c r="LC51" i="2"/>
  <c r="LM51" i="2"/>
  <c r="KI52" i="2" s="1"/>
  <c r="LS28" i="2"/>
  <c r="NQ51" i="2"/>
  <c r="OA51" i="2" s="1"/>
  <c r="OK51" i="2"/>
  <c r="NG52" i="2" s="1"/>
  <c r="KO52" i="3"/>
  <c r="KY52" i="3" s="1"/>
  <c r="LI52" i="3"/>
  <c r="KE53" i="3" s="1"/>
  <c r="CH52" i="2"/>
  <c r="BD53" i="2" s="1"/>
  <c r="BN52" i="2"/>
  <c r="BX52" i="2" s="1"/>
  <c r="FE52" i="2"/>
  <c r="EA53" i="2" s="1"/>
  <c r="EK52" i="2"/>
  <c r="EU52" i="2" s="1"/>
  <c r="ID51" i="2"/>
  <c r="GZ52" i="2" s="1"/>
  <c r="HJ51" i="2"/>
  <c r="HT51" i="2" s="1"/>
  <c r="NS51" i="2"/>
  <c r="OC51" i="2" s="1"/>
  <c r="OM51" i="2"/>
  <c r="NI52" i="2" s="1"/>
  <c r="HS28" i="2" l="1"/>
  <c r="XN47" i="3"/>
  <c r="WJ48" i="3" s="1"/>
  <c r="E75" i="3"/>
  <c r="C75" i="3"/>
  <c r="B75" i="3"/>
  <c r="H75" i="3"/>
  <c r="EQ20" i="3"/>
  <c r="FA20" i="3" s="1"/>
  <c r="DW21" i="3" s="1"/>
  <c r="BP18" i="3"/>
  <c r="CI18" i="3"/>
  <c r="CA18" i="3" s="1"/>
  <c r="AW19" i="3" s="1"/>
  <c r="BG19" i="3" s="1"/>
  <c r="BQ19" i="3" s="1"/>
  <c r="D74" i="3"/>
  <c r="F74" i="3"/>
  <c r="SW19" i="3"/>
  <c r="RX19" i="3" s="1"/>
  <c r="UB19" i="3"/>
  <c r="VZ18" i="3"/>
  <c r="VA18" i="3" s="1"/>
  <c r="RZ18" i="3"/>
  <c r="UW18" i="3"/>
  <c r="UY18" i="3" s="1"/>
  <c r="QQ19" i="3"/>
  <c r="RA19" i="3" s="1"/>
  <c r="NW19" i="3"/>
  <c r="OH19" i="3" s="1"/>
  <c r="ND20" i="3" s="1"/>
  <c r="NN20" i="3" s="1"/>
  <c r="RV19" i="3"/>
  <c r="SX18" i="3"/>
  <c r="RY18" i="3" s="1"/>
  <c r="RU18" i="3"/>
  <c r="RW18" i="3" s="1"/>
  <c r="NM20" i="3"/>
  <c r="NW20" i="3" s="1"/>
  <c r="TQ19" i="3"/>
  <c r="UV19" i="3"/>
  <c r="VY19" i="3"/>
  <c r="UZ19" i="3" s="1"/>
  <c r="UX19" i="3"/>
  <c r="OI19" i="3"/>
  <c r="NE20" i="3" s="1"/>
  <c r="NO20" i="3" s="1"/>
  <c r="LE18" i="3"/>
  <c r="LF18" i="3"/>
  <c r="KB19" i="3" s="1"/>
  <c r="WU45" i="3"/>
  <c r="XO45" i="3" s="1"/>
  <c r="WK46" i="3" s="1"/>
  <c r="CC53" i="2"/>
  <c r="AY54" i="2" s="1"/>
  <c r="BI53" i="2"/>
  <c r="BS53" i="2" s="1"/>
  <c r="IT28" i="2"/>
  <c r="GY29" i="2"/>
  <c r="IO28" i="2"/>
  <c r="IQ28" i="2" s="1"/>
  <c r="XP53" i="2"/>
  <c r="WL54" i="2" s="1"/>
  <c r="WV53" i="2"/>
  <c r="XF53" i="2"/>
  <c r="HR52" i="2"/>
  <c r="IB52" i="2" s="1"/>
  <c r="IL52" i="2"/>
  <c r="HH53" i="2" s="1"/>
  <c r="HR53" i="3"/>
  <c r="IB53" i="3" s="1"/>
  <c r="IL53" i="3"/>
  <c r="HH54" i="3" s="1"/>
  <c r="NP53" i="2"/>
  <c r="OJ53" i="2"/>
  <c r="NF54" i="2" s="1"/>
  <c r="NZ53" i="2"/>
  <c r="BF52" i="2"/>
  <c r="BP52" i="2"/>
  <c r="BZ52" i="2"/>
  <c r="AV53" i="2" s="1"/>
  <c r="BG52" i="2"/>
  <c r="BQ52" i="2" s="1"/>
  <c r="CA52" i="2"/>
  <c r="AW53" i="2" s="1"/>
  <c r="LK54" i="3"/>
  <c r="KG55" i="3" s="1"/>
  <c r="KQ54" i="3"/>
  <c r="LA54" i="3" s="1"/>
  <c r="FN28" i="2"/>
  <c r="GO28" i="2"/>
  <c r="FP28" i="2" s="1"/>
  <c r="FA28" i="2"/>
  <c r="GP28" i="2" s="1"/>
  <c r="FQ28" i="2" s="1"/>
  <c r="FL28" i="2"/>
  <c r="EG28" i="2"/>
  <c r="FK28" i="2" s="1"/>
  <c r="IG52" i="2"/>
  <c r="HC53" i="2" s="1"/>
  <c r="HM52" i="2"/>
  <c r="HW52" i="2" s="1"/>
  <c r="HP53" i="2"/>
  <c r="HZ53" i="2" s="1"/>
  <c r="IJ53" i="2"/>
  <c r="HF54" i="2" s="1"/>
  <c r="EL53" i="2"/>
  <c r="EV53" i="2" s="1"/>
  <c r="FF53" i="2"/>
  <c r="EB54" i="2" s="1"/>
  <c r="FH53" i="2"/>
  <c r="ED54" i="2" s="1"/>
  <c r="EN53" i="2"/>
  <c r="EX53" i="2" s="1"/>
  <c r="QT52" i="2"/>
  <c r="RD52" i="2" s="1"/>
  <c r="RN52" i="2"/>
  <c r="QJ53" i="2" s="1"/>
  <c r="HO52" i="3"/>
  <c r="HY52" i="3" s="1"/>
  <c r="II52" i="3"/>
  <c r="HE53" i="3" s="1"/>
  <c r="JR28" i="2"/>
  <c r="IS28" i="2" s="1"/>
  <c r="US52" i="2"/>
  <c r="TO53" i="2" s="1"/>
  <c r="TY52" i="2"/>
  <c r="UI52" i="2" s="1"/>
  <c r="NS52" i="2"/>
  <c r="OC52" i="2" s="1"/>
  <c r="OM52" i="2"/>
  <c r="NI53" i="2" s="1"/>
  <c r="KO53" i="3"/>
  <c r="KY53" i="3" s="1"/>
  <c r="LI53" i="3"/>
  <c r="KE54" i="3" s="1"/>
  <c r="KL53" i="2"/>
  <c r="KV53" i="2"/>
  <c r="LF53" i="2"/>
  <c r="KB54" i="2" s="1"/>
  <c r="UQ53" i="3"/>
  <c r="TM54" i="3" s="1"/>
  <c r="TW53" i="3"/>
  <c r="UG53" i="3" s="1"/>
  <c r="BM53" i="2"/>
  <c r="BW53" i="2" s="1"/>
  <c r="CG53" i="2"/>
  <c r="BC54" i="2" s="1"/>
  <c r="UQ53" i="2"/>
  <c r="TM54" i="2" s="1"/>
  <c r="TW53" i="2"/>
  <c r="UG53" i="2" s="1"/>
  <c r="IH53" i="2"/>
  <c r="HD54" i="2" s="1"/>
  <c r="HN53" i="2"/>
  <c r="HX53" i="2" s="1"/>
  <c r="UT53" i="2"/>
  <c r="TP54" i="2" s="1"/>
  <c r="TZ53" i="2"/>
  <c r="UJ53" i="2" s="1"/>
  <c r="RR53" i="3"/>
  <c r="QN54" i="3" s="1"/>
  <c r="QX53" i="3"/>
  <c r="RH53" i="3" s="1"/>
  <c r="RQ53" i="2"/>
  <c r="QM54" i="2" s="1"/>
  <c r="QW53" i="2"/>
  <c r="RG53" i="2" s="1"/>
  <c r="KR52" i="3"/>
  <c r="LB52" i="3" s="1"/>
  <c r="LL52" i="3"/>
  <c r="KH53" i="3" s="1"/>
  <c r="CD53" i="2"/>
  <c r="AZ54" i="2" s="1"/>
  <c r="BJ53" i="2"/>
  <c r="BT53" i="2"/>
  <c r="RO53" i="2"/>
  <c r="QK54" i="2" s="1"/>
  <c r="QU53" i="2"/>
  <c r="RE53" i="2" s="1"/>
  <c r="KR52" i="2"/>
  <c r="LB52" i="2" s="1"/>
  <c r="LL52" i="2"/>
  <c r="KH53" i="2" s="1"/>
  <c r="XS52" i="2"/>
  <c r="WO53" i="2" s="1"/>
  <c r="WY52" i="2"/>
  <c r="XI52" i="2" s="1"/>
  <c r="IE53" i="2"/>
  <c r="HA54" i="2" s="1"/>
  <c r="HK53" i="2"/>
  <c r="HU53" i="2" s="1"/>
  <c r="TQ28" i="2"/>
  <c r="UU28" i="2" s="1"/>
  <c r="UV28" i="2"/>
  <c r="VY28" i="2"/>
  <c r="UZ28" i="2" s="1"/>
  <c r="UK28" i="2"/>
  <c r="VZ28" i="2" s="1"/>
  <c r="VA28" i="2" s="1"/>
  <c r="UX28" i="2"/>
  <c r="XO53" i="2"/>
  <c r="WK54" i="2" s="1"/>
  <c r="WU53" i="2"/>
  <c r="XE53" i="2" s="1"/>
  <c r="BN53" i="3"/>
  <c r="BX53" i="3" s="1"/>
  <c r="CH53" i="3"/>
  <c r="BD54" i="3" s="1"/>
  <c r="RS19" i="3"/>
  <c r="RI19" i="3" s="1"/>
  <c r="QE20" i="3" s="1"/>
  <c r="NT52" i="2"/>
  <c r="OD52" i="2" s="1"/>
  <c r="ON52" i="2"/>
  <c r="NJ53" i="2" s="1"/>
  <c r="QX53" i="2"/>
  <c r="RH53" i="2" s="1"/>
  <c r="RR53" i="2"/>
  <c r="QN54" i="2" s="1"/>
  <c r="BL53" i="3"/>
  <c r="BV53" i="3" s="1"/>
  <c r="CF53" i="3"/>
  <c r="BB54" i="3" s="1"/>
  <c r="EP53" i="2"/>
  <c r="EZ53" i="2" s="1"/>
  <c r="FJ53" i="2"/>
  <c r="EF54" i="2" s="1"/>
  <c r="RK52" i="2"/>
  <c r="QG53" i="2" s="1"/>
  <c r="QQ52" i="2"/>
  <c r="RA52" i="2" s="1"/>
  <c r="FD52" i="3"/>
  <c r="DZ53" i="3" s="1"/>
  <c r="EJ52" i="3"/>
  <c r="ET52" i="3"/>
  <c r="OP53" i="2"/>
  <c r="NL54" i="2" s="1"/>
  <c r="NV53" i="2"/>
  <c r="OF53" i="2" s="1"/>
  <c r="XB53" i="2"/>
  <c r="XL53" i="2" s="1"/>
  <c r="XV53" i="2"/>
  <c r="WR54" i="2" s="1"/>
  <c r="UT53" i="3"/>
  <c r="TP54" i="3" s="1"/>
  <c r="TZ53" i="3"/>
  <c r="UJ53" i="3" s="1"/>
  <c r="RN52" i="3"/>
  <c r="QJ53" i="3" s="1"/>
  <c r="QT52" i="3"/>
  <c r="RD52" i="3" s="1"/>
  <c r="KN53" i="3"/>
  <c r="KX53" i="3" s="1"/>
  <c r="LH53" i="3"/>
  <c r="KD54" i="3" s="1"/>
  <c r="EH52" i="2"/>
  <c r="ER52" i="2" s="1"/>
  <c r="FB52" i="2"/>
  <c r="DX53" i="2" s="1"/>
  <c r="HO52" i="2"/>
  <c r="HY52" i="2" s="1"/>
  <c r="II52" i="2"/>
  <c r="HE53" i="2" s="1"/>
  <c r="QV53" i="3"/>
  <c r="RF53" i="3" s="1"/>
  <c r="RP53" i="3"/>
  <c r="QL54" i="3" s="1"/>
  <c r="LH53" i="2"/>
  <c r="KD54" i="2" s="1"/>
  <c r="KN53" i="2"/>
  <c r="KX53" i="2" s="1"/>
  <c r="FG52" i="2"/>
  <c r="EC53" i="2" s="1"/>
  <c r="EM52" i="2"/>
  <c r="EW52" i="2" s="1"/>
  <c r="FE52" i="3"/>
  <c r="EA53" i="3" s="1"/>
  <c r="EK52" i="3"/>
  <c r="EU52" i="3" s="1"/>
  <c r="UP53" i="2"/>
  <c r="TL54" i="2" s="1"/>
  <c r="TV53" i="2"/>
  <c r="UF53" i="2" s="1"/>
  <c r="IK52" i="2"/>
  <c r="HG53" i="2" s="1"/>
  <c r="HQ52" i="2"/>
  <c r="IA52" i="2" s="1"/>
  <c r="HS18" i="3"/>
  <c r="ID18" i="3" s="1"/>
  <c r="GZ19" i="3" s="1"/>
  <c r="LR29" i="2"/>
  <c r="KK29" i="2"/>
  <c r="LO29" i="2" s="1"/>
  <c r="LE29" i="2"/>
  <c r="MT29" i="2" s="1"/>
  <c r="LU29" i="2" s="1"/>
  <c r="MS29" i="2"/>
  <c r="LT29" i="2" s="1"/>
  <c r="LP29" i="2"/>
  <c r="WT48" i="3"/>
  <c r="XN48" i="3" s="1"/>
  <c r="WJ49" i="3" s="1"/>
  <c r="FI52" i="3"/>
  <c r="EE53" i="3" s="1"/>
  <c r="EO52" i="3"/>
  <c r="EY52" i="3" s="1"/>
  <c r="RT28" i="2"/>
  <c r="SX28" i="2"/>
  <c r="RY28" i="2" s="1"/>
  <c r="RV28" i="2"/>
  <c r="QO28" i="2"/>
  <c r="RS28" i="2" s="1"/>
  <c r="QY28" i="2"/>
  <c r="SW28" i="2"/>
  <c r="RX28" i="2" s="1"/>
  <c r="RI28" i="2"/>
  <c r="KS52" i="2"/>
  <c r="LM52" i="2"/>
  <c r="KI53" i="2" s="1"/>
  <c r="LC52" i="2"/>
  <c r="CH53" i="2"/>
  <c r="BD54" i="2" s="1"/>
  <c r="BN53" i="2"/>
  <c r="BX53" i="2" s="1"/>
  <c r="HL53" i="2"/>
  <c r="HV53" i="2" s="1"/>
  <c r="IF53" i="2"/>
  <c r="HB54" i="2" s="1"/>
  <c r="IJ53" i="3"/>
  <c r="HF54" i="3" s="1"/>
  <c r="HP53" i="3"/>
  <c r="HZ53" i="3" s="1"/>
  <c r="WT52" i="2"/>
  <c r="XD52" i="2" s="1"/>
  <c r="XN52" i="2"/>
  <c r="WJ53" i="2" s="1"/>
  <c r="LN53" i="3"/>
  <c r="KJ54" i="3" s="1"/>
  <c r="KT53" i="3"/>
  <c r="LD53" i="3" s="1"/>
  <c r="RM54" i="3"/>
  <c r="QI55" i="3" s="1"/>
  <c r="QS54" i="3"/>
  <c r="RC54" i="3" s="1"/>
  <c r="WX53" i="2"/>
  <c r="XH53" i="2"/>
  <c r="XR53" i="2"/>
  <c r="WN54" i="2" s="1"/>
  <c r="TU52" i="3"/>
  <c r="UE52" i="3" s="1"/>
  <c r="UO52" i="3"/>
  <c r="TK53" i="3" s="1"/>
  <c r="QR52" i="2"/>
  <c r="RB52" i="2" s="1"/>
  <c r="RL52" i="2"/>
  <c r="QH53" i="2" s="1"/>
  <c r="XQ53" i="3"/>
  <c r="WM54" i="3" s="1"/>
  <c r="WW53" i="3"/>
  <c r="XG53" i="3" s="1"/>
  <c r="OH53" i="2"/>
  <c r="ND54" i="2" s="1"/>
  <c r="NN53" i="2"/>
  <c r="NX53" i="2" s="1"/>
  <c r="NO52" i="2"/>
  <c r="NY52" i="2"/>
  <c r="OI52" i="2"/>
  <c r="NE53" i="2" s="1"/>
  <c r="NR52" i="2"/>
  <c r="OB52" i="2" s="1"/>
  <c r="OL52" i="2"/>
  <c r="NH53" i="2" s="1"/>
  <c r="QP53" i="2"/>
  <c r="QZ53" i="2" s="1"/>
  <c r="RJ53" i="2"/>
  <c r="QF54" i="2" s="1"/>
  <c r="OK52" i="2"/>
  <c r="NG53" i="2" s="1"/>
  <c r="NQ52" i="2"/>
  <c r="OA52" i="2" s="1"/>
  <c r="OT28" i="2"/>
  <c r="OG28" i="2"/>
  <c r="PV28" i="2" s="1"/>
  <c r="OW28" i="2" s="1"/>
  <c r="NM28" i="2"/>
  <c r="OQ28" i="2" s="1"/>
  <c r="OR28" i="2"/>
  <c r="PU28" i="2"/>
  <c r="OV28" i="2" s="1"/>
  <c r="BI52" i="3"/>
  <c r="BS52" i="3" s="1"/>
  <c r="CC52" i="3"/>
  <c r="AY53" i="3" s="1"/>
  <c r="BH52" i="2"/>
  <c r="BR52" i="2" s="1"/>
  <c r="CB52" i="2"/>
  <c r="AX53" i="2" s="1"/>
  <c r="FG53" i="3"/>
  <c r="EC54" i="3" s="1"/>
  <c r="EM53" i="3"/>
  <c r="EW53" i="3" s="1"/>
  <c r="KO52" i="2"/>
  <c r="LI52" i="2"/>
  <c r="KE53" i="2" s="1"/>
  <c r="KY52" i="2"/>
  <c r="TT52" i="2"/>
  <c r="UD52" i="2" s="1"/>
  <c r="UN52" i="2"/>
  <c r="TJ53" i="2" s="1"/>
  <c r="TR52" i="2"/>
  <c r="UB52" i="2" s="1"/>
  <c r="UL52" i="2"/>
  <c r="TH53" i="2" s="1"/>
  <c r="FD53" i="2"/>
  <c r="DZ54" i="2" s="1"/>
  <c r="EJ53" i="2"/>
  <c r="ET53" i="2" s="1"/>
  <c r="XA52" i="2"/>
  <c r="XK52" i="2" s="1"/>
  <c r="XU52" i="2"/>
  <c r="WQ53" i="2" s="1"/>
  <c r="QW53" i="3"/>
  <c r="RG53" i="3" s="1"/>
  <c r="RQ53" i="3"/>
  <c r="QM54" i="3" s="1"/>
  <c r="XE44" i="3"/>
  <c r="UR53" i="3"/>
  <c r="TN54" i="3" s="1"/>
  <c r="TX53" i="3"/>
  <c r="UH53" i="3"/>
  <c r="HJ52" i="2"/>
  <c r="HT52" i="2" s="1"/>
  <c r="ID52" i="2"/>
  <c r="GZ53" i="2" s="1"/>
  <c r="KS52" i="3"/>
  <c r="LC52" i="3" s="1"/>
  <c r="LM52" i="3"/>
  <c r="KI53" i="3" s="1"/>
  <c r="XX28" i="2"/>
  <c r="XM28" i="2"/>
  <c r="XZ28" i="2"/>
  <c r="WS28" i="2"/>
  <c r="XC28" i="2" s="1"/>
  <c r="TX53" i="2"/>
  <c r="UH53" i="2" s="1"/>
  <c r="UR53" i="2"/>
  <c r="TN54" i="2" s="1"/>
  <c r="ON53" i="3"/>
  <c r="NJ54" i="3" s="1"/>
  <c r="NT53" i="3"/>
  <c r="OD53" i="3" s="1"/>
  <c r="QS52" i="2"/>
  <c r="RM52" i="2"/>
  <c r="QI53" i="2" s="1"/>
  <c r="RC52" i="2"/>
  <c r="US53" i="3"/>
  <c r="TO54" i="3" s="1"/>
  <c r="TY53" i="3"/>
  <c r="UI53" i="3" s="1"/>
  <c r="NV52" i="3"/>
  <c r="OF52" i="3" s="1"/>
  <c r="OP52" i="3"/>
  <c r="NL53" i="3" s="1"/>
  <c r="EP53" i="3"/>
  <c r="EZ53" i="3" s="1"/>
  <c r="FJ53" i="3"/>
  <c r="EF54" i="3" s="1"/>
  <c r="XX26" i="3"/>
  <c r="WS26" i="3"/>
  <c r="XC26" i="3"/>
  <c r="XM26" i="3"/>
  <c r="XZ26" i="3"/>
  <c r="UN53" i="3"/>
  <c r="TJ54" i="3" s="1"/>
  <c r="TT53" i="3"/>
  <c r="UD53" i="3" s="1"/>
  <c r="EN53" i="3"/>
  <c r="EX53" i="3" s="1"/>
  <c r="FH53" i="3"/>
  <c r="ED54" i="3" s="1"/>
  <c r="TS52" i="2"/>
  <c r="UM52" i="2"/>
  <c r="TI53" i="2" s="1"/>
  <c r="UC52" i="2"/>
  <c r="RL54" i="3"/>
  <c r="QH55" i="3" s="1"/>
  <c r="QR54" i="3"/>
  <c r="RB54" i="3" s="1"/>
  <c r="BO28" i="2"/>
  <c r="DM28" i="2"/>
  <c r="CN28" i="2" s="1"/>
  <c r="BY28" i="2"/>
  <c r="CL28" i="2"/>
  <c r="BE28" i="2"/>
  <c r="CI28" i="2" s="1"/>
  <c r="CJ28" i="2"/>
  <c r="UP52" i="3"/>
  <c r="TL53" i="3" s="1"/>
  <c r="TV52" i="3"/>
  <c r="UF52" i="3" s="1"/>
  <c r="OK54" i="3"/>
  <c r="NG55" i="3" s="1"/>
  <c r="NQ54" i="3"/>
  <c r="OA54" i="3" s="1"/>
  <c r="XQ53" i="2"/>
  <c r="WM54" i="2" s="1"/>
  <c r="WW53" i="2"/>
  <c r="XG53" i="2"/>
  <c r="HN52" i="3"/>
  <c r="HX52" i="3" s="1"/>
  <c r="IH52" i="3"/>
  <c r="HD53" i="3" s="1"/>
  <c r="FC53" i="2"/>
  <c r="DY54" i="2" s="1"/>
  <c r="EI53" i="2"/>
  <c r="ES53" i="2" s="1"/>
  <c r="NU52" i="3"/>
  <c r="OE52" i="3" s="1"/>
  <c r="OO52" i="3"/>
  <c r="NK53" i="3" s="1"/>
  <c r="RP53" i="2"/>
  <c r="QL54" i="2" s="1"/>
  <c r="QV53" i="2"/>
  <c r="RF53" i="2"/>
  <c r="XU52" i="3"/>
  <c r="WQ53" i="3" s="1"/>
  <c r="XA52" i="3"/>
  <c r="XK52" i="3" s="1"/>
  <c r="KP53" i="2"/>
  <c r="KZ53" i="2" s="1"/>
  <c r="LJ53" i="2"/>
  <c r="KF54" i="2" s="1"/>
  <c r="XT54" i="3"/>
  <c r="WP55" i="3" s="1"/>
  <c r="WZ54" i="3"/>
  <c r="XJ54" i="3" s="1"/>
  <c r="LJ52" i="3"/>
  <c r="KF53" i="3" s="1"/>
  <c r="KP52" i="3"/>
  <c r="KZ52" i="3" s="1"/>
  <c r="XV53" i="3"/>
  <c r="WR54" i="3" s="1"/>
  <c r="XB53" i="3"/>
  <c r="XL53" i="3" s="1"/>
  <c r="FE53" i="2"/>
  <c r="EA54" i="2" s="1"/>
  <c r="EK53" i="2"/>
  <c r="EU53" i="2" s="1"/>
  <c r="BJ53" i="3"/>
  <c r="BT53" i="3" s="1"/>
  <c r="CD53" i="3"/>
  <c r="AZ54" i="3" s="1"/>
  <c r="UO53" i="2"/>
  <c r="TK54" i="2" s="1"/>
  <c r="TU53" i="2"/>
  <c r="UE53" i="2" s="1"/>
  <c r="QU54" i="3"/>
  <c r="RE54" i="3" s="1"/>
  <c r="RO54" i="3"/>
  <c r="QK55" i="3" s="1"/>
  <c r="XT52" i="2"/>
  <c r="WP53" i="2" s="1"/>
  <c r="WZ52" i="2"/>
  <c r="XJ52" i="2" s="1"/>
  <c r="CE53" i="2"/>
  <c r="BA54" i="2" s="1"/>
  <c r="BK53" i="2"/>
  <c r="BU53" i="2"/>
  <c r="XS53" i="3"/>
  <c r="WO54" i="3" s="1"/>
  <c r="WY53" i="3"/>
  <c r="XI53" i="3" s="1"/>
  <c r="HM52" i="3"/>
  <c r="HW52" i="3" s="1"/>
  <c r="IG52" i="3"/>
  <c r="HC53" i="3" s="1"/>
  <c r="CG53" i="3"/>
  <c r="BC54" i="3" s="1"/>
  <c r="BM53" i="3"/>
  <c r="BW53" i="3" s="1"/>
  <c r="BK53" i="3"/>
  <c r="BU53" i="3" s="1"/>
  <c r="CE53" i="3"/>
  <c r="BA54" i="3" s="1"/>
  <c r="LK52" i="2"/>
  <c r="KG53" i="2" s="1"/>
  <c r="KQ52" i="2"/>
  <c r="LA52" i="2" s="1"/>
  <c r="WV52" i="3"/>
  <c r="XF52" i="3" s="1"/>
  <c r="XP52" i="3"/>
  <c r="WL53" i="3" s="1"/>
  <c r="OL53" i="3"/>
  <c r="NH54" i="3" s="1"/>
  <c r="NR53" i="3"/>
  <c r="OB53" i="3" s="1"/>
  <c r="OJ54" i="3"/>
  <c r="NF55" i="3" s="1"/>
  <c r="NP54" i="3"/>
  <c r="NZ54" i="3" s="1"/>
  <c r="BE20" i="3"/>
  <c r="BO20" i="3"/>
  <c r="BY20" i="3"/>
  <c r="CB53" i="3"/>
  <c r="AX54" i="3" s="1"/>
  <c r="BH53" i="3"/>
  <c r="BR53" i="3" s="1"/>
  <c r="BL53" i="2"/>
  <c r="BV53" i="2"/>
  <c r="CF53" i="2"/>
  <c r="BB54" i="2" s="1"/>
  <c r="KT52" i="2"/>
  <c r="LD52" i="2"/>
  <c r="LN52" i="2"/>
  <c r="KJ53" i="2" s="1"/>
  <c r="EL53" i="3"/>
  <c r="EV53" i="3" s="1"/>
  <c r="FF53" i="3"/>
  <c r="EB54" i="3" s="1"/>
  <c r="EO52" i="2"/>
  <c r="EY52" i="2" s="1"/>
  <c r="FI52" i="2"/>
  <c r="EE53" i="2" s="1"/>
  <c r="OM53" i="3"/>
  <c r="NI54" i="3" s="1"/>
  <c r="NS53" i="3"/>
  <c r="OC53" i="3" s="1"/>
  <c r="LG52" i="2"/>
  <c r="KC53" i="2" s="1"/>
  <c r="KM52" i="2"/>
  <c r="KW52" i="2" s="1"/>
  <c r="IK53" i="3"/>
  <c r="HG54" i="3" s="1"/>
  <c r="HQ53" i="3"/>
  <c r="IA53" i="3"/>
  <c r="OE53" i="2"/>
  <c r="OO53" i="2"/>
  <c r="NK54" i="2" s="1"/>
  <c r="NU53" i="2"/>
  <c r="IF53" i="3"/>
  <c r="HB54" i="3" s="1"/>
  <c r="HL53" i="3"/>
  <c r="HV53" i="3" s="1"/>
  <c r="XR53" i="3"/>
  <c r="WN54" i="3" s="1"/>
  <c r="WX53" i="3"/>
  <c r="XH53" i="3"/>
  <c r="EQ28" i="2" l="1"/>
  <c r="KU29" i="2"/>
  <c r="FB20" i="3"/>
  <c r="DX21" i="3" s="1"/>
  <c r="FC20" i="3"/>
  <c r="DY21" i="3" s="1"/>
  <c r="FN21" i="3" s="1"/>
  <c r="BZ18" i="3"/>
  <c r="NY20" i="3"/>
  <c r="OR20" i="3"/>
  <c r="PU20" i="3"/>
  <c r="OV20" i="3" s="1"/>
  <c r="OT20" i="3"/>
  <c r="UA19" i="3"/>
  <c r="UU19" i="3"/>
  <c r="OQ20" i="3"/>
  <c r="IE18" i="3"/>
  <c r="HA19" i="3" s="1"/>
  <c r="KL19" i="3"/>
  <c r="KV19" i="3" s="1"/>
  <c r="PV19" i="3"/>
  <c r="OW19" i="3" s="1"/>
  <c r="KA19" i="3"/>
  <c r="LV18" i="3"/>
  <c r="LQ18" i="3"/>
  <c r="LS18" i="3" s="1"/>
  <c r="MT18" i="3"/>
  <c r="LU18" i="3" s="1"/>
  <c r="OS19" i="3"/>
  <c r="OU19" i="3" s="1"/>
  <c r="QO20" i="3"/>
  <c r="QY20" i="3" s="1"/>
  <c r="OX19" i="3"/>
  <c r="WT49" i="3"/>
  <c r="XD49" i="3"/>
  <c r="XN49" i="3"/>
  <c r="WJ50" i="3" s="1"/>
  <c r="WU46" i="3"/>
  <c r="XO46" i="3" s="1"/>
  <c r="WK47" i="3" s="1"/>
  <c r="LN53" i="2"/>
  <c r="KJ54" i="2" s="1"/>
  <c r="KT53" i="2"/>
  <c r="LD53" i="2" s="1"/>
  <c r="HN54" i="2"/>
  <c r="HX54" i="2"/>
  <c r="IH54" i="2"/>
  <c r="HD55" i="2" s="1"/>
  <c r="LF54" i="2"/>
  <c r="KB55" i="2" s="1"/>
  <c r="KL54" i="2"/>
  <c r="KV54" i="2" s="1"/>
  <c r="EM54" i="3"/>
  <c r="EW54" i="3" s="1"/>
  <c r="FG54" i="3"/>
  <c r="EC55" i="3" s="1"/>
  <c r="NX20" i="3"/>
  <c r="HR53" i="2"/>
  <c r="IB53" i="2"/>
  <c r="IL53" i="2"/>
  <c r="HH54" i="2" s="1"/>
  <c r="BI54" i="2"/>
  <c r="BS54" i="2" s="1"/>
  <c r="CC54" i="2"/>
  <c r="AY55" i="2" s="1"/>
  <c r="NX54" i="2"/>
  <c r="OH54" i="2"/>
  <c r="ND55" i="2" s="1"/>
  <c r="NN54" i="2"/>
  <c r="LH54" i="3"/>
  <c r="KD55" i="3" s="1"/>
  <c r="KN54" i="3"/>
  <c r="KX54" i="3" s="1"/>
  <c r="EJ54" i="2"/>
  <c r="ET54" i="2" s="1"/>
  <c r="FD54" i="2"/>
  <c r="DZ55" i="2" s="1"/>
  <c r="EL54" i="3"/>
  <c r="EV54" i="3" s="1"/>
  <c r="FF54" i="3"/>
  <c r="EB55" i="3" s="1"/>
  <c r="OL54" i="3"/>
  <c r="NH55" i="3" s="1"/>
  <c r="NR54" i="3"/>
  <c r="OB54" i="3" s="1"/>
  <c r="BK54" i="2"/>
  <c r="BU54" i="2" s="1"/>
  <c r="CE54" i="2"/>
  <c r="BA55" i="2" s="1"/>
  <c r="NQ55" i="3"/>
  <c r="OA55" i="3" s="1"/>
  <c r="OK55" i="3"/>
  <c r="NG56" i="3" s="1"/>
  <c r="TX54" i="3"/>
  <c r="UH54" i="3"/>
  <c r="UR54" i="3"/>
  <c r="TN55" i="3" s="1"/>
  <c r="TR53" i="2"/>
  <c r="UB53" i="2" s="1"/>
  <c r="UL53" i="2"/>
  <c r="TH54" i="2" s="1"/>
  <c r="CB53" i="2"/>
  <c r="AX54" i="2" s="1"/>
  <c r="BH53" i="2"/>
  <c r="BR53" i="2" s="1"/>
  <c r="HL54" i="2"/>
  <c r="HV54" i="2"/>
  <c r="IF54" i="2"/>
  <c r="HB55" i="2" s="1"/>
  <c r="XD48" i="3"/>
  <c r="RO54" i="2"/>
  <c r="QK55" i="2" s="1"/>
  <c r="QU54" i="2"/>
  <c r="RE54" i="2" s="1"/>
  <c r="BG53" i="2"/>
  <c r="BQ53" i="2"/>
  <c r="CA53" i="2"/>
  <c r="AW54" i="2" s="1"/>
  <c r="OS28" i="2"/>
  <c r="NC29" i="2"/>
  <c r="OX28" i="2"/>
  <c r="IK54" i="3"/>
  <c r="HG55" i="3" s="1"/>
  <c r="HQ54" i="3"/>
  <c r="IA54" i="3" s="1"/>
  <c r="EH21" i="3"/>
  <c r="QR55" i="3"/>
  <c r="RB55" i="3" s="1"/>
  <c r="RL55" i="3"/>
  <c r="QH56" i="3" s="1"/>
  <c r="WI27" i="3"/>
  <c r="XY26" i="3"/>
  <c r="TY54" i="3"/>
  <c r="UI54" i="3" s="1"/>
  <c r="US54" i="3"/>
  <c r="TO55" i="3" s="1"/>
  <c r="WI29" i="2"/>
  <c r="XY28" i="2"/>
  <c r="OU28" i="2"/>
  <c r="QP54" i="2"/>
  <c r="QZ54" i="2"/>
  <c r="RJ54" i="2"/>
  <c r="QF55" i="2" s="1"/>
  <c r="RM55" i="3"/>
  <c r="QI56" i="3" s="1"/>
  <c r="QS55" i="3"/>
  <c r="RC55" i="3" s="1"/>
  <c r="RW28" i="2"/>
  <c r="RP54" i="3"/>
  <c r="QL55" i="3" s="1"/>
  <c r="QV54" i="3"/>
  <c r="RF54" i="3" s="1"/>
  <c r="BL54" i="3"/>
  <c r="BV54" i="3" s="1"/>
  <c r="CF54" i="3"/>
  <c r="BB55" i="3" s="1"/>
  <c r="IE54" i="2"/>
  <c r="HA55" i="2" s="1"/>
  <c r="HK54" i="2"/>
  <c r="HU54" i="2" s="1"/>
  <c r="LI54" i="3"/>
  <c r="KE55" i="3" s="1"/>
  <c r="KO54" i="3"/>
  <c r="KY54" i="3" s="1"/>
  <c r="HP54" i="2"/>
  <c r="HZ54" i="2" s="1"/>
  <c r="IJ54" i="2"/>
  <c r="HF55" i="2" s="1"/>
  <c r="XE45" i="3"/>
  <c r="HL54" i="3"/>
  <c r="HV54" i="3" s="1"/>
  <c r="IF54" i="3"/>
  <c r="HB55" i="3" s="1"/>
  <c r="OM54" i="3"/>
  <c r="NI55" i="3" s="1"/>
  <c r="NS54" i="3"/>
  <c r="OC54" i="3" s="1"/>
  <c r="NU53" i="3"/>
  <c r="OE53" i="3" s="1"/>
  <c r="OO53" i="3"/>
  <c r="NK54" i="3" s="1"/>
  <c r="BN54" i="3"/>
  <c r="BX54" i="3" s="1"/>
  <c r="CH54" i="3"/>
  <c r="BD55" i="3" s="1"/>
  <c r="XT55" i="3"/>
  <c r="WP56" i="3" s="1"/>
  <c r="WZ55" i="3"/>
  <c r="XJ55" i="3" s="1"/>
  <c r="EI21" i="3"/>
  <c r="ES21" i="3" s="1"/>
  <c r="KP54" i="2"/>
  <c r="KZ54" i="2"/>
  <c r="LJ54" i="2"/>
  <c r="KF55" i="2" s="1"/>
  <c r="NV54" i="2"/>
  <c r="OF54" i="2" s="1"/>
  <c r="OP54" i="2"/>
  <c r="NL55" i="2" s="1"/>
  <c r="WU54" i="2"/>
  <c r="XE54" i="2" s="1"/>
  <c r="XO54" i="2"/>
  <c r="WK55" i="2" s="1"/>
  <c r="RQ54" i="2"/>
  <c r="QM55" i="2" s="1"/>
  <c r="QW54" i="2"/>
  <c r="RG54" i="2"/>
  <c r="KQ55" i="3"/>
  <c r="LA55" i="3" s="1"/>
  <c r="LK55" i="3"/>
  <c r="KG56" i="3" s="1"/>
  <c r="BF53" i="2"/>
  <c r="BP53" i="2" s="1"/>
  <c r="BZ53" i="2"/>
  <c r="AV54" i="2" s="1"/>
  <c r="AU21" i="3"/>
  <c r="LH54" i="2"/>
  <c r="KD55" i="2" s="1"/>
  <c r="KN54" i="2"/>
  <c r="KX54" i="2" s="1"/>
  <c r="UP53" i="3"/>
  <c r="TL54" i="3" s="1"/>
  <c r="TV53" i="3"/>
  <c r="UF53" i="3" s="1"/>
  <c r="XQ54" i="3"/>
  <c r="WM55" i="3" s="1"/>
  <c r="WW54" i="3"/>
  <c r="XG54" i="3" s="1"/>
  <c r="CB54" i="3"/>
  <c r="AX55" i="3" s="1"/>
  <c r="BH54" i="3"/>
  <c r="BR54" i="3"/>
  <c r="WZ53" i="2"/>
  <c r="XJ53" i="2"/>
  <c r="XT53" i="2"/>
  <c r="WP54" i="2" s="1"/>
  <c r="QS53" i="2"/>
  <c r="RC53" i="2"/>
  <c r="RM53" i="2"/>
  <c r="QI54" i="2" s="1"/>
  <c r="QW54" i="3"/>
  <c r="RG54" i="3" s="1"/>
  <c r="RQ54" i="3"/>
  <c r="QM55" i="3" s="1"/>
  <c r="UN53" i="2"/>
  <c r="TJ54" i="2" s="1"/>
  <c r="TT53" i="2"/>
  <c r="UD53" i="2" s="1"/>
  <c r="BI53" i="3"/>
  <c r="BS53" i="3"/>
  <c r="CC53" i="3"/>
  <c r="AY54" i="3" s="1"/>
  <c r="NQ53" i="2"/>
  <c r="OA53" i="2" s="1"/>
  <c r="OK53" i="2"/>
  <c r="NG54" i="2" s="1"/>
  <c r="NR53" i="2"/>
  <c r="OB53" i="2" s="1"/>
  <c r="OL53" i="2"/>
  <c r="NH54" i="2" s="1"/>
  <c r="QR53" i="2"/>
  <c r="RB53" i="2" s="1"/>
  <c r="RL53" i="2"/>
  <c r="QH54" i="2" s="1"/>
  <c r="TV54" i="2"/>
  <c r="UF54" i="2"/>
  <c r="UP54" i="2"/>
  <c r="TL55" i="2" s="1"/>
  <c r="QT53" i="3"/>
  <c r="RD53" i="3" s="1"/>
  <c r="RN53" i="3"/>
  <c r="QJ54" i="3" s="1"/>
  <c r="RR54" i="2"/>
  <c r="QN55" i="2" s="1"/>
  <c r="QX54" i="2"/>
  <c r="RH54" i="2"/>
  <c r="UQ54" i="2"/>
  <c r="TM55" i="2" s="1"/>
  <c r="TW54" i="2"/>
  <c r="UG54" i="2" s="1"/>
  <c r="RN53" i="2"/>
  <c r="QJ54" i="2" s="1"/>
  <c r="QT53" i="2"/>
  <c r="RD53" i="2" s="1"/>
  <c r="BJ54" i="3"/>
  <c r="BT54" i="3" s="1"/>
  <c r="CD54" i="3"/>
  <c r="AZ55" i="3" s="1"/>
  <c r="EP54" i="2"/>
  <c r="EZ54" i="2" s="1"/>
  <c r="FJ54" i="2"/>
  <c r="EF55" i="2" s="1"/>
  <c r="CG54" i="3"/>
  <c r="BC55" i="3" s="1"/>
  <c r="BM54" i="3"/>
  <c r="BW54" i="3" s="1"/>
  <c r="EI54" i="2"/>
  <c r="ES54" i="2"/>
  <c r="FC54" i="2"/>
  <c r="DY55" i="2" s="1"/>
  <c r="EK54" i="2"/>
  <c r="EU54" i="2"/>
  <c r="FE54" i="2"/>
  <c r="EA55" i="2" s="1"/>
  <c r="TS53" i="2"/>
  <c r="UC53" i="2" s="1"/>
  <c r="UM53" i="2"/>
  <c r="TI54" i="2" s="1"/>
  <c r="WX54" i="3"/>
  <c r="XH54" i="3" s="1"/>
  <c r="XR54" i="3"/>
  <c r="WN55" i="3" s="1"/>
  <c r="KM53" i="2"/>
  <c r="KW53" i="2" s="1"/>
  <c r="LG53" i="2"/>
  <c r="KC54" i="2" s="1"/>
  <c r="WV53" i="3"/>
  <c r="XF53" i="3" s="1"/>
  <c r="XP53" i="3"/>
  <c r="WL54" i="3" s="1"/>
  <c r="IG53" i="3"/>
  <c r="HC54" i="3" s="1"/>
  <c r="HM53" i="3"/>
  <c r="HW53" i="3" s="1"/>
  <c r="QU55" i="3"/>
  <c r="RE55" i="3" s="1"/>
  <c r="RO55" i="3"/>
  <c r="QK56" i="3" s="1"/>
  <c r="IH53" i="3"/>
  <c r="HD54" i="3" s="1"/>
  <c r="HN53" i="3"/>
  <c r="HX53" i="3" s="1"/>
  <c r="B85" i="2"/>
  <c r="H85" i="2"/>
  <c r="G85" i="2"/>
  <c r="F85" i="2"/>
  <c r="E85" i="2"/>
  <c r="D85" i="2"/>
  <c r="C85" i="2"/>
  <c r="LM53" i="3"/>
  <c r="KI54" i="3" s="1"/>
  <c r="KS53" i="3"/>
  <c r="LC53" i="3" s="1"/>
  <c r="KT54" i="3"/>
  <c r="LD54" i="3" s="1"/>
  <c r="LN54" i="3"/>
  <c r="KJ55" i="3" s="1"/>
  <c r="BN54" i="2"/>
  <c r="BX54" i="2" s="1"/>
  <c r="CH54" i="2"/>
  <c r="BD55" i="2" s="1"/>
  <c r="KA30" i="2"/>
  <c r="LV29" i="2"/>
  <c r="LQ29" i="2"/>
  <c r="BJ54" i="2"/>
  <c r="BT54" i="2" s="1"/>
  <c r="CD54" i="2"/>
  <c r="AZ55" i="2" s="1"/>
  <c r="QX54" i="3"/>
  <c r="RH54" i="3" s="1"/>
  <c r="RR54" i="3"/>
  <c r="QN55" i="3" s="1"/>
  <c r="BM54" i="2"/>
  <c r="BW54" i="2" s="1"/>
  <c r="CG54" i="2"/>
  <c r="BC55" i="2" s="1"/>
  <c r="TY53" i="2"/>
  <c r="UI53" i="2" s="1"/>
  <c r="US53" i="2"/>
  <c r="TO54" i="2" s="1"/>
  <c r="WV54" i="2"/>
  <c r="XF54" i="2"/>
  <c r="XP54" i="2"/>
  <c r="WL55" i="2" s="1"/>
  <c r="HQ53" i="2"/>
  <c r="IA53" i="2" s="1"/>
  <c r="IK53" i="2"/>
  <c r="HG54" i="2" s="1"/>
  <c r="IJ54" i="3"/>
  <c r="HF55" i="3" s="1"/>
  <c r="HP54" i="3"/>
  <c r="HZ54" i="3" s="1"/>
  <c r="XA53" i="3"/>
  <c r="XK53" i="3" s="1"/>
  <c r="XU53" i="3"/>
  <c r="WQ54" i="3" s="1"/>
  <c r="FH54" i="3"/>
  <c r="ED55" i="3" s="1"/>
  <c r="EN54" i="3"/>
  <c r="EX54" i="3" s="1"/>
  <c r="FJ54" i="3"/>
  <c r="EF55" i="3" s="1"/>
  <c r="EP54" i="3"/>
  <c r="EZ54" i="3"/>
  <c r="FE53" i="3"/>
  <c r="EA54" i="3" s="1"/>
  <c r="EK53" i="3"/>
  <c r="EU53" i="3" s="1"/>
  <c r="HO53" i="2"/>
  <c r="HY53" i="2" s="1"/>
  <c r="II53" i="2"/>
  <c r="HE54" i="2" s="1"/>
  <c r="FD53" i="3"/>
  <c r="DZ54" i="3" s="1"/>
  <c r="EJ53" i="3"/>
  <c r="ET53" i="3" s="1"/>
  <c r="VB28" i="2"/>
  <c r="UW28" i="2"/>
  <c r="UY28" i="2" s="1"/>
  <c r="TG29" i="2"/>
  <c r="KR53" i="3"/>
  <c r="LB53" i="3" s="1"/>
  <c r="LL53" i="3"/>
  <c r="KH54" i="3" s="1"/>
  <c r="NS53" i="2"/>
  <c r="OC53" i="2" s="1"/>
  <c r="OM53" i="2"/>
  <c r="NI54" i="2" s="1"/>
  <c r="HM53" i="2"/>
  <c r="HW53" i="2" s="1"/>
  <c r="IG53" i="2"/>
  <c r="HC54" i="2" s="1"/>
  <c r="GP20" i="3"/>
  <c r="FQ20" i="3" s="1"/>
  <c r="TU53" i="3"/>
  <c r="UO53" i="3"/>
  <c r="TK54" i="3" s="1"/>
  <c r="UE53" i="3"/>
  <c r="XN53" i="2"/>
  <c r="WJ54" i="2" s="1"/>
  <c r="WT53" i="2"/>
  <c r="XD53" i="2" s="1"/>
  <c r="UT54" i="3"/>
  <c r="TP55" i="3" s="1"/>
  <c r="TZ54" i="3"/>
  <c r="UJ54" i="3" s="1"/>
  <c r="ON53" i="2"/>
  <c r="NJ54" i="2" s="1"/>
  <c r="NT53" i="2"/>
  <c r="OD53" i="2" s="1"/>
  <c r="II53" i="3"/>
  <c r="HE54" i="3" s="1"/>
  <c r="HO53" i="3"/>
  <c r="HY53" i="3" s="1"/>
  <c r="NP54" i="2"/>
  <c r="NZ54" i="2" s="1"/>
  <c r="OJ54" i="2"/>
  <c r="NF55" i="2" s="1"/>
  <c r="IN29" i="2"/>
  <c r="JQ29" i="2"/>
  <c r="IR29" i="2" s="1"/>
  <c r="IC29" i="2"/>
  <c r="HI29" i="2"/>
  <c r="IM29" i="2" s="1"/>
  <c r="IP29" i="2"/>
  <c r="HS29" i="2"/>
  <c r="XV54" i="3"/>
  <c r="WR55" i="3" s="1"/>
  <c r="XB54" i="3"/>
  <c r="XL54" i="3" s="1"/>
  <c r="CP28" i="2"/>
  <c r="AU29" i="2"/>
  <c r="CK28" i="2"/>
  <c r="CM28" i="2" s="1"/>
  <c r="KO53" i="2"/>
  <c r="KY53" i="2" s="1"/>
  <c r="LI53" i="2"/>
  <c r="KE54" i="2" s="1"/>
  <c r="KS53" i="2"/>
  <c r="LC53" i="2"/>
  <c r="LM53" i="2"/>
  <c r="KI54" i="2" s="1"/>
  <c r="LS29" i="2"/>
  <c r="QQ53" i="2"/>
  <c r="RA53" i="2" s="1"/>
  <c r="RK53" i="2"/>
  <c r="QG54" i="2" s="1"/>
  <c r="WY53" i="2"/>
  <c r="XI53" i="2" s="1"/>
  <c r="XS53" i="2"/>
  <c r="WO54" i="2" s="1"/>
  <c r="UT54" i="2"/>
  <c r="TP55" i="2" s="1"/>
  <c r="TZ54" i="2"/>
  <c r="UJ54" i="2" s="1"/>
  <c r="EN54" i="2"/>
  <c r="EX54" i="2"/>
  <c r="FH54" i="2"/>
  <c r="ED55" i="2" s="1"/>
  <c r="GO21" i="3"/>
  <c r="FP21" i="3" s="1"/>
  <c r="EG21" i="3"/>
  <c r="EQ21" i="3" s="1"/>
  <c r="FL21" i="3"/>
  <c r="XA53" i="2"/>
  <c r="XK53" i="2" s="1"/>
  <c r="XU53" i="2"/>
  <c r="WQ54" i="2" s="1"/>
  <c r="NO53" i="2"/>
  <c r="NY53" i="2" s="1"/>
  <c r="OI53" i="2"/>
  <c r="NE54" i="2" s="1"/>
  <c r="FB53" i="2"/>
  <c r="DX54" i="2" s="1"/>
  <c r="EH53" i="2"/>
  <c r="ER53" i="2" s="1"/>
  <c r="OJ55" i="3"/>
  <c r="NF56" i="3" s="1"/>
  <c r="NP55" i="3"/>
  <c r="NZ55" i="3" s="1"/>
  <c r="WY54" i="3"/>
  <c r="XI54" i="3" s="1"/>
  <c r="XS54" i="3"/>
  <c r="WO55" i="3" s="1"/>
  <c r="TU54" i="2"/>
  <c r="UE54" i="2"/>
  <c r="UO54" i="2"/>
  <c r="TK55" i="2" s="1"/>
  <c r="OP53" i="3"/>
  <c r="NL54" i="3" s="1"/>
  <c r="NV53" i="3"/>
  <c r="OF53" i="3" s="1"/>
  <c r="UR54" i="2"/>
  <c r="TN55" i="2" s="1"/>
  <c r="TX54" i="2"/>
  <c r="UH54" i="2" s="1"/>
  <c r="NW28" i="2"/>
  <c r="EO53" i="3"/>
  <c r="EY53" i="3" s="1"/>
  <c r="FI53" i="3"/>
  <c r="EE54" i="3" s="1"/>
  <c r="HJ19" i="3"/>
  <c r="HT19" i="3" s="1"/>
  <c r="UA28" i="2"/>
  <c r="KR53" i="2"/>
  <c r="LB53" i="2" s="1"/>
  <c r="LL53" i="2"/>
  <c r="KH54" i="2" s="1"/>
  <c r="IC18" i="3"/>
  <c r="TW54" i="3"/>
  <c r="UG54" i="3" s="1"/>
  <c r="UQ54" i="3"/>
  <c r="TM55" i="3" s="1"/>
  <c r="FR28" i="2"/>
  <c r="DW29" i="2"/>
  <c r="FM28" i="2"/>
  <c r="FO28" i="2" s="1"/>
  <c r="IL54" i="3"/>
  <c r="HH55" i="3" s="1"/>
  <c r="HR54" i="3"/>
  <c r="IB54" i="3" s="1"/>
  <c r="FR20" i="3"/>
  <c r="KQ53" i="2"/>
  <c r="LA53" i="2"/>
  <c r="LK53" i="2"/>
  <c r="KG54" i="2" s="1"/>
  <c r="ON54" i="3"/>
  <c r="NJ55" i="3" s="1"/>
  <c r="NT54" i="3"/>
  <c r="OD54" i="3" s="1"/>
  <c r="ID53" i="2"/>
  <c r="GZ54" i="2" s="1"/>
  <c r="HJ53" i="2"/>
  <c r="HT53" i="2"/>
  <c r="NU54" i="2"/>
  <c r="OE54" i="2"/>
  <c r="OO54" i="2"/>
  <c r="NK55" i="2" s="1"/>
  <c r="EO53" i="2"/>
  <c r="EY53" i="2" s="1"/>
  <c r="FI53" i="2"/>
  <c r="EE54" i="2" s="1"/>
  <c r="BL54" i="2"/>
  <c r="BV54" i="2"/>
  <c r="CF54" i="2"/>
  <c r="BB55" i="2" s="1"/>
  <c r="BK54" i="3"/>
  <c r="BU54" i="3" s="1"/>
  <c r="CE54" i="3"/>
  <c r="BA55" i="3" s="1"/>
  <c r="KP53" i="3"/>
  <c r="KZ53" i="3" s="1"/>
  <c r="LJ53" i="3"/>
  <c r="KF54" i="3" s="1"/>
  <c r="RP54" i="2"/>
  <c r="QL55" i="2" s="1"/>
  <c r="QV54" i="2"/>
  <c r="RF54" i="2"/>
  <c r="WW54" i="2"/>
  <c r="XG54" i="2" s="1"/>
  <c r="XQ54" i="2"/>
  <c r="WM55" i="2" s="1"/>
  <c r="DN28" i="2"/>
  <c r="CO28" i="2" s="1"/>
  <c r="I85" i="2" s="1"/>
  <c r="TT54" i="3"/>
  <c r="UD54" i="3" s="1"/>
  <c r="UN54" i="3"/>
  <c r="TJ55" i="3" s="1"/>
  <c r="WX54" i="2"/>
  <c r="XH54" i="2"/>
  <c r="XR54" i="2"/>
  <c r="WN55" i="2" s="1"/>
  <c r="RZ28" i="2"/>
  <c r="QE29" i="2"/>
  <c r="RU28" i="2"/>
  <c r="EM53" i="2"/>
  <c r="EW53" i="2" s="1"/>
  <c r="FG53" i="2"/>
  <c r="EC54" i="2" s="1"/>
  <c r="XB54" i="2"/>
  <c r="XL54" i="2"/>
  <c r="XV54" i="2"/>
  <c r="WR55" i="2" s="1"/>
  <c r="RJ19" i="3"/>
  <c r="RK19" i="3"/>
  <c r="QG20" i="3" s="1"/>
  <c r="EL54" i="2"/>
  <c r="EV54" i="2" s="1"/>
  <c r="FF54" i="2"/>
  <c r="EB55" i="2" s="1"/>
  <c r="FM20" i="3" l="1"/>
  <c r="FO20" i="3" s="1"/>
  <c r="AV19" i="3"/>
  <c r="DN18" i="3"/>
  <c r="CO18" i="3" s="1"/>
  <c r="I75" i="3" s="1"/>
  <c r="CK18" i="3"/>
  <c r="CP18" i="3"/>
  <c r="OI20" i="3"/>
  <c r="NE21" i="3" s="1"/>
  <c r="OH20" i="3"/>
  <c r="ND21" i="3" s="1"/>
  <c r="UL19" i="3"/>
  <c r="TH20" i="3" s="1"/>
  <c r="HK19" i="3"/>
  <c r="HU19" i="3" s="1"/>
  <c r="OG20" i="3"/>
  <c r="NC21" i="3" s="1"/>
  <c r="UM19" i="3"/>
  <c r="TI20" i="3" s="1"/>
  <c r="TS20" i="3" s="1"/>
  <c r="UC20" i="3" s="1"/>
  <c r="UK19" i="3"/>
  <c r="LP19" i="3"/>
  <c r="KK19" i="3"/>
  <c r="LO19" i="3" s="1"/>
  <c r="MS19" i="3"/>
  <c r="LT19" i="3" s="1"/>
  <c r="LR19" i="3"/>
  <c r="WU47" i="3"/>
  <c r="XO47" i="3" s="1"/>
  <c r="WK48" i="3" s="1"/>
  <c r="CL29" i="2"/>
  <c r="CJ29" i="2"/>
  <c r="DM29" i="2"/>
  <c r="CN29" i="2" s="1"/>
  <c r="BY29" i="2"/>
  <c r="DN29" i="2" s="1"/>
  <c r="CO29" i="2" s="1"/>
  <c r="BE29" i="2"/>
  <c r="CI29" i="2" s="1"/>
  <c r="XP54" i="3"/>
  <c r="WL55" i="3" s="1"/>
  <c r="WV54" i="3"/>
  <c r="XF54" i="3" s="1"/>
  <c r="FE55" i="2"/>
  <c r="EA56" i="2" s="1"/>
  <c r="EK55" i="2"/>
  <c r="EU55" i="2" s="1"/>
  <c r="CD55" i="3"/>
  <c r="AZ56" i="3" s="1"/>
  <c r="BJ55" i="3"/>
  <c r="BT55" i="3" s="1"/>
  <c r="QT54" i="3"/>
  <c r="RD54" i="3" s="1"/>
  <c r="RN54" i="3"/>
  <c r="QJ55" i="3" s="1"/>
  <c r="OK54" i="2"/>
  <c r="NG55" i="2" s="1"/>
  <c r="NQ54" i="2"/>
  <c r="OA54" i="2" s="1"/>
  <c r="RM54" i="2"/>
  <c r="QI55" i="2" s="1"/>
  <c r="QS54" i="2"/>
  <c r="RC54" i="2" s="1"/>
  <c r="LK56" i="3"/>
  <c r="KG57" i="3" s="1"/>
  <c r="KQ56" i="3"/>
  <c r="LA56" i="3" s="1"/>
  <c r="OF55" i="2"/>
  <c r="OP55" i="2"/>
  <c r="NL56" i="2" s="1"/>
  <c r="NV55" i="2"/>
  <c r="BN55" i="3"/>
  <c r="BX55" i="3" s="1"/>
  <c r="CH55" i="3"/>
  <c r="BD56" i="3" s="1"/>
  <c r="RJ55" i="2"/>
  <c r="QF56" i="2" s="1"/>
  <c r="QP55" i="2"/>
  <c r="QZ55" i="2"/>
  <c r="CA54" i="2"/>
  <c r="AW55" i="2" s="1"/>
  <c r="BG54" i="2"/>
  <c r="BQ54" i="2" s="1"/>
  <c r="CB54" i="2"/>
  <c r="AX55" i="2" s="1"/>
  <c r="BH54" i="2"/>
  <c r="BR54" i="2" s="1"/>
  <c r="KN55" i="3"/>
  <c r="KX55" i="3" s="1"/>
  <c r="LH55" i="3"/>
  <c r="KD56" i="3" s="1"/>
  <c r="EN55" i="2"/>
  <c r="EX55" i="2"/>
  <c r="FH55" i="2"/>
  <c r="ED56" i="2" s="1"/>
  <c r="KR54" i="2"/>
  <c r="LB54" i="2" s="1"/>
  <c r="LL54" i="2"/>
  <c r="KH55" i="2" s="1"/>
  <c r="FF55" i="2"/>
  <c r="EB56" i="2" s="1"/>
  <c r="EL55" i="2"/>
  <c r="EV55" i="2" s="1"/>
  <c r="RI29" i="2"/>
  <c r="RT29" i="2"/>
  <c r="RV29" i="2"/>
  <c r="QO29" i="2"/>
  <c r="RS29" i="2" s="1"/>
  <c r="SX29" i="2"/>
  <c r="RY29" i="2" s="1"/>
  <c r="SW29" i="2"/>
  <c r="RX29" i="2" s="1"/>
  <c r="ON55" i="3"/>
  <c r="NJ56" i="3" s="1"/>
  <c r="NT55" i="3"/>
  <c r="OD55" i="3" s="1"/>
  <c r="OP54" i="3"/>
  <c r="NL55" i="3" s="1"/>
  <c r="NV54" i="3"/>
  <c r="OF54" i="3" s="1"/>
  <c r="QQ54" i="2"/>
  <c r="RA54" i="2" s="1"/>
  <c r="RK54" i="2"/>
  <c r="QG55" i="2" s="1"/>
  <c r="EJ54" i="3"/>
  <c r="ET54" i="3" s="1"/>
  <c r="FD54" i="3"/>
  <c r="DZ55" i="3" s="1"/>
  <c r="LN55" i="3"/>
  <c r="KJ56" i="3" s="1"/>
  <c r="KT55" i="3"/>
  <c r="LD55" i="3" s="1"/>
  <c r="TV54" i="3"/>
  <c r="UF54" i="3" s="1"/>
  <c r="UP54" i="3"/>
  <c r="TL55" i="3" s="1"/>
  <c r="HK55" i="2"/>
  <c r="HU55" i="2"/>
  <c r="IE55" i="2"/>
  <c r="HA56" i="2" s="1"/>
  <c r="LN54" i="2"/>
  <c r="KJ55" i="2" s="1"/>
  <c r="KT54" i="2"/>
  <c r="LD54" i="2" s="1"/>
  <c r="FI54" i="3"/>
  <c r="EE55" i="3" s="1"/>
  <c r="EO54" i="3"/>
  <c r="EY54" i="3" s="1"/>
  <c r="FB54" i="2"/>
  <c r="DX55" i="2" s="1"/>
  <c r="EH54" i="2"/>
  <c r="ER54" i="2"/>
  <c r="NP55" i="2"/>
  <c r="NZ55" i="2" s="1"/>
  <c r="OJ55" i="2"/>
  <c r="NF56" i="2" s="1"/>
  <c r="XR55" i="2"/>
  <c r="WN56" i="2" s="1"/>
  <c r="WX55" i="2"/>
  <c r="XH55" i="2" s="1"/>
  <c r="EO54" i="2"/>
  <c r="EY54" i="2" s="1"/>
  <c r="FI54" i="2"/>
  <c r="EE55" i="2" s="1"/>
  <c r="KQ54" i="2"/>
  <c r="LA54" i="2" s="1"/>
  <c r="LK54" i="2"/>
  <c r="KG55" i="2" s="1"/>
  <c r="UQ55" i="3"/>
  <c r="TM56" i="3" s="1"/>
  <c r="TW55" i="3"/>
  <c r="UG55" i="3" s="1"/>
  <c r="UO55" i="2"/>
  <c r="TK56" i="2" s="1"/>
  <c r="TU55" i="2"/>
  <c r="UE55" i="2" s="1"/>
  <c r="XN54" i="2"/>
  <c r="WJ55" i="2" s="1"/>
  <c r="WT54" i="2"/>
  <c r="XD54" i="2"/>
  <c r="OM54" i="2"/>
  <c r="NI55" i="2" s="1"/>
  <c r="NS54" i="2"/>
  <c r="OC54" i="2" s="1"/>
  <c r="HO54" i="2"/>
  <c r="HY54" i="2" s="1"/>
  <c r="II54" i="2"/>
  <c r="HE55" i="2" s="1"/>
  <c r="XF55" i="2"/>
  <c r="XP55" i="2"/>
  <c r="WL56" i="2" s="1"/>
  <c r="WV55" i="2"/>
  <c r="BJ55" i="2"/>
  <c r="BT55" i="2" s="1"/>
  <c r="CD55" i="2"/>
  <c r="AZ56" i="2" s="1"/>
  <c r="IJ55" i="2"/>
  <c r="HF56" i="2" s="1"/>
  <c r="HP55" i="2"/>
  <c r="HZ55" i="2" s="1"/>
  <c r="CF55" i="3"/>
  <c r="BB56" i="3" s="1"/>
  <c r="BL55" i="3"/>
  <c r="BV55" i="3" s="1"/>
  <c r="ER21" i="3"/>
  <c r="UB54" i="2"/>
  <c r="TR54" i="2"/>
  <c r="UL54" i="2"/>
  <c r="TH55" i="2" s="1"/>
  <c r="FG55" i="3"/>
  <c r="EC56" i="3" s="1"/>
  <c r="EM55" i="3"/>
  <c r="EW55" i="3" s="1"/>
  <c r="LG54" i="2"/>
  <c r="KC55" i="2" s="1"/>
  <c r="KM54" i="2"/>
  <c r="KW54" i="2" s="1"/>
  <c r="FC55" i="2"/>
  <c r="DY56" i="2" s="1"/>
  <c r="EI55" i="2"/>
  <c r="ES55" i="2" s="1"/>
  <c r="UP55" i="2"/>
  <c r="TL56" i="2" s="1"/>
  <c r="TV55" i="2"/>
  <c r="UF55" i="2" s="1"/>
  <c r="CC54" i="3"/>
  <c r="AY55" i="3" s="1"/>
  <c r="BI54" i="3"/>
  <c r="BS54" i="3" s="1"/>
  <c r="WZ54" i="2"/>
  <c r="XJ54" i="2" s="1"/>
  <c r="XT54" i="2"/>
  <c r="WP55" i="2" s="1"/>
  <c r="KP55" i="2"/>
  <c r="KZ55" i="2" s="1"/>
  <c r="LJ55" i="2"/>
  <c r="KF56" i="2" s="1"/>
  <c r="NN55" i="2"/>
  <c r="NX55" i="2" s="1"/>
  <c r="OH55" i="2"/>
  <c r="ND56" i="2" s="1"/>
  <c r="XE46" i="3"/>
  <c r="QV55" i="2"/>
  <c r="RF55" i="2" s="1"/>
  <c r="RP55" i="2"/>
  <c r="QL56" i="2" s="1"/>
  <c r="LJ54" i="3"/>
  <c r="KF55" i="3" s="1"/>
  <c r="KP54" i="3"/>
  <c r="KZ54" i="3" s="1"/>
  <c r="XV55" i="3"/>
  <c r="WR56" i="3" s="1"/>
  <c r="XB55" i="3"/>
  <c r="XL55" i="3"/>
  <c r="IH54" i="3"/>
  <c r="HD55" i="3" s="1"/>
  <c r="HN54" i="3"/>
  <c r="HX54" i="3" s="1"/>
  <c r="RN54" i="2"/>
  <c r="QJ55" i="2" s="1"/>
  <c r="QT54" i="2"/>
  <c r="RD54" i="2" s="1"/>
  <c r="OO54" i="3"/>
  <c r="NK55" i="3" s="1"/>
  <c r="NU54" i="3"/>
  <c r="OE54" i="3" s="1"/>
  <c r="NR55" i="3"/>
  <c r="OB55" i="3" s="1"/>
  <c r="OL55" i="3"/>
  <c r="NH56" i="3" s="1"/>
  <c r="XB55" i="2"/>
  <c r="XL55" i="2"/>
  <c r="XV55" i="2"/>
  <c r="WR56" i="2" s="1"/>
  <c r="XS55" i="3"/>
  <c r="WO56" i="3" s="1"/>
  <c r="WY55" i="3"/>
  <c r="XI55" i="3" s="1"/>
  <c r="KS54" i="2"/>
  <c r="LC54" i="2" s="1"/>
  <c r="LM54" i="2"/>
  <c r="KI55" i="2" s="1"/>
  <c r="TU54" i="3"/>
  <c r="UE54" i="3" s="1"/>
  <c r="UO54" i="3"/>
  <c r="TK55" i="3" s="1"/>
  <c r="LL54" i="3"/>
  <c r="KH55" i="3" s="1"/>
  <c r="KR54" i="3"/>
  <c r="LB54" i="3" s="1"/>
  <c r="FJ55" i="3"/>
  <c r="EF56" i="3" s="1"/>
  <c r="EP55" i="3"/>
  <c r="EZ55" i="3"/>
  <c r="QU56" i="3"/>
  <c r="RE56" i="3" s="1"/>
  <c r="RO56" i="3"/>
  <c r="QK57" i="3" s="1"/>
  <c r="KN55" i="2"/>
  <c r="KX55" i="2"/>
  <c r="LH55" i="2"/>
  <c r="KD56" i="2" s="1"/>
  <c r="XZ29" i="2"/>
  <c r="XX29" i="2"/>
  <c r="XC29" i="2"/>
  <c r="WS29" i="2"/>
  <c r="XM29" i="2"/>
  <c r="QU55" i="2"/>
  <c r="RE55" i="2" s="1"/>
  <c r="RO55" i="2"/>
  <c r="QK56" i="2" s="1"/>
  <c r="UR55" i="3"/>
  <c r="TN56" i="3" s="1"/>
  <c r="TX55" i="3"/>
  <c r="UH55" i="3" s="1"/>
  <c r="FF55" i="3"/>
  <c r="EB56" i="3" s="1"/>
  <c r="EL55" i="3"/>
  <c r="EV55" i="3" s="1"/>
  <c r="CC55" i="2"/>
  <c r="AY56" i="2" s="1"/>
  <c r="BI55" i="2"/>
  <c r="BS55" i="2"/>
  <c r="KL55" i="2"/>
  <c r="KV55" i="2" s="1"/>
  <c r="LF55" i="2"/>
  <c r="KB56" i="2" s="1"/>
  <c r="QF20" i="3"/>
  <c r="RU19" i="3"/>
  <c r="RW19" i="3" s="1"/>
  <c r="RZ19" i="3"/>
  <c r="SX19" i="3"/>
  <c r="RY19" i="3" s="1"/>
  <c r="QR54" i="2"/>
  <c r="RB54" i="2" s="1"/>
  <c r="RL54" i="2"/>
  <c r="QH55" i="2" s="1"/>
  <c r="QQ20" i="3"/>
  <c r="RA20" i="3"/>
  <c r="OI54" i="2"/>
  <c r="NE55" i="2" s="1"/>
  <c r="NO54" i="2"/>
  <c r="NY54" i="2" s="1"/>
  <c r="US55" i="3"/>
  <c r="TO56" i="3" s="1"/>
  <c r="TY55" i="3"/>
  <c r="UI55" i="3" s="1"/>
  <c r="IK55" i="3"/>
  <c r="HG56" i="3" s="1"/>
  <c r="HQ55" i="3"/>
  <c r="IA55" i="3" s="1"/>
  <c r="NO21" i="3"/>
  <c r="NY21" i="3" s="1"/>
  <c r="UN55" i="3"/>
  <c r="TJ56" i="3" s="1"/>
  <c r="TT55" i="3"/>
  <c r="UD55" i="3" s="1"/>
  <c r="CE55" i="3"/>
  <c r="BA56" i="3" s="1"/>
  <c r="BK55" i="3"/>
  <c r="BU55" i="3" s="1"/>
  <c r="IQ29" i="2"/>
  <c r="FH55" i="3"/>
  <c r="ED56" i="3" s="1"/>
  <c r="EN55" i="3"/>
  <c r="EX55" i="3" s="1"/>
  <c r="TW55" i="2"/>
  <c r="UG55" i="2" s="1"/>
  <c r="UQ55" i="2"/>
  <c r="TM56" i="2" s="1"/>
  <c r="UN54" i="2"/>
  <c r="TJ55" i="2" s="1"/>
  <c r="TT54" i="2"/>
  <c r="UD54" i="2"/>
  <c r="BY21" i="3"/>
  <c r="BE21" i="3"/>
  <c r="RP55" i="3"/>
  <c r="QL56" i="3" s="1"/>
  <c r="QV55" i="3"/>
  <c r="RF55" i="3" s="1"/>
  <c r="IH55" i="2"/>
  <c r="HD56" i="2" s="1"/>
  <c r="HN55" i="2"/>
  <c r="HX55" i="2" s="1"/>
  <c r="XR55" i="3"/>
  <c r="WN56" i="3" s="1"/>
  <c r="WX55" i="3"/>
  <c r="XH55" i="3" s="1"/>
  <c r="EM54" i="2"/>
  <c r="EW54" i="2" s="1"/>
  <c r="FG54" i="2"/>
  <c r="EC55" i="2" s="1"/>
  <c r="HR55" i="3"/>
  <c r="IB55" i="3" s="1"/>
  <c r="IL55" i="3"/>
  <c r="HH56" i="3" s="1"/>
  <c r="LI54" i="2"/>
  <c r="KE55" i="2" s="1"/>
  <c r="KO54" i="2"/>
  <c r="KY54" i="2"/>
  <c r="LP30" i="2"/>
  <c r="MT30" i="2"/>
  <c r="LU30" i="2" s="1"/>
  <c r="KU30" i="2"/>
  <c r="LR30" i="2"/>
  <c r="MS30" i="2"/>
  <c r="LT30" i="2" s="1"/>
  <c r="KK30" i="2"/>
  <c r="LO30" i="2" s="1"/>
  <c r="LE30" i="2"/>
  <c r="CG55" i="3"/>
  <c r="BC56" i="3" s="1"/>
  <c r="BM55" i="3"/>
  <c r="BW55" i="3" s="1"/>
  <c r="IF55" i="2"/>
  <c r="HB56" i="2" s="1"/>
  <c r="HL55" i="2"/>
  <c r="HV55" i="2" s="1"/>
  <c r="NQ56" i="3"/>
  <c r="OA56" i="3" s="1"/>
  <c r="OK56" i="3"/>
  <c r="NG57" i="3" s="1"/>
  <c r="FD55" i="2"/>
  <c r="DZ56" i="2" s="1"/>
  <c r="EJ55" i="2"/>
  <c r="ET55" i="2" s="1"/>
  <c r="HR54" i="2"/>
  <c r="IB54" i="2" s="1"/>
  <c r="IL54" i="2"/>
  <c r="HH55" i="2" s="1"/>
  <c r="OO55" i="2"/>
  <c r="NK56" i="2" s="1"/>
  <c r="NU55" i="2"/>
  <c r="OE55" i="2" s="1"/>
  <c r="US54" i="2"/>
  <c r="TO55" i="2" s="1"/>
  <c r="TY54" i="2"/>
  <c r="UI54" i="2" s="1"/>
  <c r="TZ55" i="2"/>
  <c r="UJ55" i="2"/>
  <c r="UT55" i="2"/>
  <c r="TP56" i="2" s="1"/>
  <c r="TS54" i="2"/>
  <c r="UC54" i="2"/>
  <c r="UM54" i="2"/>
  <c r="TI55" i="2" s="1"/>
  <c r="EP55" i="2"/>
  <c r="EZ55" i="2" s="1"/>
  <c r="FJ55" i="2"/>
  <c r="EF56" i="2" s="1"/>
  <c r="OL54" i="2"/>
  <c r="NH55" i="2" s="1"/>
  <c r="NR54" i="2"/>
  <c r="OB54" i="2" s="1"/>
  <c r="QW55" i="3"/>
  <c r="RG55" i="3" s="1"/>
  <c r="RQ55" i="3"/>
  <c r="QM56" i="3" s="1"/>
  <c r="BZ54" i="2"/>
  <c r="AV55" i="2" s="1"/>
  <c r="BF54" i="2"/>
  <c r="BP54" i="2" s="1"/>
  <c r="XO55" i="2"/>
  <c r="WK56" i="2" s="1"/>
  <c r="WU55" i="2"/>
  <c r="XE55" i="2" s="1"/>
  <c r="LI55" i="3"/>
  <c r="KE56" i="3" s="1"/>
  <c r="KO55" i="3"/>
  <c r="KY55" i="3" s="1"/>
  <c r="WT50" i="3"/>
  <c r="XN50" i="3" s="1"/>
  <c r="WJ51" i="3" s="1"/>
  <c r="UX29" i="2"/>
  <c r="UK29" i="2"/>
  <c r="VZ29" i="2" s="1"/>
  <c r="VA29" i="2" s="1"/>
  <c r="TQ29" i="2"/>
  <c r="UU29" i="2" s="1"/>
  <c r="VY29" i="2"/>
  <c r="UZ29" i="2" s="1"/>
  <c r="UV29" i="2"/>
  <c r="UA29" i="2"/>
  <c r="QW55" i="2"/>
  <c r="RG55" i="2" s="1"/>
  <c r="RQ55" i="2"/>
  <c r="QM56" i="2" s="1"/>
  <c r="TX55" i="2"/>
  <c r="UH55" i="2" s="1"/>
  <c r="UR55" i="2"/>
  <c r="TN56" i="2" s="1"/>
  <c r="GY30" i="2"/>
  <c r="IT29" i="2"/>
  <c r="IO29" i="2"/>
  <c r="ID54" i="2"/>
  <c r="GZ55" i="2" s="1"/>
  <c r="HJ54" i="2"/>
  <c r="HT54" i="2"/>
  <c r="NP56" i="3"/>
  <c r="NZ56" i="3" s="1"/>
  <c r="OJ56" i="3"/>
  <c r="NF57" i="3" s="1"/>
  <c r="WY54" i="2"/>
  <c r="XI54" i="2" s="1"/>
  <c r="XS54" i="2"/>
  <c r="WO55" i="2" s="1"/>
  <c r="JR29" i="2"/>
  <c r="IS29" i="2" s="1"/>
  <c r="IJ55" i="3"/>
  <c r="HF56" i="3" s="1"/>
  <c r="HP55" i="3"/>
  <c r="HZ55" i="3" s="1"/>
  <c r="IG54" i="3"/>
  <c r="HC55" i="3" s="1"/>
  <c r="HM54" i="3"/>
  <c r="HW54" i="3" s="1"/>
  <c r="XG55" i="3"/>
  <c r="WW55" i="3"/>
  <c r="XQ55" i="3"/>
  <c r="WM56" i="3" s="1"/>
  <c r="WZ56" i="3"/>
  <c r="XT56" i="3"/>
  <c r="WP57" i="3" s="1"/>
  <c r="XJ56" i="3"/>
  <c r="IF55" i="3"/>
  <c r="HB56" i="3" s="1"/>
  <c r="HL55" i="3"/>
  <c r="HV55" i="3"/>
  <c r="QS56" i="3"/>
  <c r="RC56" i="3" s="1"/>
  <c r="RM56" i="3"/>
  <c r="QI57" i="3" s="1"/>
  <c r="XM27" i="3"/>
  <c r="XZ27" i="3"/>
  <c r="XX27" i="3"/>
  <c r="WS27" i="3"/>
  <c r="XC27" i="3" s="1"/>
  <c r="OR29" i="2"/>
  <c r="NW29" i="2"/>
  <c r="OT29" i="2"/>
  <c r="OG29" i="2"/>
  <c r="NM29" i="2"/>
  <c r="OQ29" i="2" s="1"/>
  <c r="PU29" i="2"/>
  <c r="OV29" i="2" s="1"/>
  <c r="LM54" i="3"/>
  <c r="KI55" i="3" s="1"/>
  <c r="KS54" i="3"/>
  <c r="LC54" i="3" s="1"/>
  <c r="GY19" i="3"/>
  <c r="IO18" i="3"/>
  <c r="IQ18" i="3" s="1"/>
  <c r="IT18" i="3"/>
  <c r="JR18" i="3"/>
  <c r="IS18" i="3" s="1"/>
  <c r="XU54" i="2"/>
  <c r="WQ55" i="2" s="1"/>
  <c r="XA54" i="2"/>
  <c r="XK54" i="2" s="1"/>
  <c r="II54" i="3"/>
  <c r="HE55" i="3" s="1"/>
  <c r="HO54" i="3"/>
  <c r="HY54" i="3" s="1"/>
  <c r="EK54" i="3"/>
  <c r="EU54" i="3" s="1"/>
  <c r="FE54" i="3"/>
  <c r="EA55" i="3" s="1"/>
  <c r="ON54" i="2"/>
  <c r="NJ55" i="2" s="1"/>
  <c r="NT54" i="2"/>
  <c r="OD54" i="2"/>
  <c r="BM55" i="2"/>
  <c r="BW55" i="2" s="1"/>
  <c r="CG55" i="2"/>
  <c r="BC56" i="2" s="1"/>
  <c r="CB55" i="3"/>
  <c r="AX56" i="3" s="1"/>
  <c r="BH55" i="3"/>
  <c r="BR55" i="3" s="1"/>
  <c r="NS55" i="3"/>
  <c r="OC55" i="3" s="1"/>
  <c r="OM55" i="3"/>
  <c r="NI56" i="3" s="1"/>
  <c r="XK54" i="3"/>
  <c r="XU54" i="3"/>
  <c r="WQ55" i="3" s="1"/>
  <c r="XA54" i="3"/>
  <c r="BN55" i="2"/>
  <c r="BX55" i="2" s="1"/>
  <c r="CH55" i="2"/>
  <c r="BD56" i="2" s="1"/>
  <c r="XQ55" i="2"/>
  <c r="WM56" i="2" s="1"/>
  <c r="WW55" i="2"/>
  <c r="XG55" i="2" s="1"/>
  <c r="BL55" i="2"/>
  <c r="BV55" i="2"/>
  <c r="CF55" i="2"/>
  <c r="BB56" i="2" s="1"/>
  <c r="FN29" i="2"/>
  <c r="FL29" i="2"/>
  <c r="GO29" i="2"/>
  <c r="FP29" i="2" s="1"/>
  <c r="FA29" i="2"/>
  <c r="EG29" i="2"/>
  <c r="FK29" i="2" s="1"/>
  <c r="FK21" i="3"/>
  <c r="UT55" i="3"/>
  <c r="TP56" i="3" s="1"/>
  <c r="TZ55" i="3"/>
  <c r="UJ55" i="3" s="1"/>
  <c r="HM54" i="2"/>
  <c r="HW54" i="2"/>
  <c r="IG54" i="2"/>
  <c r="HC55" i="2" s="1"/>
  <c r="HQ54" i="2"/>
  <c r="IA54" i="2"/>
  <c r="IK54" i="2"/>
  <c r="HG55" i="2" s="1"/>
  <c r="RR55" i="3"/>
  <c r="QN56" i="3" s="1"/>
  <c r="QX55" i="3"/>
  <c r="RH55" i="3" s="1"/>
  <c r="QX55" i="2"/>
  <c r="RH55" i="2" s="1"/>
  <c r="RR55" i="2"/>
  <c r="QN56" i="2" s="1"/>
  <c r="QR56" i="3"/>
  <c r="RB56" i="3" s="1"/>
  <c r="RL56" i="3"/>
  <c r="QH57" i="3" s="1"/>
  <c r="BK55" i="2"/>
  <c r="BU55" i="2"/>
  <c r="CE55" i="2"/>
  <c r="BA56" i="2" s="1"/>
  <c r="BO29" i="2" l="1"/>
  <c r="XD50" i="3"/>
  <c r="FA21" i="3"/>
  <c r="G75" i="3"/>
  <c r="CM18" i="3"/>
  <c r="BF19" i="3"/>
  <c r="CI19" i="3" s="1"/>
  <c r="CL19" i="3"/>
  <c r="CJ19" i="3"/>
  <c r="DM19" i="3"/>
  <c r="CN19" i="3" s="1"/>
  <c r="PV20" i="3"/>
  <c r="OW20" i="3" s="1"/>
  <c r="OX20" i="3"/>
  <c r="TR20" i="3"/>
  <c r="UB20" i="3" s="1"/>
  <c r="KU19" i="3"/>
  <c r="LG19" i="3" s="1"/>
  <c r="KC20" i="3" s="1"/>
  <c r="OS20" i="3"/>
  <c r="OU20" i="3" s="1"/>
  <c r="TG20" i="3"/>
  <c r="VB19" i="3"/>
  <c r="VZ19" i="3"/>
  <c r="VA19" i="3" s="1"/>
  <c r="UW19" i="3"/>
  <c r="UY19" i="3" s="1"/>
  <c r="NM21" i="3"/>
  <c r="NW21" i="3" s="1"/>
  <c r="LE19" i="3"/>
  <c r="WT51" i="3"/>
  <c r="XD51" i="3" s="1"/>
  <c r="XN51" i="3"/>
  <c r="WJ52" i="3" s="1"/>
  <c r="WU48" i="3"/>
  <c r="XO48" i="3" s="1"/>
  <c r="WK49" i="3" s="1"/>
  <c r="XE48" i="3"/>
  <c r="BZ55" i="2"/>
  <c r="AV56" i="2" s="1"/>
  <c r="BF55" i="2"/>
  <c r="BP55" i="2" s="1"/>
  <c r="HR56" i="3"/>
  <c r="IB56" i="3" s="1"/>
  <c r="IL56" i="3"/>
  <c r="HH57" i="3" s="1"/>
  <c r="UN55" i="2"/>
  <c r="TJ56" i="2" s="1"/>
  <c r="TT55" i="2"/>
  <c r="UD55" i="2" s="1"/>
  <c r="QP20" i="3"/>
  <c r="RS20" i="3" s="1"/>
  <c r="SW20" i="3"/>
  <c r="RX20" i="3" s="1"/>
  <c r="RV20" i="3"/>
  <c r="RT20" i="3"/>
  <c r="TX56" i="3"/>
  <c r="UH56" i="3" s="1"/>
  <c r="UR56" i="3"/>
  <c r="TN57" i="3" s="1"/>
  <c r="XB56" i="2"/>
  <c r="XL56" i="2" s="1"/>
  <c r="XV56" i="2"/>
  <c r="WR57" i="2" s="1"/>
  <c r="BI55" i="3"/>
  <c r="BS55" i="3" s="1"/>
  <c r="CC55" i="3"/>
  <c r="AY56" i="3" s="1"/>
  <c r="EM56" i="3"/>
  <c r="EW56" i="3"/>
  <c r="FG56" i="3"/>
  <c r="EC57" i="3" s="1"/>
  <c r="ON56" i="3"/>
  <c r="NJ57" i="3" s="1"/>
  <c r="NT56" i="3"/>
  <c r="OD56" i="3" s="1"/>
  <c r="LL55" i="2"/>
  <c r="KH56" i="2" s="1"/>
  <c r="KR55" i="2"/>
  <c r="LB55" i="2" s="1"/>
  <c r="CB55" i="2"/>
  <c r="AX56" i="2" s="1"/>
  <c r="BH55" i="2"/>
  <c r="BR55" i="2"/>
  <c r="XE47" i="3"/>
  <c r="UR56" i="2"/>
  <c r="TN57" i="2" s="1"/>
  <c r="TX56" i="2"/>
  <c r="UH56" i="2" s="1"/>
  <c r="BM56" i="3"/>
  <c r="BW56" i="3" s="1"/>
  <c r="CG56" i="3"/>
  <c r="BC57" i="3" s="1"/>
  <c r="NO55" i="2"/>
  <c r="NY55" i="2" s="1"/>
  <c r="OI55" i="2"/>
  <c r="NE56" i="2" s="1"/>
  <c r="LF56" i="2"/>
  <c r="KB57" i="2" s="1"/>
  <c r="KL56" i="2"/>
  <c r="KV56" i="2" s="1"/>
  <c r="QU56" i="2"/>
  <c r="RE56" i="2" s="1"/>
  <c r="RO56" i="2"/>
  <c r="QK57" i="2" s="1"/>
  <c r="HN55" i="3"/>
  <c r="HX55" i="3" s="1"/>
  <c r="IH55" i="3"/>
  <c r="HD56" i="3" s="1"/>
  <c r="OH56" i="2"/>
  <c r="ND57" i="2" s="1"/>
  <c r="NN56" i="2"/>
  <c r="NX56" i="2" s="1"/>
  <c r="UL55" i="2"/>
  <c r="TH56" i="2" s="1"/>
  <c r="TR55" i="2"/>
  <c r="UB55" i="2" s="1"/>
  <c r="LK55" i="2"/>
  <c r="KG56" i="2" s="1"/>
  <c r="KQ55" i="2"/>
  <c r="LA55" i="2" s="1"/>
  <c r="KT56" i="3"/>
  <c r="LD56" i="3" s="1"/>
  <c r="LN56" i="3"/>
  <c r="KJ57" i="3" s="1"/>
  <c r="RP56" i="3"/>
  <c r="QL57" i="3" s="1"/>
  <c r="QV56" i="3"/>
  <c r="RF56" i="3" s="1"/>
  <c r="UQ56" i="2"/>
  <c r="TM57" i="2" s="1"/>
  <c r="TW56" i="2"/>
  <c r="UG56" i="2" s="1"/>
  <c r="CF56" i="2"/>
  <c r="BB57" i="2" s="1"/>
  <c r="BL56" i="2"/>
  <c r="BV56" i="2" s="1"/>
  <c r="RQ56" i="3"/>
  <c r="QM57" i="3" s="1"/>
  <c r="QW56" i="3"/>
  <c r="RG56" i="3" s="1"/>
  <c r="UT56" i="2"/>
  <c r="TP57" i="2" s="1"/>
  <c r="TZ56" i="2"/>
  <c r="UJ56" i="2" s="1"/>
  <c r="LV30" i="2"/>
  <c r="LQ30" i="2"/>
  <c r="LS30" i="2" s="1"/>
  <c r="KA31" i="2"/>
  <c r="UN56" i="3"/>
  <c r="TJ57" i="3" s="1"/>
  <c r="TT56" i="3"/>
  <c r="UD56" i="3" s="1"/>
  <c r="KR55" i="3"/>
  <c r="LB55" i="3" s="1"/>
  <c r="LL55" i="3"/>
  <c r="KH56" i="3" s="1"/>
  <c r="EJ55" i="3"/>
  <c r="ET55" i="3"/>
  <c r="FD55" i="3"/>
  <c r="DZ56" i="3" s="1"/>
  <c r="CD56" i="3"/>
  <c r="AZ57" i="3" s="1"/>
  <c r="BJ56" i="3"/>
  <c r="BT56" i="3"/>
  <c r="G86" i="2"/>
  <c r="I86" i="2"/>
  <c r="H86" i="2"/>
  <c r="F86" i="2"/>
  <c r="E86" i="2"/>
  <c r="D86" i="2"/>
  <c r="C86" i="2"/>
  <c r="B86" i="2"/>
  <c r="XY27" i="3"/>
  <c r="WI28" i="3"/>
  <c r="BH56" i="3"/>
  <c r="BR56" i="3" s="1"/>
  <c r="CB56" i="3"/>
  <c r="AX57" i="3" s="1"/>
  <c r="CG56" i="2"/>
  <c r="BC57" i="2" s="1"/>
  <c r="BM56" i="2"/>
  <c r="BW56" i="2" s="1"/>
  <c r="EM55" i="2"/>
  <c r="FG55" i="2"/>
  <c r="EC56" i="2" s="1"/>
  <c r="EW55" i="2"/>
  <c r="LH56" i="2"/>
  <c r="KD57" i="2" s="1"/>
  <c r="KN56" i="2"/>
  <c r="KX56" i="2" s="1"/>
  <c r="TU55" i="3"/>
  <c r="UE55" i="3" s="1"/>
  <c r="UO55" i="3"/>
  <c r="TK56" i="3" s="1"/>
  <c r="NR56" i="3"/>
  <c r="OB56" i="3" s="1"/>
  <c r="OL56" i="3"/>
  <c r="NH57" i="3" s="1"/>
  <c r="TV56" i="2"/>
  <c r="UP56" i="2"/>
  <c r="TL57" i="2" s="1"/>
  <c r="UF56" i="2"/>
  <c r="WV56" i="2"/>
  <c r="XF56" i="2" s="1"/>
  <c r="XP56" i="2"/>
  <c r="WL57" i="2" s="1"/>
  <c r="NS55" i="2"/>
  <c r="OC55" i="2" s="1"/>
  <c r="OM55" i="2"/>
  <c r="NI56" i="2" s="1"/>
  <c r="ER55" i="2"/>
  <c r="FB55" i="2"/>
  <c r="DX56" i="2" s="1"/>
  <c r="EH55" i="2"/>
  <c r="FH56" i="2"/>
  <c r="ED57" i="2" s="1"/>
  <c r="EN56" i="2"/>
  <c r="EX56" i="2"/>
  <c r="CA55" i="2"/>
  <c r="AW56" i="2" s="1"/>
  <c r="BG55" i="2"/>
  <c r="BQ55" i="2" s="1"/>
  <c r="KQ57" i="3"/>
  <c r="LA57" i="3" s="1"/>
  <c r="LK57" i="3"/>
  <c r="KG58" i="3" s="1"/>
  <c r="IP30" i="2"/>
  <c r="IC30" i="2"/>
  <c r="IN30" i="2"/>
  <c r="JR30" i="2"/>
  <c r="IS30" i="2" s="1"/>
  <c r="HI30" i="2"/>
  <c r="IM30" i="2" s="1"/>
  <c r="HS30" i="2"/>
  <c r="JQ30" i="2"/>
  <c r="IR30" i="2" s="1"/>
  <c r="RL57" i="3"/>
  <c r="QH58" i="3" s="1"/>
  <c r="QR57" i="3"/>
  <c r="RB57" i="3" s="1"/>
  <c r="II55" i="3"/>
  <c r="HE56" i="3" s="1"/>
  <c r="HO55" i="3"/>
  <c r="HY55" i="3" s="1"/>
  <c r="OX29" i="2"/>
  <c r="NC30" i="2"/>
  <c r="OS29" i="2"/>
  <c r="OU29" i="2" s="1"/>
  <c r="IG55" i="3"/>
  <c r="HC56" i="3" s="1"/>
  <c r="HM55" i="3"/>
  <c r="HW55" i="3" s="1"/>
  <c r="EJ56" i="2"/>
  <c r="ET56" i="2" s="1"/>
  <c r="FD56" i="2"/>
  <c r="DZ57" i="2" s="1"/>
  <c r="XA55" i="2"/>
  <c r="XK55" i="2" s="1"/>
  <c r="XU55" i="2"/>
  <c r="WQ56" i="2" s="1"/>
  <c r="QW56" i="2"/>
  <c r="RG56" i="2" s="1"/>
  <c r="RQ56" i="2"/>
  <c r="QM57" i="2" s="1"/>
  <c r="XY29" i="2"/>
  <c r="WI30" i="2"/>
  <c r="LJ56" i="2"/>
  <c r="KF57" i="2" s="1"/>
  <c r="KP56" i="2"/>
  <c r="KZ56" i="2"/>
  <c r="EY55" i="2"/>
  <c r="EO55" i="2"/>
  <c r="FI55" i="2"/>
  <c r="EE56" i="2" s="1"/>
  <c r="LN55" i="2"/>
  <c r="KJ56" i="2" s="1"/>
  <c r="KT55" i="2"/>
  <c r="LD55" i="2" s="1"/>
  <c r="XU55" i="3"/>
  <c r="WQ56" i="3" s="1"/>
  <c r="XA55" i="3"/>
  <c r="XK55" i="3"/>
  <c r="TZ56" i="3"/>
  <c r="UJ56" i="3" s="1"/>
  <c r="UT56" i="3"/>
  <c r="TP57" i="3" s="1"/>
  <c r="HJ55" i="2"/>
  <c r="HT55" i="2"/>
  <c r="ID55" i="2"/>
  <c r="GZ56" i="2" s="1"/>
  <c r="NQ57" i="3"/>
  <c r="OA57" i="3" s="1"/>
  <c r="OK57" i="3"/>
  <c r="NG58" i="3" s="1"/>
  <c r="BO21" i="3"/>
  <c r="XB56" i="3"/>
  <c r="XL56" i="3"/>
  <c r="XV56" i="3"/>
  <c r="WR57" i="3" s="1"/>
  <c r="EI56" i="2"/>
  <c r="ES56" i="2" s="1"/>
  <c r="FC56" i="2"/>
  <c r="DY57" i="2" s="1"/>
  <c r="FI55" i="3"/>
  <c r="EE56" i="3" s="1"/>
  <c r="EO55" i="3"/>
  <c r="EY55" i="3"/>
  <c r="IE56" i="2"/>
  <c r="HA57" i="2" s="1"/>
  <c r="HK56" i="2"/>
  <c r="HU56" i="2" s="1"/>
  <c r="RK55" i="2"/>
  <c r="QG56" i="2" s="1"/>
  <c r="QQ55" i="2"/>
  <c r="RA55" i="2" s="1"/>
  <c r="QY29" i="2"/>
  <c r="QS55" i="2"/>
  <c r="RC55" i="2"/>
  <c r="RM55" i="2"/>
  <c r="QI56" i="2" s="1"/>
  <c r="RM57" i="3"/>
  <c r="QI58" i="3" s="1"/>
  <c r="QS57" i="3"/>
  <c r="RC57" i="3" s="1"/>
  <c r="DW22" i="3"/>
  <c r="IF56" i="3"/>
  <c r="HB57" i="3" s="1"/>
  <c r="HL56" i="3"/>
  <c r="HV56" i="3"/>
  <c r="HP56" i="3"/>
  <c r="HZ56" i="3" s="1"/>
  <c r="IJ56" i="3"/>
  <c r="HF57" i="3" s="1"/>
  <c r="BI56" i="2"/>
  <c r="BS56" i="2" s="1"/>
  <c r="CC56" i="2"/>
  <c r="AY57" i="2" s="1"/>
  <c r="RO57" i="3"/>
  <c r="QK58" i="3" s="1"/>
  <c r="QU57" i="3"/>
  <c r="RE57" i="3" s="1"/>
  <c r="LM55" i="2"/>
  <c r="KI56" i="2" s="1"/>
  <c r="KS55" i="2"/>
  <c r="LC55" i="2" s="1"/>
  <c r="BL56" i="3"/>
  <c r="BV56" i="3" s="1"/>
  <c r="CF56" i="3"/>
  <c r="BB57" i="3" s="1"/>
  <c r="WT55" i="2"/>
  <c r="XD55" i="2"/>
  <c r="XN55" i="2"/>
  <c r="WJ56" i="2" s="1"/>
  <c r="RJ56" i="2"/>
  <c r="QF57" i="2" s="1"/>
  <c r="QP56" i="2"/>
  <c r="QZ56" i="2" s="1"/>
  <c r="EK56" i="2"/>
  <c r="EU56" i="2" s="1"/>
  <c r="FE56" i="2"/>
  <c r="EA57" i="2" s="1"/>
  <c r="XT55" i="2"/>
  <c r="WP56" i="2" s="1"/>
  <c r="WZ55" i="2"/>
  <c r="XJ55" i="2"/>
  <c r="NR55" i="2"/>
  <c r="OB55" i="2"/>
  <c r="OL55" i="2"/>
  <c r="NH56" i="2" s="1"/>
  <c r="LI56" i="3"/>
  <c r="KE57" i="3" s="1"/>
  <c r="KO56" i="3"/>
  <c r="KY56" i="3" s="1"/>
  <c r="FJ56" i="2"/>
  <c r="EF57" i="2" s="1"/>
  <c r="EP56" i="2"/>
  <c r="EZ56" i="2" s="1"/>
  <c r="WX56" i="3"/>
  <c r="XH56" i="3" s="1"/>
  <c r="XR56" i="3"/>
  <c r="WN57" i="3" s="1"/>
  <c r="EL56" i="3"/>
  <c r="EV56" i="3" s="1"/>
  <c r="FF56" i="3"/>
  <c r="EB57" i="3" s="1"/>
  <c r="NU55" i="3"/>
  <c r="OE55" i="3" s="1"/>
  <c r="OO55" i="3"/>
  <c r="NK56" i="3" s="1"/>
  <c r="LJ55" i="3"/>
  <c r="KF56" i="3" s="1"/>
  <c r="KP55" i="3"/>
  <c r="KZ55" i="3" s="1"/>
  <c r="UP55" i="3"/>
  <c r="TL56" i="3" s="1"/>
  <c r="TV55" i="3"/>
  <c r="UF55" i="3" s="1"/>
  <c r="QE30" i="2"/>
  <c r="RZ29" i="2"/>
  <c r="RU29" i="2"/>
  <c r="RW29" i="2" s="1"/>
  <c r="LH56" i="3"/>
  <c r="KD57" i="3" s="1"/>
  <c r="KN56" i="3"/>
  <c r="KX56" i="3" s="1"/>
  <c r="CH56" i="3"/>
  <c r="BD57" i="3" s="1"/>
  <c r="BN56" i="3"/>
  <c r="BX56" i="3" s="1"/>
  <c r="IP19" i="3"/>
  <c r="IN19" i="3"/>
  <c r="JQ19" i="3"/>
  <c r="IR19" i="3" s="1"/>
  <c r="HI19" i="3"/>
  <c r="IM19" i="3" s="1"/>
  <c r="XO56" i="2"/>
  <c r="WK57" i="2" s="1"/>
  <c r="WU56" i="2"/>
  <c r="XE56" i="2" s="1"/>
  <c r="OO56" i="2"/>
  <c r="NK57" i="2" s="1"/>
  <c r="NU56" i="2"/>
  <c r="OE56" i="2" s="1"/>
  <c r="QV56" i="2"/>
  <c r="RF56" i="2" s="1"/>
  <c r="RP56" i="2"/>
  <c r="QL57" i="2" s="1"/>
  <c r="KM55" i="2"/>
  <c r="KW55" i="2" s="1"/>
  <c r="LG55" i="2"/>
  <c r="KC56" i="2" s="1"/>
  <c r="UO56" i="2"/>
  <c r="TK57" i="2" s="1"/>
  <c r="TU56" i="2"/>
  <c r="UE56" i="2" s="1"/>
  <c r="WX56" i="2"/>
  <c r="XH56" i="2" s="1"/>
  <c r="XR56" i="2"/>
  <c r="WN57" i="2" s="1"/>
  <c r="OK55" i="2"/>
  <c r="NG56" i="2" s="1"/>
  <c r="NQ55" i="2"/>
  <c r="OA55" i="2" s="1"/>
  <c r="XP55" i="3"/>
  <c r="WL56" i="3" s="1"/>
  <c r="WV55" i="3"/>
  <c r="XF55" i="3" s="1"/>
  <c r="NN21" i="3"/>
  <c r="OR21" i="3"/>
  <c r="OT21" i="3"/>
  <c r="PU21" i="3"/>
  <c r="OV21" i="3" s="1"/>
  <c r="HM55" i="2"/>
  <c r="HW55" i="2" s="1"/>
  <c r="IG55" i="2"/>
  <c r="HC56" i="2" s="1"/>
  <c r="KS55" i="3"/>
  <c r="LC55" i="3" s="1"/>
  <c r="LM55" i="3"/>
  <c r="KI56" i="3" s="1"/>
  <c r="OJ57" i="3"/>
  <c r="NF58" i="3" s="1"/>
  <c r="NP57" i="3"/>
  <c r="NZ57" i="3" s="1"/>
  <c r="QX56" i="2"/>
  <c r="RH56" i="2" s="1"/>
  <c r="RR56" i="2"/>
  <c r="QN57" i="2" s="1"/>
  <c r="XQ56" i="2"/>
  <c r="WM57" i="2" s="1"/>
  <c r="WW56" i="2"/>
  <c r="XG56" i="2" s="1"/>
  <c r="PV29" i="2"/>
  <c r="OW29" i="2" s="1"/>
  <c r="CH56" i="2"/>
  <c r="BD57" i="2" s="1"/>
  <c r="BN56" i="2"/>
  <c r="BX56" i="2" s="1"/>
  <c r="FE55" i="3"/>
  <c r="EA56" i="3" s="1"/>
  <c r="EK55" i="3"/>
  <c r="EU55" i="3" s="1"/>
  <c r="HL56" i="2"/>
  <c r="HV56" i="2" s="1"/>
  <c r="IF56" i="2"/>
  <c r="HB57" i="2" s="1"/>
  <c r="XQ56" i="3"/>
  <c r="WM57" i="3" s="1"/>
  <c r="WW56" i="3"/>
  <c r="XG56" i="3" s="1"/>
  <c r="IH56" i="2"/>
  <c r="HD57" i="2" s="1"/>
  <c r="HN56" i="2"/>
  <c r="HX56" i="2"/>
  <c r="CE56" i="3"/>
  <c r="BA57" i="3" s="1"/>
  <c r="BK56" i="3"/>
  <c r="BU56" i="3" s="1"/>
  <c r="HP56" i="2"/>
  <c r="HZ56" i="2" s="1"/>
  <c r="IJ56" i="2"/>
  <c r="HF57" i="2" s="1"/>
  <c r="II55" i="2"/>
  <c r="HE56" i="2" s="1"/>
  <c r="HO55" i="2"/>
  <c r="HY55" i="2" s="1"/>
  <c r="OJ56" i="2"/>
  <c r="NF57" i="2" s="1"/>
  <c r="NP56" i="2"/>
  <c r="NZ56" i="2" s="1"/>
  <c r="OP55" i="3"/>
  <c r="NL56" i="3" s="1"/>
  <c r="NV55" i="3"/>
  <c r="OF55" i="3" s="1"/>
  <c r="FC21" i="3"/>
  <c r="DY22" i="3" s="1"/>
  <c r="FB21" i="3"/>
  <c r="DX22" i="3" s="1"/>
  <c r="TY55" i="2"/>
  <c r="UI55" i="2" s="1"/>
  <c r="US55" i="2"/>
  <c r="TO56" i="2" s="1"/>
  <c r="RL55" i="2"/>
  <c r="QH56" i="2" s="1"/>
  <c r="QR55" i="2"/>
  <c r="RB55" i="2"/>
  <c r="RR56" i="3"/>
  <c r="QN57" i="3" s="1"/>
  <c r="QX56" i="3"/>
  <c r="RH56" i="3" s="1"/>
  <c r="AU22" i="3"/>
  <c r="EN56" i="3"/>
  <c r="EX56" i="3"/>
  <c r="FH56" i="3"/>
  <c r="ED57" i="3" s="1"/>
  <c r="HQ56" i="3"/>
  <c r="IA56" i="3" s="1"/>
  <c r="IK56" i="3"/>
  <c r="HG57" i="3" s="1"/>
  <c r="FR29" i="2"/>
  <c r="DW30" i="2"/>
  <c r="FM29" i="2"/>
  <c r="FO29" i="2" s="1"/>
  <c r="NT55" i="2"/>
  <c r="OD55" i="2"/>
  <c r="ON55" i="2"/>
  <c r="NJ56" i="2" s="1"/>
  <c r="XT57" i="3"/>
  <c r="WP58" i="3" s="1"/>
  <c r="WZ57" i="3"/>
  <c r="XJ57" i="3" s="1"/>
  <c r="BU56" i="2"/>
  <c r="CE56" i="2"/>
  <c r="BA57" i="2" s="1"/>
  <c r="BK56" i="2"/>
  <c r="IK55" i="2"/>
  <c r="HG56" i="2" s="1"/>
  <c r="HQ55" i="2"/>
  <c r="IA55" i="2" s="1"/>
  <c r="OM56" i="3"/>
  <c r="NI57" i="3" s="1"/>
  <c r="NS56" i="3"/>
  <c r="OC56" i="3" s="1"/>
  <c r="WY55" i="2"/>
  <c r="XS55" i="2"/>
  <c r="WO56" i="2" s="1"/>
  <c r="XI55" i="2"/>
  <c r="GP29" i="2"/>
  <c r="FQ29" i="2" s="1"/>
  <c r="EQ29" i="2"/>
  <c r="TG30" i="2"/>
  <c r="VB29" i="2"/>
  <c r="UW29" i="2"/>
  <c r="UY29" i="2" s="1"/>
  <c r="UM55" i="2"/>
  <c r="TI56" i="2" s="1"/>
  <c r="TS55" i="2"/>
  <c r="UC55" i="2" s="1"/>
  <c r="IL55" i="2"/>
  <c r="HH56" i="2" s="1"/>
  <c r="HR55" i="2"/>
  <c r="IB55" i="2" s="1"/>
  <c r="KO55" i="2"/>
  <c r="KY55" i="2" s="1"/>
  <c r="LI55" i="2"/>
  <c r="KE56" i="2" s="1"/>
  <c r="TY56" i="3"/>
  <c r="UI56" i="3" s="1"/>
  <c r="US56" i="3"/>
  <c r="TO57" i="3" s="1"/>
  <c r="EP56" i="3"/>
  <c r="EZ56" i="3" s="1"/>
  <c r="FJ56" i="3"/>
  <c r="EF57" i="3" s="1"/>
  <c r="WY56" i="3"/>
  <c r="XS56" i="3"/>
  <c r="WO57" i="3" s="1"/>
  <c r="XI56" i="3"/>
  <c r="QT55" i="2"/>
  <c r="RD55" i="2"/>
  <c r="RN55" i="2"/>
  <c r="QJ56" i="2" s="1"/>
  <c r="BJ56" i="2"/>
  <c r="BT56" i="2"/>
  <c r="CD56" i="2"/>
  <c r="AZ57" i="2" s="1"/>
  <c r="TW56" i="3"/>
  <c r="UQ56" i="3"/>
  <c r="TM57" i="3" s="1"/>
  <c r="UG56" i="3"/>
  <c r="EL56" i="2"/>
  <c r="EV56" i="2" s="1"/>
  <c r="FF56" i="2"/>
  <c r="EB57" i="2" s="1"/>
  <c r="NV56" i="2"/>
  <c r="OF56" i="2" s="1"/>
  <c r="OP56" i="2"/>
  <c r="NL57" i="2" s="1"/>
  <c r="RN55" i="3"/>
  <c r="QJ56" i="3" s="1"/>
  <c r="QT55" i="3"/>
  <c r="RD55" i="3" s="1"/>
  <c r="CP29" i="2"/>
  <c r="AU30" i="2"/>
  <c r="CK29" i="2"/>
  <c r="CM29" i="2" s="1"/>
  <c r="BP19" i="3" l="1"/>
  <c r="CA19" i="3" s="1"/>
  <c r="AW20" i="3" s="1"/>
  <c r="BZ19" i="3"/>
  <c r="F75" i="3"/>
  <c r="D75" i="3"/>
  <c r="E76" i="3"/>
  <c r="H76" i="3"/>
  <c r="C76" i="3"/>
  <c r="B76" i="3"/>
  <c r="QZ20" i="3"/>
  <c r="OQ21" i="3"/>
  <c r="LF19" i="3"/>
  <c r="KB20" i="3" s="1"/>
  <c r="KA20" i="3"/>
  <c r="NX21" i="3"/>
  <c r="OG21" i="3" s="1"/>
  <c r="NC22" i="3" s="1"/>
  <c r="TQ20" i="3"/>
  <c r="UU20" i="3" s="1"/>
  <c r="VY20" i="3"/>
  <c r="UZ20" i="3" s="1"/>
  <c r="UX20" i="3"/>
  <c r="UV20" i="3"/>
  <c r="KL20" i="3"/>
  <c r="KV20" i="3" s="1"/>
  <c r="HS19" i="3"/>
  <c r="IC19" i="3" s="1"/>
  <c r="GY20" i="3" s="1"/>
  <c r="RI20" i="3"/>
  <c r="QE21" i="3" s="1"/>
  <c r="KM20" i="3"/>
  <c r="KW20" i="3" s="1"/>
  <c r="LI56" i="2"/>
  <c r="KE57" i="2" s="1"/>
  <c r="KO56" i="2"/>
  <c r="KY56" i="2"/>
  <c r="IK57" i="3"/>
  <c r="HG58" i="3" s="1"/>
  <c r="HQ57" i="3"/>
  <c r="IA57" i="3" s="1"/>
  <c r="NP57" i="2"/>
  <c r="NZ57" i="2"/>
  <c r="OJ57" i="2"/>
  <c r="NF58" i="2" s="1"/>
  <c r="WW57" i="3"/>
  <c r="XG57" i="3" s="1"/>
  <c r="XQ57" i="3"/>
  <c r="WM58" i="3" s="1"/>
  <c r="CH57" i="2"/>
  <c r="BD58" i="2" s="1"/>
  <c r="BN57" i="2"/>
  <c r="BX57" i="2"/>
  <c r="LG56" i="2"/>
  <c r="KC57" i="2" s="1"/>
  <c r="KM56" i="2"/>
  <c r="KW56" i="2" s="1"/>
  <c r="UP56" i="3"/>
  <c r="TL57" i="3" s="1"/>
  <c r="TV56" i="3"/>
  <c r="UF56" i="3" s="1"/>
  <c r="FF57" i="3"/>
  <c r="EB58" i="3" s="1"/>
  <c r="EL57" i="3"/>
  <c r="EV57" i="3" s="1"/>
  <c r="XT56" i="2"/>
  <c r="WP57" i="2" s="1"/>
  <c r="WZ56" i="2"/>
  <c r="XJ56" i="2" s="1"/>
  <c r="FM21" i="3"/>
  <c r="FO21" i="3" s="1"/>
  <c r="FC57" i="2"/>
  <c r="DY58" i="2" s="1"/>
  <c r="EI57" i="2"/>
  <c r="ES57" i="2" s="1"/>
  <c r="WS30" i="2"/>
  <c r="XC30" i="2" s="1"/>
  <c r="XZ30" i="2"/>
  <c r="XX30" i="2"/>
  <c r="XM30" i="2"/>
  <c r="KQ56" i="2"/>
  <c r="LA56" i="2" s="1"/>
  <c r="LK56" i="2"/>
  <c r="KG57" i="2" s="1"/>
  <c r="HM56" i="2"/>
  <c r="HW56" i="2" s="1"/>
  <c r="IG56" i="2"/>
  <c r="HC57" i="2" s="1"/>
  <c r="FF57" i="2"/>
  <c r="EB58" i="2" s="1"/>
  <c r="EL57" i="2"/>
  <c r="EV57" i="2" s="1"/>
  <c r="CE57" i="2"/>
  <c r="BA58" i="2" s="1"/>
  <c r="BK57" i="2"/>
  <c r="BU57" i="2" s="1"/>
  <c r="HL57" i="2"/>
  <c r="HV57" i="2" s="1"/>
  <c r="IF57" i="2"/>
  <c r="HB58" i="2" s="1"/>
  <c r="XP56" i="3"/>
  <c r="WL57" i="3" s="1"/>
  <c r="XF56" i="3"/>
  <c r="WV56" i="3"/>
  <c r="QU58" i="3"/>
  <c r="RE58" i="3"/>
  <c r="RO58" i="3"/>
  <c r="QK59" i="3" s="1"/>
  <c r="EQ22" i="3"/>
  <c r="FN22" i="3"/>
  <c r="FL22" i="3"/>
  <c r="EG22" i="3"/>
  <c r="GO22" i="3"/>
  <c r="FP22" i="3" s="1"/>
  <c r="MT31" i="2"/>
  <c r="LU31" i="2" s="1"/>
  <c r="LR31" i="2"/>
  <c r="LE31" i="2"/>
  <c r="LP31" i="2"/>
  <c r="KK31" i="2"/>
  <c r="LO31" i="2" s="1"/>
  <c r="MS31" i="2"/>
  <c r="LT31" i="2" s="1"/>
  <c r="XR57" i="3"/>
  <c r="WN58" i="3" s="1"/>
  <c r="WX57" i="3"/>
  <c r="XH57" i="3" s="1"/>
  <c r="FE57" i="2"/>
  <c r="EA58" i="2" s="1"/>
  <c r="EK57" i="2"/>
  <c r="EU57" i="2" s="1"/>
  <c r="BI57" i="2"/>
  <c r="BS57" i="2" s="1"/>
  <c r="CC57" i="2"/>
  <c r="AY58" i="2" s="1"/>
  <c r="FR21" i="3"/>
  <c r="RK56" i="2"/>
  <c r="QG57" i="2" s="1"/>
  <c r="QQ56" i="2"/>
  <c r="RA56" i="2"/>
  <c r="TZ57" i="3"/>
  <c r="UJ57" i="3" s="1"/>
  <c r="UT57" i="3"/>
  <c r="TP58" i="3" s="1"/>
  <c r="RQ57" i="2"/>
  <c r="QM58" i="2" s="1"/>
  <c r="QW57" i="2"/>
  <c r="RG57" i="2"/>
  <c r="XP57" i="2"/>
  <c r="WL58" i="2" s="1"/>
  <c r="WV57" i="2"/>
  <c r="XF57" i="2" s="1"/>
  <c r="XZ28" i="3"/>
  <c r="XX28" i="3"/>
  <c r="WS28" i="3"/>
  <c r="XC28" i="3" s="1"/>
  <c r="CD57" i="3"/>
  <c r="AZ58" i="3" s="1"/>
  <c r="BJ57" i="3"/>
  <c r="BT57" i="3" s="1"/>
  <c r="UQ57" i="2"/>
  <c r="TM58" i="2" s="1"/>
  <c r="TW57" i="2"/>
  <c r="UG57" i="2"/>
  <c r="TR56" i="2"/>
  <c r="UB56" i="2" s="1"/>
  <c r="UL56" i="2"/>
  <c r="TH57" i="2" s="1"/>
  <c r="KV57" i="2"/>
  <c r="LF57" i="2"/>
  <c r="KB58" i="2" s="1"/>
  <c r="KL57" i="2"/>
  <c r="CC56" i="3"/>
  <c r="AY57" i="3" s="1"/>
  <c r="BI56" i="3"/>
  <c r="BS56" i="3" s="1"/>
  <c r="BF56" i="2"/>
  <c r="BP56" i="2" s="1"/>
  <c r="BZ56" i="2"/>
  <c r="AV57" i="2" s="1"/>
  <c r="XI57" i="3"/>
  <c r="XS57" i="3"/>
  <c r="WO58" i="3" s="1"/>
  <c r="WY57" i="3"/>
  <c r="FH57" i="3"/>
  <c r="ED58" i="3" s="1"/>
  <c r="EN57" i="3"/>
  <c r="EX57" i="3"/>
  <c r="US56" i="2"/>
  <c r="TO57" i="2" s="1"/>
  <c r="TY56" i="2"/>
  <c r="UI56" i="2" s="1"/>
  <c r="HO56" i="2"/>
  <c r="HY56" i="2"/>
  <c r="II56" i="2"/>
  <c r="HE57" i="2" s="1"/>
  <c r="XV57" i="3"/>
  <c r="WR58" i="3" s="1"/>
  <c r="XB57" i="3"/>
  <c r="XL57" i="3" s="1"/>
  <c r="IG56" i="3"/>
  <c r="HC57" i="3" s="1"/>
  <c r="HM56" i="3"/>
  <c r="HW56" i="3" s="1"/>
  <c r="BG56" i="2"/>
  <c r="BQ56" i="2" s="1"/>
  <c r="CA56" i="2"/>
  <c r="AW57" i="2" s="1"/>
  <c r="LH57" i="2"/>
  <c r="KD58" i="2" s="1"/>
  <c r="KN57" i="2"/>
  <c r="KX57" i="2"/>
  <c r="FD56" i="3"/>
  <c r="DZ57" i="3" s="1"/>
  <c r="EJ56" i="3"/>
  <c r="ET56" i="3" s="1"/>
  <c r="UP57" i="2"/>
  <c r="TL58" i="2" s="1"/>
  <c r="TV57" i="2"/>
  <c r="UF57" i="2"/>
  <c r="XV57" i="2"/>
  <c r="WR58" i="2" s="1"/>
  <c r="XB57" i="2"/>
  <c r="XL57" i="2" s="1"/>
  <c r="UQ57" i="3"/>
  <c r="TM58" i="3" s="1"/>
  <c r="TW57" i="3"/>
  <c r="UG57" i="3" s="1"/>
  <c r="ON56" i="2"/>
  <c r="NJ57" i="2" s="1"/>
  <c r="NT56" i="2"/>
  <c r="OD56" i="2" s="1"/>
  <c r="EH22" i="3"/>
  <c r="ER22" i="3" s="1"/>
  <c r="WX57" i="2"/>
  <c r="XH57" i="2" s="1"/>
  <c r="XR57" i="2"/>
  <c r="WN58" i="2" s="1"/>
  <c r="KN57" i="3"/>
  <c r="KX57" i="3" s="1"/>
  <c r="LH57" i="3"/>
  <c r="KD58" i="3" s="1"/>
  <c r="EP57" i="2"/>
  <c r="EZ57" i="2" s="1"/>
  <c r="FJ57" i="2"/>
  <c r="EF58" i="2" s="1"/>
  <c r="CF57" i="3"/>
  <c r="BB58" i="3" s="1"/>
  <c r="BL57" i="3"/>
  <c r="BV57" i="3" s="1"/>
  <c r="FI56" i="2"/>
  <c r="EE57" i="2" s="1"/>
  <c r="EO56" i="2"/>
  <c r="EY56" i="2" s="1"/>
  <c r="XA56" i="2"/>
  <c r="XK56" i="2"/>
  <c r="XU56" i="2"/>
  <c r="WQ57" i="2" s="1"/>
  <c r="IO30" i="2"/>
  <c r="IQ30" i="2" s="1"/>
  <c r="IT30" i="2"/>
  <c r="GY31" i="2"/>
  <c r="EN57" i="2"/>
  <c r="EX57" i="2"/>
  <c r="FH57" i="2"/>
  <c r="ED58" i="2" s="1"/>
  <c r="EM56" i="2"/>
  <c r="EW56" i="2" s="1"/>
  <c r="FG56" i="2"/>
  <c r="EC57" i="2" s="1"/>
  <c r="KR56" i="3"/>
  <c r="LB56" i="3" s="1"/>
  <c r="LL56" i="3"/>
  <c r="KH57" i="3" s="1"/>
  <c r="TZ57" i="2"/>
  <c r="UJ57" i="2" s="1"/>
  <c r="UT57" i="2"/>
  <c r="TP58" i="2" s="1"/>
  <c r="QV57" i="3"/>
  <c r="RF57" i="3" s="1"/>
  <c r="RP57" i="3"/>
  <c r="QL58" i="3" s="1"/>
  <c r="NN57" i="2"/>
  <c r="NX57" i="2" s="1"/>
  <c r="OH57" i="2"/>
  <c r="ND58" i="2" s="1"/>
  <c r="KR56" i="2"/>
  <c r="LB56" i="2" s="1"/>
  <c r="LL56" i="2"/>
  <c r="KH57" i="2" s="1"/>
  <c r="RJ20" i="3"/>
  <c r="QR56" i="2"/>
  <c r="RL56" i="2"/>
  <c r="QH57" i="2" s="1"/>
  <c r="RB56" i="2"/>
  <c r="WY56" i="2"/>
  <c r="XI56" i="2" s="1"/>
  <c r="XS56" i="2"/>
  <c r="WO57" i="2" s="1"/>
  <c r="XQ57" i="2"/>
  <c r="WM58" i="2" s="1"/>
  <c r="WW57" i="2"/>
  <c r="XG57" i="2"/>
  <c r="RP57" i="2"/>
  <c r="QL58" i="2" s="1"/>
  <c r="QV57" i="2"/>
  <c r="RF57" i="2" s="1"/>
  <c r="BN57" i="3"/>
  <c r="CH57" i="3"/>
  <c r="BD58" i="3" s="1"/>
  <c r="BX57" i="3"/>
  <c r="OI56" i="2"/>
  <c r="NE57" i="2" s="1"/>
  <c r="NO56" i="2"/>
  <c r="NY56" i="2" s="1"/>
  <c r="BE30" i="2"/>
  <c r="CI30" i="2" s="1"/>
  <c r="CL30" i="2"/>
  <c r="CJ30" i="2"/>
  <c r="BO30" i="2"/>
  <c r="BY30" i="2"/>
  <c r="DN30" i="2" s="1"/>
  <c r="CO30" i="2" s="1"/>
  <c r="DM30" i="2"/>
  <c r="CN30" i="2" s="1"/>
  <c r="FJ57" i="3"/>
  <c r="EF58" i="3" s="1"/>
  <c r="EP57" i="3"/>
  <c r="EZ57" i="3" s="1"/>
  <c r="IJ57" i="2"/>
  <c r="HF58" i="2" s="1"/>
  <c r="HP57" i="2"/>
  <c r="HZ57" i="2" s="1"/>
  <c r="LJ56" i="3"/>
  <c r="KF57" i="3" s="1"/>
  <c r="KP56" i="3"/>
  <c r="KZ56" i="3" s="1"/>
  <c r="RJ57" i="2"/>
  <c r="QF58" i="2" s="1"/>
  <c r="QP57" i="2"/>
  <c r="QZ57" i="2" s="1"/>
  <c r="XA56" i="3"/>
  <c r="XU56" i="3"/>
  <c r="WQ57" i="3" s="1"/>
  <c r="XK56" i="3"/>
  <c r="OL57" i="3"/>
  <c r="NH58" i="3" s="1"/>
  <c r="NR57" i="3"/>
  <c r="OB57" i="3" s="1"/>
  <c r="KT57" i="3"/>
  <c r="LD57" i="3" s="1"/>
  <c r="LN57" i="3"/>
  <c r="KJ58" i="3" s="1"/>
  <c r="CG57" i="3"/>
  <c r="BC58" i="3" s="1"/>
  <c r="BM57" i="3"/>
  <c r="BW57" i="3" s="1"/>
  <c r="HR56" i="2"/>
  <c r="IB56" i="2"/>
  <c r="IL56" i="2"/>
  <c r="HH57" i="2" s="1"/>
  <c r="CE57" i="3"/>
  <c r="BA58" i="3" s="1"/>
  <c r="BK57" i="3"/>
  <c r="BU57" i="3" s="1"/>
  <c r="OK56" i="2"/>
  <c r="NG57" i="2" s="1"/>
  <c r="NQ56" i="2"/>
  <c r="OA56" i="2" s="1"/>
  <c r="KT56" i="2"/>
  <c r="LD56" i="2" s="1"/>
  <c r="LN56" i="2"/>
  <c r="KJ57" i="2" s="1"/>
  <c r="TS56" i="2"/>
  <c r="UC56" i="2"/>
  <c r="UM56" i="2"/>
  <c r="TI57" i="2" s="1"/>
  <c r="BE22" i="3"/>
  <c r="BO22" i="3" s="1"/>
  <c r="BY22" i="3"/>
  <c r="OE57" i="2"/>
  <c r="OO57" i="2"/>
  <c r="NK58" i="2" s="1"/>
  <c r="NU57" i="2"/>
  <c r="OO56" i="3"/>
  <c r="NK57" i="3" s="1"/>
  <c r="NU56" i="3"/>
  <c r="OE56" i="3" s="1"/>
  <c r="QS56" i="2"/>
  <c r="RC56" i="2" s="1"/>
  <c r="RM56" i="2"/>
  <c r="QI57" i="2" s="1"/>
  <c r="EO56" i="3"/>
  <c r="EY56" i="3" s="1"/>
  <c r="FI56" i="3"/>
  <c r="EE57" i="3" s="1"/>
  <c r="NQ58" i="3"/>
  <c r="OA58" i="3" s="1"/>
  <c r="OK58" i="3"/>
  <c r="NG59" i="3" s="1"/>
  <c r="EH56" i="2"/>
  <c r="ER56" i="2"/>
  <c r="FB56" i="2"/>
  <c r="DX57" i="2" s="1"/>
  <c r="QW57" i="3"/>
  <c r="RG57" i="3" s="1"/>
  <c r="RQ57" i="3"/>
  <c r="QM58" i="3" s="1"/>
  <c r="IH56" i="3"/>
  <c r="HD57" i="3" s="1"/>
  <c r="HN56" i="3"/>
  <c r="HX56" i="3" s="1"/>
  <c r="WU49" i="3"/>
  <c r="XO49" i="3" s="1"/>
  <c r="WK50" i="3" s="1"/>
  <c r="XE49" i="3"/>
  <c r="XT58" i="3"/>
  <c r="WP59" i="3" s="1"/>
  <c r="WZ58" i="3"/>
  <c r="XJ58" i="3" s="1"/>
  <c r="BH56" i="2"/>
  <c r="BR56" i="2"/>
  <c r="CB56" i="2"/>
  <c r="AX57" i="2" s="1"/>
  <c r="QX57" i="2"/>
  <c r="RH57" i="2" s="1"/>
  <c r="RR57" i="2"/>
  <c r="QN58" i="2" s="1"/>
  <c r="RM58" i="3"/>
  <c r="QI59" i="3" s="1"/>
  <c r="QS58" i="3"/>
  <c r="RC58" i="3" s="1"/>
  <c r="KO57" i="3"/>
  <c r="KY57" i="3" s="1"/>
  <c r="LI57" i="3"/>
  <c r="KE58" i="3" s="1"/>
  <c r="KS56" i="2"/>
  <c r="LC56" i="2"/>
  <c r="LM56" i="2"/>
  <c r="KI57" i="2" s="1"/>
  <c r="II56" i="3"/>
  <c r="HE57" i="3" s="1"/>
  <c r="HO56" i="3"/>
  <c r="HY56" i="3" s="1"/>
  <c r="BW57" i="2"/>
  <c r="CG57" i="2"/>
  <c r="BC58" i="2" s="1"/>
  <c r="BM57" i="2"/>
  <c r="NT57" i="3"/>
  <c r="OD57" i="3" s="1"/>
  <c r="ON57" i="3"/>
  <c r="NJ58" i="3" s="1"/>
  <c r="UR57" i="3"/>
  <c r="TN58" i="3" s="1"/>
  <c r="TX57" i="3"/>
  <c r="UH57" i="3" s="1"/>
  <c r="UN56" i="2"/>
  <c r="TJ57" i="2" s="1"/>
  <c r="TT56" i="2"/>
  <c r="UD56" i="2" s="1"/>
  <c r="WT52" i="3"/>
  <c r="XD52" i="3" s="1"/>
  <c r="XN52" i="3"/>
  <c r="WJ53" i="3" s="1"/>
  <c r="FE56" i="3"/>
  <c r="EA57" i="3" s="1"/>
  <c r="EK56" i="3"/>
  <c r="EU56" i="3"/>
  <c r="IJ57" i="3"/>
  <c r="HF58" i="3" s="1"/>
  <c r="HP57" i="3"/>
  <c r="HZ57" i="3" s="1"/>
  <c r="IE57" i="2"/>
  <c r="HA58" i="2" s="1"/>
  <c r="HK57" i="2"/>
  <c r="HU57" i="2" s="1"/>
  <c r="EI22" i="3"/>
  <c r="OJ58" i="3"/>
  <c r="NF59" i="3" s="1"/>
  <c r="NP58" i="3"/>
  <c r="NZ58" i="3" s="1"/>
  <c r="SW30" i="2"/>
  <c r="RX30" i="2" s="1"/>
  <c r="RV30" i="2"/>
  <c r="RT30" i="2"/>
  <c r="QY30" i="2"/>
  <c r="QO30" i="2"/>
  <c r="RS30" i="2" s="1"/>
  <c r="RI30" i="2"/>
  <c r="HL57" i="3"/>
  <c r="HV57" i="3" s="1"/>
  <c r="IF57" i="3"/>
  <c r="HB58" i="3" s="1"/>
  <c r="FD57" i="2"/>
  <c r="DZ58" i="2" s="1"/>
  <c r="EJ57" i="2"/>
  <c r="ET57" i="2" s="1"/>
  <c r="KQ58" i="3"/>
  <c r="LA58" i="3" s="1"/>
  <c r="LK58" i="3"/>
  <c r="KG59" i="3" s="1"/>
  <c r="OM56" i="2"/>
  <c r="NI57" i="2" s="1"/>
  <c r="NS56" i="2"/>
  <c r="OC56" i="2" s="1"/>
  <c r="TU56" i="3"/>
  <c r="UE56" i="3" s="1"/>
  <c r="UO56" i="3"/>
  <c r="TK57" i="3" s="1"/>
  <c r="RO57" i="2"/>
  <c r="QK58" i="2" s="1"/>
  <c r="QU57" i="2"/>
  <c r="RE57" i="2" s="1"/>
  <c r="IL57" i="3"/>
  <c r="HH58" i="3" s="1"/>
  <c r="HR57" i="3"/>
  <c r="IB57" i="3" s="1"/>
  <c r="OT30" i="2"/>
  <c r="OG30" i="2"/>
  <c r="PV30" i="2" s="1"/>
  <c r="OW30" i="2" s="1"/>
  <c r="OR30" i="2"/>
  <c r="NW30" i="2"/>
  <c r="PU30" i="2"/>
  <c r="OV30" i="2" s="1"/>
  <c r="NM30" i="2"/>
  <c r="OQ30" i="2" s="1"/>
  <c r="RK20" i="3"/>
  <c r="QG21" i="3" s="1"/>
  <c r="OM57" i="3"/>
  <c r="NI58" i="3" s="1"/>
  <c r="NS57" i="3"/>
  <c r="OC57" i="3" s="1"/>
  <c r="CD57" i="2"/>
  <c r="AZ58" i="2" s="1"/>
  <c r="BJ57" i="2"/>
  <c r="BT57" i="2" s="1"/>
  <c r="QT56" i="3"/>
  <c r="RD56" i="3" s="1"/>
  <c r="RN56" i="3"/>
  <c r="QJ57" i="3" s="1"/>
  <c r="US57" i="3"/>
  <c r="TO58" i="3" s="1"/>
  <c r="TY57" i="3"/>
  <c r="UI57" i="3" s="1"/>
  <c r="OP56" i="3"/>
  <c r="NL57" i="3" s="1"/>
  <c r="NV56" i="3"/>
  <c r="OF56" i="3" s="1"/>
  <c r="IH57" i="2"/>
  <c r="HD58" i="2" s="1"/>
  <c r="HN57" i="2"/>
  <c r="HX57" i="2" s="1"/>
  <c r="FL30" i="2"/>
  <c r="GO30" i="2"/>
  <c r="FP30" i="2" s="1"/>
  <c r="FN30" i="2"/>
  <c r="EG30" i="2"/>
  <c r="FK30" i="2" s="1"/>
  <c r="FA30" i="2"/>
  <c r="GP30" i="2" s="1"/>
  <c r="FQ30" i="2" s="1"/>
  <c r="QX57" i="3"/>
  <c r="RH57" i="3" s="1"/>
  <c r="RR57" i="3"/>
  <c r="QN58" i="3" s="1"/>
  <c r="UO57" i="2"/>
  <c r="TK58" i="2" s="1"/>
  <c r="TU57" i="2"/>
  <c r="UE57" i="2" s="1"/>
  <c r="OP57" i="2"/>
  <c r="NL58" i="2" s="1"/>
  <c r="NV57" i="2"/>
  <c r="OF57" i="2" s="1"/>
  <c r="QT56" i="2"/>
  <c r="RD56" i="2" s="1"/>
  <c r="RN56" i="2"/>
  <c r="QJ57" i="2" s="1"/>
  <c r="TQ30" i="2"/>
  <c r="UU30" i="2" s="1"/>
  <c r="UX30" i="2"/>
  <c r="UV30" i="2"/>
  <c r="VY30" i="2"/>
  <c r="UZ30" i="2" s="1"/>
  <c r="UK30" i="2"/>
  <c r="VZ30" i="2" s="1"/>
  <c r="VA30" i="2" s="1"/>
  <c r="UA30" i="2"/>
  <c r="HQ56" i="2"/>
  <c r="IA56" i="2" s="1"/>
  <c r="IK56" i="2"/>
  <c r="HG57" i="2" s="1"/>
  <c r="KS56" i="3"/>
  <c r="LC56" i="3" s="1"/>
  <c r="LM56" i="3"/>
  <c r="KI57" i="3" s="1"/>
  <c r="OH21" i="3"/>
  <c r="XO57" i="2"/>
  <c r="WK58" i="2" s="1"/>
  <c r="WU57" i="2"/>
  <c r="XE57" i="2" s="1"/>
  <c r="NR56" i="2"/>
  <c r="OB56" i="2"/>
  <c r="OL56" i="2"/>
  <c r="NH57" i="2" s="1"/>
  <c r="XD56" i="2"/>
  <c r="XN56" i="2"/>
  <c r="WJ57" i="2" s="1"/>
  <c r="WT56" i="2"/>
  <c r="GP21" i="3"/>
  <c r="FQ21" i="3" s="1"/>
  <c r="HJ56" i="2"/>
  <c r="ID56" i="2"/>
  <c r="GZ57" i="2" s="1"/>
  <c r="HT56" i="2"/>
  <c r="LJ57" i="2"/>
  <c r="KF58" i="2" s="1"/>
  <c r="KP57" i="2"/>
  <c r="KZ57" i="2"/>
  <c r="QR58" i="3"/>
  <c r="RB58" i="3" s="1"/>
  <c r="RL58" i="3"/>
  <c r="QH59" i="3" s="1"/>
  <c r="CB57" i="3"/>
  <c r="AX58" i="3" s="1"/>
  <c r="BH57" i="3"/>
  <c r="BR57" i="3" s="1"/>
  <c r="UN57" i="3"/>
  <c r="TJ58" i="3" s="1"/>
  <c r="TT57" i="3"/>
  <c r="UD57" i="3" s="1"/>
  <c r="CF57" i="2"/>
  <c r="BB58" i="2" s="1"/>
  <c r="BL57" i="2"/>
  <c r="BV57" i="2" s="1"/>
  <c r="TX57" i="2"/>
  <c r="UH57" i="2"/>
  <c r="UR57" i="2"/>
  <c r="TN58" i="2" s="1"/>
  <c r="FG57" i="3"/>
  <c r="EC58" i="3" s="1"/>
  <c r="EM57" i="3"/>
  <c r="EW57" i="3" s="1"/>
  <c r="XM28" i="3" l="1"/>
  <c r="BG20" i="3"/>
  <c r="BQ20" i="3" s="1"/>
  <c r="AV20" i="3"/>
  <c r="CP19" i="3"/>
  <c r="CK19" i="3"/>
  <c r="DN19" i="3"/>
  <c r="CO19" i="3" s="1"/>
  <c r="I76" i="3" s="1"/>
  <c r="LQ19" i="3"/>
  <c r="LS19" i="3" s="1"/>
  <c r="LV19" i="3"/>
  <c r="OI21" i="3"/>
  <c r="NE22" i="3" s="1"/>
  <c r="ID19" i="3"/>
  <c r="GZ20" i="3" s="1"/>
  <c r="MT19" i="3"/>
  <c r="LU19" i="3" s="1"/>
  <c r="NM22" i="3"/>
  <c r="NW22" i="3" s="1"/>
  <c r="UA20" i="3"/>
  <c r="UL20" i="3" s="1"/>
  <c r="TH21" i="3" s="1"/>
  <c r="UK20" i="3"/>
  <c r="QO21" i="3"/>
  <c r="QY21" i="3" s="1"/>
  <c r="IE19" i="3"/>
  <c r="HA20" i="3" s="1"/>
  <c r="HK20" i="3" s="1"/>
  <c r="HU20" i="3" s="1"/>
  <c r="LP20" i="3"/>
  <c r="MS20" i="3"/>
  <c r="LT20" i="3" s="1"/>
  <c r="KK20" i="3"/>
  <c r="LO20" i="3" s="1"/>
  <c r="LR20" i="3"/>
  <c r="WU50" i="3"/>
  <c r="XE50" i="3" s="1"/>
  <c r="NT58" i="3"/>
  <c r="OD58" i="3" s="1"/>
  <c r="ON58" i="3"/>
  <c r="NJ59" i="3" s="1"/>
  <c r="KS57" i="2"/>
  <c r="LC57" i="2" s="1"/>
  <c r="LM57" i="2"/>
  <c r="KI58" i="2" s="1"/>
  <c r="BH57" i="2"/>
  <c r="BR57" i="2"/>
  <c r="CB57" i="2"/>
  <c r="AX58" i="2" s="1"/>
  <c r="HP58" i="2"/>
  <c r="HZ58" i="2" s="1"/>
  <c r="IJ58" i="2"/>
  <c r="HF59" i="2" s="1"/>
  <c r="WY57" i="2"/>
  <c r="XI57" i="2" s="1"/>
  <c r="XS57" i="2"/>
  <c r="WO58" i="2" s="1"/>
  <c r="XY28" i="3"/>
  <c r="WI29" i="3"/>
  <c r="EO57" i="3"/>
  <c r="EY57" i="3" s="1"/>
  <c r="FI57" i="3"/>
  <c r="EE58" i="3" s="1"/>
  <c r="BM58" i="3"/>
  <c r="CG58" i="3"/>
  <c r="BC59" i="3" s="1"/>
  <c r="BW58" i="3"/>
  <c r="QP58" i="2"/>
  <c r="QZ58" i="2"/>
  <c r="RJ58" i="2"/>
  <c r="QF59" i="2" s="1"/>
  <c r="NO57" i="2"/>
  <c r="NY57" i="2"/>
  <c r="OI57" i="2"/>
  <c r="NE58" i="2" s="1"/>
  <c r="FH58" i="2"/>
  <c r="ED59" i="2" s="1"/>
  <c r="EN58" i="2"/>
  <c r="EX58" i="2" s="1"/>
  <c r="XS58" i="3"/>
  <c r="WO59" i="3" s="1"/>
  <c r="WY58" i="3"/>
  <c r="XI58" i="3" s="1"/>
  <c r="UL57" i="2"/>
  <c r="TH58" i="2" s="1"/>
  <c r="TR57" i="2"/>
  <c r="UB57" i="2" s="1"/>
  <c r="WV57" i="3"/>
  <c r="XF57" i="3"/>
  <c r="XP57" i="3"/>
  <c r="WL58" i="3" s="1"/>
  <c r="LG57" i="2"/>
  <c r="KC58" i="2" s="1"/>
  <c r="KM57" i="2"/>
  <c r="KW57" i="2" s="1"/>
  <c r="IK58" i="3"/>
  <c r="HG59" i="3" s="1"/>
  <c r="HQ58" i="3"/>
  <c r="IA58" i="3" s="1"/>
  <c r="RO58" i="2"/>
  <c r="QK59" i="2" s="1"/>
  <c r="QU58" i="2"/>
  <c r="RE58" i="2" s="1"/>
  <c r="RP58" i="3"/>
  <c r="QL59" i="3" s="1"/>
  <c r="QV58" i="3"/>
  <c r="RF58" i="3" s="1"/>
  <c r="RK57" i="2"/>
  <c r="QG58" i="2" s="1"/>
  <c r="QQ57" i="2"/>
  <c r="RA57" i="2" s="1"/>
  <c r="HV58" i="2"/>
  <c r="IF58" i="2"/>
  <c r="HB59" i="2" s="1"/>
  <c r="HL58" i="2"/>
  <c r="LK57" i="2"/>
  <c r="KG58" i="2" s="1"/>
  <c r="KQ57" i="2"/>
  <c r="LA57" i="2" s="1"/>
  <c r="NV57" i="3"/>
  <c r="OF57" i="3" s="1"/>
  <c r="OP57" i="3"/>
  <c r="NL58" i="3" s="1"/>
  <c r="US58" i="3"/>
  <c r="TO59" i="3" s="1"/>
  <c r="TY58" i="3"/>
  <c r="UI58" i="3" s="1"/>
  <c r="CF58" i="3"/>
  <c r="BB59" i="3" s="1"/>
  <c r="BL58" i="3"/>
  <c r="BV58" i="3" s="1"/>
  <c r="HM57" i="3"/>
  <c r="HW57" i="3" s="1"/>
  <c r="IG57" i="3"/>
  <c r="HC58" i="3" s="1"/>
  <c r="ES22" i="3"/>
  <c r="XT59" i="3"/>
  <c r="WP60" i="3" s="1"/>
  <c r="WZ59" i="3"/>
  <c r="XJ59" i="3" s="1"/>
  <c r="QW58" i="3"/>
  <c r="RG58" i="3" s="1"/>
  <c r="RQ58" i="3"/>
  <c r="QM59" i="3" s="1"/>
  <c r="QS57" i="2"/>
  <c r="RC57" i="2" s="1"/>
  <c r="RM57" i="2"/>
  <c r="QI58" i="2" s="1"/>
  <c r="AU23" i="3"/>
  <c r="FJ58" i="3"/>
  <c r="EF59" i="3" s="1"/>
  <c r="EP58" i="3"/>
  <c r="EZ58" i="3" s="1"/>
  <c r="BN58" i="3"/>
  <c r="BX58" i="3" s="1"/>
  <c r="CH58" i="3"/>
  <c r="BD59" i="3" s="1"/>
  <c r="RL57" i="2"/>
  <c r="QH58" i="2" s="1"/>
  <c r="QR57" i="2"/>
  <c r="RB57" i="2" s="1"/>
  <c r="UT58" i="2"/>
  <c r="TP59" i="2" s="1"/>
  <c r="TZ58" i="2"/>
  <c r="UJ58" i="2" s="1"/>
  <c r="IN31" i="2"/>
  <c r="IP31" i="2"/>
  <c r="IC31" i="2"/>
  <c r="JR31" i="2" s="1"/>
  <c r="IS31" i="2" s="1"/>
  <c r="HI31" i="2"/>
  <c r="IM31" i="2" s="1"/>
  <c r="JQ31" i="2"/>
  <c r="IR31" i="2" s="1"/>
  <c r="EP58" i="2"/>
  <c r="EZ58" i="2" s="1"/>
  <c r="FJ58" i="2"/>
  <c r="EF59" i="2" s="1"/>
  <c r="CC58" i="2"/>
  <c r="AY59" i="2" s="1"/>
  <c r="BI58" i="2"/>
  <c r="BS58" i="2"/>
  <c r="KU31" i="2"/>
  <c r="WZ57" i="2"/>
  <c r="XJ57" i="2"/>
  <c r="XT57" i="2"/>
  <c r="WP58" i="2" s="1"/>
  <c r="XN57" i="2"/>
  <c r="WJ58" i="2" s="1"/>
  <c r="WT57" i="2"/>
  <c r="XD57" i="2" s="1"/>
  <c r="RL59" i="3"/>
  <c r="QH60" i="3" s="1"/>
  <c r="QR59" i="3"/>
  <c r="RB59" i="3" s="1"/>
  <c r="EJ58" i="2"/>
  <c r="ET58" i="2" s="1"/>
  <c r="FD58" i="2"/>
  <c r="DZ59" i="2" s="1"/>
  <c r="NR57" i="2"/>
  <c r="OB57" i="2"/>
  <c r="OL57" i="2"/>
  <c r="NH58" i="2" s="1"/>
  <c r="NV58" i="2"/>
  <c r="OF58" i="2" s="1"/>
  <c r="OP58" i="2"/>
  <c r="NL59" i="2" s="1"/>
  <c r="EK57" i="3"/>
  <c r="EU57" i="3" s="1"/>
  <c r="FE57" i="3"/>
  <c r="EA58" i="3" s="1"/>
  <c r="LN58" i="3"/>
  <c r="KJ59" i="3" s="1"/>
  <c r="KT58" i="3"/>
  <c r="LD58" i="3" s="1"/>
  <c r="HL58" i="3"/>
  <c r="HV58" i="3" s="1"/>
  <c r="IF58" i="3"/>
  <c r="HB59" i="3" s="1"/>
  <c r="NQ57" i="2"/>
  <c r="OA57" i="2" s="1"/>
  <c r="OK57" i="2"/>
  <c r="NG58" i="2" s="1"/>
  <c r="TV58" i="2"/>
  <c r="UF58" i="2" s="1"/>
  <c r="UP58" i="2"/>
  <c r="TL59" i="2" s="1"/>
  <c r="HO57" i="2"/>
  <c r="HY57" i="2" s="1"/>
  <c r="II57" i="2"/>
  <c r="HE58" i="2" s="1"/>
  <c r="BF57" i="2"/>
  <c r="BP57" i="2" s="1"/>
  <c r="BZ57" i="2"/>
  <c r="AV58" i="2" s="1"/>
  <c r="CF58" i="2"/>
  <c r="BB59" i="2" s="1"/>
  <c r="BL58" i="2"/>
  <c r="BV58" i="2" s="1"/>
  <c r="VB30" i="2"/>
  <c r="TG31" i="2"/>
  <c r="UW30" i="2"/>
  <c r="UY30" i="2" s="1"/>
  <c r="RN57" i="3"/>
  <c r="QJ58" i="3" s="1"/>
  <c r="QT57" i="3"/>
  <c r="RD57" i="3" s="1"/>
  <c r="KP58" i="2"/>
  <c r="KZ58" i="2" s="1"/>
  <c r="LJ58" i="2"/>
  <c r="KF59" i="2" s="1"/>
  <c r="RZ30" i="2"/>
  <c r="QE31" i="2"/>
  <c r="RU30" i="2"/>
  <c r="OD57" i="2"/>
  <c r="ON57" i="2"/>
  <c r="NJ58" i="2" s="1"/>
  <c r="NT57" i="2"/>
  <c r="WV58" i="2"/>
  <c r="XF58" i="2" s="1"/>
  <c r="XP58" i="2"/>
  <c r="WL59" i="2" s="1"/>
  <c r="QU59" i="3"/>
  <c r="RE59" i="3" s="1"/>
  <c r="RO59" i="3"/>
  <c r="QK60" i="3" s="1"/>
  <c r="XY30" i="2"/>
  <c r="WI31" i="2"/>
  <c r="CH58" i="2"/>
  <c r="BD59" i="2" s="1"/>
  <c r="BN58" i="2"/>
  <c r="BX58" i="2" s="1"/>
  <c r="KO57" i="2"/>
  <c r="LI57" i="2"/>
  <c r="KE58" i="2" s="1"/>
  <c r="KY57" i="2"/>
  <c r="NC31" i="2"/>
  <c r="OX30" i="2"/>
  <c r="OS30" i="2"/>
  <c r="OU30" i="2" s="1"/>
  <c r="OJ59" i="3"/>
  <c r="NF60" i="3" s="1"/>
  <c r="NP59" i="3"/>
  <c r="NZ59" i="3" s="1"/>
  <c r="BJ58" i="2"/>
  <c r="CD58" i="2"/>
  <c r="AZ59" i="2" s="1"/>
  <c r="BT58" i="2"/>
  <c r="UO57" i="3"/>
  <c r="TK58" i="3" s="1"/>
  <c r="TU57" i="3"/>
  <c r="UE57" i="3" s="1"/>
  <c r="WT53" i="3"/>
  <c r="XN53" i="3" s="1"/>
  <c r="WJ54" i="3" s="1"/>
  <c r="KO58" i="3"/>
  <c r="KY58" i="3" s="1"/>
  <c r="LI58" i="3"/>
  <c r="KE59" i="3" s="1"/>
  <c r="HN57" i="3"/>
  <c r="HX57" i="3" s="1"/>
  <c r="IH57" i="3"/>
  <c r="HD58" i="3" s="1"/>
  <c r="XO58" i="2"/>
  <c r="WK59" i="2" s="1"/>
  <c r="WU58" i="2"/>
  <c r="XE58" i="2" s="1"/>
  <c r="UO58" i="2"/>
  <c r="TK59" i="2" s="1"/>
  <c r="TU58" i="2"/>
  <c r="UE58" i="2" s="1"/>
  <c r="EQ30" i="2"/>
  <c r="CP30" i="2"/>
  <c r="AU31" i="2"/>
  <c r="CK30" i="2"/>
  <c r="QF21" i="3"/>
  <c r="RZ20" i="3"/>
  <c r="RU20" i="3"/>
  <c r="RW20" i="3" s="1"/>
  <c r="SX20" i="3"/>
  <c r="RY20" i="3" s="1"/>
  <c r="EJ57" i="3"/>
  <c r="ET57" i="3" s="1"/>
  <c r="FD57" i="3"/>
  <c r="DZ58" i="3" s="1"/>
  <c r="XV58" i="3"/>
  <c r="WR59" i="3" s="1"/>
  <c r="XB58" i="3"/>
  <c r="XL58" i="3" s="1"/>
  <c r="UQ58" i="2"/>
  <c r="TM59" i="2" s="1"/>
  <c r="TW58" i="2"/>
  <c r="UG58" i="2" s="1"/>
  <c r="KA32" i="2"/>
  <c r="LV31" i="2"/>
  <c r="LQ31" i="2"/>
  <c r="LS31" i="2" s="1"/>
  <c r="FF58" i="3"/>
  <c r="EB59" i="3" s="1"/>
  <c r="EL58" i="3"/>
  <c r="EV58" i="3" s="1"/>
  <c r="WW58" i="3"/>
  <c r="XG58" i="3"/>
  <c r="XQ58" i="3"/>
  <c r="WM59" i="3" s="1"/>
  <c r="CE58" i="2"/>
  <c r="BA59" i="2" s="1"/>
  <c r="BK58" i="2"/>
  <c r="BU58" i="2"/>
  <c r="NS57" i="2"/>
  <c r="OM57" i="2"/>
  <c r="NI58" i="2" s="1"/>
  <c r="OC57" i="2"/>
  <c r="UN57" i="2"/>
  <c r="TJ58" i="2" s="1"/>
  <c r="TT57" i="2"/>
  <c r="UD57" i="2" s="1"/>
  <c r="CG58" i="2"/>
  <c r="BC59" i="2" s="1"/>
  <c r="BM58" i="2"/>
  <c r="BW58" i="2" s="1"/>
  <c r="NR58" i="3"/>
  <c r="OB58" i="3" s="1"/>
  <c r="OL58" i="3"/>
  <c r="NH59" i="3" s="1"/>
  <c r="ND22" i="3"/>
  <c r="OS21" i="3"/>
  <c r="OU21" i="3" s="1"/>
  <c r="OX21" i="3"/>
  <c r="PV21" i="3"/>
  <c r="OW21" i="3" s="1"/>
  <c r="IH58" i="2"/>
  <c r="HD59" i="2" s="1"/>
  <c r="HN58" i="2"/>
  <c r="HX58" i="2"/>
  <c r="NS58" i="3"/>
  <c r="OC58" i="3" s="1"/>
  <c r="OM58" i="3"/>
  <c r="NI59" i="3" s="1"/>
  <c r="IE58" i="2"/>
  <c r="HA59" i="2" s="1"/>
  <c r="HK58" i="2"/>
  <c r="HU58" i="2" s="1"/>
  <c r="RM59" i="3"/>
  <c r="QI60" i="3" s="1"/>
  <c r="QS59" i="3"/>
  <c r="RC59" i="3" s="1"/>
  <c r="TS57" i="2"/>
  <c r="UC57" i="2" s="1"/>
  <c r="UM57" i="2"/>
  <c r="TI58" i="2" s="1"/>
  <c r="IL57" i="2"/>
  <c r="HH58" i="2" s="1"/>
  <c r="HR57" i="2"/>
  <c r="IB57" i="2" s="1"/>
  <c r="KP57" i="3"/>
  <c r="KZ57" i="3" s="1"/>
  <c r="LJ57" i="3"/>
  <c r="KF58" i="3" s="1"/>
  <c r="QV58" i="2"/>
  <c r="RP58" i="2"/>
  <c r="QL59" i="2" s="1"/>
  <c r="RF58" i="2"/>
  <c r="KR57" i="3"/>
  <c r="LB57" i="3" s="1"/>
  <c r="LL57" i="3"/>
  <c r="KH58" i="3" s="1"/>
  <c r="TY57" i="2"/>
  <c r="UI57" i="2"/>
  <c r="US57" i="2"/>
  <c r="TO58" i="2" s="1"/>
  <c r="RQ58" i="2"/>
  <c r="QM59" i="2" s="1"/>
  <c r="QW58" i="2"/>
  <c r="RG58" i="2" s="1"/>
  <c r="HI20" i="3"/>
  <c r="KQ59" i="3"/>
  <c r="LA59" i="3" s="1"/>
  <c r="LK59" i="3"/>
  <c r="KG60" i="3" s="1"/>
  <c r="RW30" i="2"/>
  <c r="RR58" i="2"/>
  <c r="QN59" i="2" s="1"/>
  <c r="QX58" i="2"/>
  <c r="RH58" i="2" s="1"/>
  <c r="H87" i="2"/>
  <c r="D87" i="2"/>
  <c r="G87" i="2"/>
  <c r="F87" i="2"/>
  <c r="E87" i="2"/>
  <c r="C87" i="2"/>
  <c r="B87" i="2"/>
  <c r="I87" i="2"/>
  <c r="UQ58" i="3"/>
  <c r="TM59" i="3" s="1"/>
  <c r="TW58" i="3"/>
  <c r="UG58" i="3" s="1"/>
  <c r="LH58" i="2"/>
  <c r="KD59" i="2" s="1"/>
  <c r="KN58" i="2"/>
  <c r="KX58" i="2" s="1"/>
  <c r="CC57" i="3"/>
  <c r="AY58" i="3" s="1"/>
  <c r="BI57" i="3"/>
  <c r="BS57" i="3" s="1"/>
  <c r="CD58" i="3"/>
  <c r="AZ59" i="3" s="1"/>
  <c r="BJ58" i="3"/>
  <c r="BT58" i="3" s="1"/>
  <c r="FE58" i="2"/>
  <c r="EA59" i="2" s="1"/>
  <c r="EK58" i="2"/>
  <c r="EU58" i="2" s="1"/>
  <c r="NP58" i="2"/>
  <c r="NZ58" i="2" s="1"/>
  <c r="OJ58" i="2"/>
  <c r="NF59" i="2" s="1"/>
  <c r="IK57" i="2"/>
  <c r="HG58" i="2" s="1"/>
  <c r="HQ57" i="2"/>
  <c r="IA57" i="2" s="1"/>
  <c r="FR30" i="2"/>
  <c r="DW31" i="2"/>
  <c r="FM30" i="2"/>
  <c r="FO30" i="2" s="1"/>
  <c r="FB57" i="2"/>
  <c r="DX58" i="2" s="1"/>
  <c r="EH57" i="2"/>
  <c r="ER57" i="2" s="1"/>
  <c r="CE58" i="3"/>
  <c r="BA59" i="3" s="1"/>
  <c r="BK58" i="3"/>
  <c r="BU58" i="3" s="1"/>
  <c r="XA57" i="2"/>
  <c r="XK57" i="2" s="1"/>
  <c r="XU57" i="2"/>
  <c r="WQ58" i="2" s="1"/>
  <c r="KN58" i="3"/>
  <c r="KX58" i="3" s="1"/>
  <c r="LH58" i="3"/>
  <c r="KD59" i="3" s="1"/>
  <c r="HJ57" i="2"/>
  <c r="HT57" i="2"/>
  <c r="ID57" i="2"/>
  <c r="GZ58" i="2" s="1"/>
  <c r="NO22" i="3"/>
  <c r="QX58" i="3"/>
  <c r="RH58" i="3" s="1"/>
  <c r="RR58" i="3"/>
  <c r="QN59" i="3" s="1"/>
  <c r="QQ21" i="3"/>
  <c r="RA21" i="3" s="1"/>
  <c r="HR58" i="3"/>
  <c r="IL58" i="3"/>
  <c r="HH59" i="3" s="1"/>
  <c r="IB58" i="3"/>
  <c r="NU57" i="3"/>
  <c r="OE57" i="3" s="1"/>
  <c r="OO57" i="3"/>
  <c r="NK58" i="3" s="1"/>
  <c r="FG58" i="3"/>
  <c r="EC59" i="3" s="1"/>
  <c r="EM58" i="3"/>
  <c r="EW58" i="3" s="1"/>
  <c r="CB58" i="3"/>
  <c r="AX59" i="3" s="1"/>
  <c r="BH58" i="3"/>
  <c r="BR58" i="3" s="1"/>
  <c r="LM57" i="3"/>
  <c r="KI58" i="3" s="1"/>
  <c r="KS57" i="3"/>
  <c r="LC57" i="3" s="1"/>
  <c r="RN57" i="2"/>
  <c r="QJ58" i="2" s="1"/>
  <c r="QT57" i="2"/>
  <c r="RD57" i="2" s="1"/>
  <c r="IJ58" i="3"/>
  <c r="HF59" i="3" s="1"/>
  <c r="HP58" i="3"/>
  <c r="HZ58" i="3" s="1"/>
  <c r="HO57" i="3"/>
  <c r="HY57" i="3" s="1"/>
  <c r="II57" i="3"/>
  <c r="HE58" i="3" s="1"/>
  <c r="NQ59" i="3"/>
  <c r="OA59" i="3" s="1"/>
  <c r="OK59" i="3"/>
  <c r="NG60" i="3" s="1"/>
  <c r="XA57" i="3"/>
  <c r="XK57" i="3" s="1"/>
  <c r="XU57" i="3"/>
  <c r="WQ58" i="3" s="1"/>
  <c r="HJ20" i="3"/>
  <c r="CM30" i="2"/>
  <c r="OH58" i="2"/>
  <c r="ND59" i="2" s="1"/>
  <c r="NN58" i="2"/>
  <c r="NX58" i="2"/>
  <c r="FG57" i="2"/>
  <c r="EC58" i="2" s="1"/>
  <c r="EM57" i="2"/>
  <c r="EW57" i="2"/>
  <c r="XR58" i="2"/>
  <c r="WN59" i="2" s="1"/>
  <c r="WX58" i="2"/>
  <c r="XH58" i="2" s="1"/>
  <c r="BG57" i="2"/>
  <c r="BQ57" i="2" s="1"/>
  <c r="CA57" i="2"/>
  <c r="AW58" i="2" s="1"/>
  <c r="TZ58" i="3"/>
  <c r="UJ58" i="3" s="1"/>
  <c r="UT58" i="3"/>
  <c r="TP59" i="3" s="1"/>
  <c r="FF58" i="2"/>
  <c r="EB59" i="2" s="1"/>
  <c r="EL58" i="2"/>
  <c r="EV58" i="2" s="1"/>
  <c r="UP57" i="3"/>
  <c r="TL58" i="3" s="1"/>
  <c r="TV57" i="3"/>
  <c r="UF57" i="3" s="1"/>
  <c r="UR58" i="2"/>
  <c r="TN59" i="2" s="1"/>
  <c r="TX58" i="2"/>
  <c r="UH58" i="2" s="1"/>
  <c r="UN58" i="3"/>
  <c r="TJ59" i="3" s="1"/>
  <c r="TT58" i="3"/>
  <c r="UD58" i="3" s="1"/>
  <c r="KR57" i="2"/>
  <c r="LB57" i="2"/>
  <c r="LL57" i="2"/>
  <c r="KH58" i="2" s="1"/>
  <c r="SX30" i="2"/>
  <c r="RY30" i="2" s="1"/>
  <c r="UR58" i="3"/>
  <c r="TN59" i="3" s="1"/>
  <c r="TX58" i="3"/>
  <c r="UH58" i="3" s="1"/>
  <c r="OO58" i="2"/>
  <c r="NK59" i="2" s="1"/>
  <c r="NU58" i="2"/>
  <c r="OE58" i="2" s="1"/>
  <c r="KT57" i="2"/>
  <c r="LD57" i="2" s="1"/>
  <c r="LN57" i="2"/>
  <c r="KJ58" i="2" s="1"/>
  <c r="XQ58" i="2"/>
  <c r="WM59" i="2" s="1"/>
  <c r="WW58" i="2"/>
  <c r="XG58" i="2" s="1"/>
  <c r="EO57" i="2"/>
  <c r="EY57" i="2"/>
  <c r="FI57" i="2"/>
  <c r="EE58" i="2" s="1"/>
  <c r="XB58" i="2"/>
  <c r="XV58" i="2"/>
  <c r="WR59" i="2" s="1"/>
  <c r="XL58" i="2"/>
  <c r="FH58" i="3"/>
  <c r="ED59" i="3" s="1"/>
  <c r="EN58" i="3"/>
  <c r="EX58" i="3"/>
  <c r="LF58" i="2"/>
  <c r="KB59" i="2" s="1"/>
  <c r="KL58" i="2"/>
  <c r="KV58" i="2" s="1"/>
  <c r="XH58" i="3"/>
  <c r="XR58" i="3"/>
  <c r="WN59" i="3" s="1"/>
  <c r="WX58" i="3"/>
  <c r="FK22" i="3"/>
  <c r="HM57" i="2"/>
  <c r="HW57" i="2" s="1"/>
  <c r="IG57" i="2"/>
  <c r="HC58" i="2" s="1"/>
  <c r="FC58" i="2"/>
  <c r="DY59" i="2" s="1"/>
  <c r="EI58" i="2"/>
  <c r="ES58" i="2" s="1"/>
  <c r="XO50" i="3" l="1"/>
  <c r="WK51" i="3" s="1"/>
  <c r="NY22" i="3"/>
  <c r="FA22" i="3"/>
  <c r="G76" i="3"/>
  <c r="CM19" i="3"/>
  <c r="CJ20" i="3"/>
  <c r="DM20" i="3"/>
  <c r="CN20" i="3" s="1"/>
  <c r="BF20" i="3"/>
  <c r="CI20" i="3" s="1"/>
  <c r="CL20" i="3"/>
  <c r="UM20" i="3"/>
  <c r="TI21" i="3" s="1"/>
  <c r="KU20" i="3"/>
  <c r="LE20" i="3" s="1"/>
  <c r="TR21" i="3"/>
  <c r="UB21" i="3" s="1"/>
  <c r="JQ20" i="3"/>
  <c r="IR20" i="3" s="1"/>
  <c r="LF20" i="3"/>
  <c r="KB21" i="3" s="1"/>
  <c r="IN20" i="3"/>
  <c r="IP20" i="3"/>
  <c r="TS21" i="3"/>
  <c r="UC21" i="3" s="1"/>
  <c r="IT19" i="3"/>
  <c r="TG21" i="3"/>
  <c r="VB20" i="3"/>
  <c r="UW20" i="3"/>
  <c r="UY20" i="3" s="1"/>
  <c r="VZ20" i="3"/>
  <c r="VA20" i="3" s="1"/>
  <c r="IO19" i="3"/>
  <c r="IQ19" i="3" s="1"/>
  <c r="KA21" i="3"/>
  <c r="JR19" i="3"/>
  <c r="IS19" i="3" s="1"/>
  <c r="WT54" i="3"/>
  <c r="XD54" i="3" s="1"/>
  <c r="XN54" i="3"/>
  <c r="WJ55" i="3" s="1"/>
  <c r="KP58" i="3"/>
  <c r="KZ58" i="3" s="1"/>
  <c r="LJ58" i="3"/>
  <c r="KF59" i="3" s="1"/>
  <c r="NR59" i="3"/>
  <c r="OB59" i="3" s="1"/>
  <c r="OL59" i="3"/>
  <c r="NH60" i="3" s="1"/>
  <c r="CL31" i="2"/>
  <c r="CJ31" i="2"/>
  <c r="DM31" i="2"/>
  <c r="CN31" i="2" s="1"/>
  <c r="BE31" i="2"/>
  <c r="CI31" i="2" s="1"/>
  <c r="BY31" i="2"/>
  <c r="KO59" i="3"/>
  <c r="KY59" i="3" s="1"/>
  <c r="LI59" i="3"/>
  <c r="KE60" i="3" s="1"/>
  <c r="XZ31" i="2"/>
  <c r="XM31" i="2"/>
  <c r="WS31" i="2"/>
  <c r="XC31" i="2" s="1"/>
  <c r="XX31" i="2"/>
  <c r="QO31" i="2"/>
  <c r="RS31" i="2" s="1"/>
  <c r="RV31" i="2"/>
  <c r="RT31" i="2"/>
  <c r="SW31" i="2"/>
  <c r="RX31" i="2" s="1"/>
  <c r="RI31" i="2"/>
  <c r="CF59" i="2"/>
  <c r="BB60" i="2" s="1"/>
  <c r="BL59" i="2"/>
  <c r="BV59" i="2" s="1"/>
  <c r="BI59" i="2"/>
  <c r="BS59" i="2" s="1"/>
  <c r="CC59" i="2"/>
  <c r="AY60" i="2" s="1"/>
  <c r="QW59" i="3"/>
  <c r="RG59" i="3" s="1"/>
  <c r="RQ59" i="3"/>
  <c r="QM60" i="3" s="1"/>
  <c r="LH59" i="2"/>
  <c r="KD60" i="2" s="1"/>
  <c r="KN59" i="2"/>
  <c r="KX59" i="2" s="1"/>
  <c r="IE59" i="2"/>
  <c r="HA60" i="2" s="1"/>
  <c r="HK59" i="2"/>
  <c r="HU59" i="2" s="1"/>
  <c r="XQ59" i="3"/>
  <c r="WM60" i="3" s="1"/>
  <c r="WW59" i="3"/>
  <c r="XG59" i="3" s="1"/>
  <c r="NV59" i="2"/>
  <c r="OF59" i="2" s="1"/>
  <c r="OP59" i="2"/>
  <c r="NL60" i="2" s="1"/>
  <c r="FJ59" i="2"/>
  <c r="EF60" i="2" s="1"/>
  <c r="EP59" i="2"/>
  <c r="EZ59" i="2" s="1"/>
  <c r="UT59" i="2"/>
  <c r="TP60" i="2" s="1"/>
  <c r="TZ59" i="2"/>
  <c r="UJ59" i="2" s="1"/>
  <c r="BL59" i="3"/>
  <c r="BV59" i="3" s="1"/>
  <c r="CF59" i="3"/>
  <c r="BB60" i="3" s="1"/>
  <c r="HV59" i="2"/>
  <c r="IF59" i="2"/>
  <c r="HB60" i="2" s="1"/>
  <c r="HL59" i="2"/>
  <c r="IK59" i="3"/>
  <c r="HG60" i="3" s="1"/>
  <c r="HQ59" i="3"/>
  <c r="IA59" i="3" s="1"/>
  <c r="XS59" i="3"/>
  <c r="WO60" i="3" s="1"/>
  <c r="WY59" i="3"/>
  <c r="XI59" i="3" s="1"/>
  <c r="CG59" i="3"/>
  <c r="BC60" i="3" s="1"/>
  <c r="BM59" i="3"/>
  <c r="BW59" i="3" s="1"/>
  <c r="LM58" i="2"/>
  <c r="KI59" i="2" s="1"/>
  <c r="KS58" i="2"/>
  <c r="LC58" i="2" s="1"/>
  <c r="CB59" i="3"/>
  <c r="AX60" i="3" s="1"/>
  <c r="BH59" i="3"/>
  <c r="BR59" i="3" s="1"/>
  <c r="UP58" i="3"/>
  <c r="TL59" i="3" s="1"/>
  <c r="TV58" i="3"/>
  <c r="UF58" i="3" s="1"/>
  <c r="HT20" i="3"/>
  <c r="NS59" i="3"/>
  <c r="OC59" i="3" s="1"/>
  <c r="OM59" i="3"/>
  <c r="NI60" i="3" s="1"/>
  <c r="NP60" i="3"/>
  <c r="NZ60" i="3" s="1"/>
  <c r="OJ60" i="3"/>
  <c r="NF61" i="3" s="1"/>
  <c r="RO60" i="3"/>
  <c r="QK61" i="3" s="1"/>
  <c r="QU60" i="3"/>
  <c r="RE60" i="3" s="1"/>
  <c r="LJ59" i="2"/>
  <c r="KF60" i="2" s="1"/>
  <c r="KP59" i="2"/>
  <c r="KZ59" i="2" s="1"/>
  <c r="BF58" i="2"/>
  <c r="BP58" i="2" s="1"/>
  <c r="BZ58" i="2"/>
  <c r="AV59" i="2" s="1"/>
  <c r="HL59" i="3"/>
  <c r="HV59" i="3" s="1"/>
  <c r="IF59" i="3"/>
  <c r="HB60" i="3" s="1"/>
  <c r="QX59" i="3"/>
  <c r="RH59" i="3" s="1"/>
  <c r="RR59" i="3"/>
  <c r="QN60" i="3" s="1"/>
  <c r="XU58" i="2"/>
  <c r="WQ59" i="2" s="1"/>
  <c r="XA58" i="2"/>
  <c r="XK58" i="2"/>
  <c r="IM20" i="3"/>
  <c r="XG59" i="2"/>
  <c r="XQ59" i="2"/>
  <c r="WM60" i="2" s="1"/>
  <c r="WW59" i="2"/>
  <c r="KR58" i="2"/>
  <c r="LB58" i="2"/>
  <c r="LL58" i="2"/>
  <c r="KH59" i="2" s="1"/>
  <c r="WX59" i="2"/>
  <c r="XH59" i="2"/>
  <c r="XR59" i="2"/>
  <c r="WN60" i="2" s="1"/>
  <c r="IJ59" i="3"/>
  <c r="HF60" i="3" s="1"/>
  <c r="HP59" i="3"/>
  <c r="HZ59" i="3" s="1"/>
  <c r="FG59" i="3"/>
  <c r="EC60" i="3" s="1"/>
  <c r="EM59" i="3"/>
  <c r="EW59" i="3" s="1"/>
  <c r="HR58" i="2"/>
  <c r="IB58" i="2" s="1"/>
  <c r="IL58" i="2"/>
  <c r="HH59" i="2" s="1"/>
  <c r="XV59" i="3"/>
  <c r="WR60" i="3" s="1"/>
  <c r="XB59" i="3"/>
  <c r="XL59" i="3"/>
  <c r="XD53" i="3"/>
  <c r="NR58" i="2"/>
  <c r="OB58" i="2" s="1"/>
  <c r="OL58" i="2"/>
  <c r="NH59" i="2" s="1"/>
  <c r="QR58" i="2"/>
  <c r="RB58" i="2"/>
  <c r="RL58" i="2"/>
  <c r="QH59" i="2" s="1"/>
  <c r="NT59" i="3"/>
  <c r="OD59" i="3"/>
  <c r="ON59" i="3"/>
  <c r="NJ60" i="3" s="1"/>
  <c r="CA58" i="2"/>
  <c r="AW59" i="2" s="1"/>
  <c r="BG58" i="2"/>
  <c r="BQ58" i="2" s="1"/>
  <c r="UR59" i="3"/>
  <c r="TN60" i="3" s="1"/>
  <c r="TX59" i="3"/>
  <c r="UH59" i="3" s="1"/>
  <c r="FN31" i="2"/>
  <c r="FA31" i="2"/>
  <c r="GP31" i="2" s="1"/>
  <c r="FQ31" i="2" s="1"/>
  <c r="FL31" i="2"/>
  <c r="EG31" i="2"/>
  <c r="FK31" i="2" s="1"/>
  <c r="GO31" i="2"/>
  <c r="FP31" i="2" s="1"/>
  <c r="FD58" i="3"/>
  <c r="DZ59" i="3" s="1"/>
  <c r="EJ58" i="3"/>
  <c r="ET58" i="3" s="1"/>
  <c r="TU59" i="2"/>
  <c r="UE59" i="2" s="1"/>
  <c r="UO59" i="2"/>
  <c r="TK60" i="2" s="1"/>
  <c r="US59" i="3"/>
  <c r="TO60" i="3" s="1"/>
  <c r="TY59" i="3"/>
  <c r="UI59" i="3" s="1"/>
  <c r="QQ58" i="2"/>
  <c r="RA58" i="2"/>
  <c r="RK58" i="2"/>
  <c r="QG59" i="2" s="1"/>
  <c r="LG58" i="2"/>
  <c r="KC59" i="2" s="1"/>
  <c r="KM58" i="2"/>
  <c r="KW58" i="2"/>
  <c r="FI58" i="3"/>
  <c r="EE59" i="3" s="1"/>
  <c r="EO58" i="3"/>
  <c r="EY58" i="3" s="1"/>
  <c r="LN58" i="2"/>
  <c r="KJ59" i="2" s="1"/>
  <c r="KT58" i="2"/>
  <c r="LD58" i="2" s="1"/>
  <c r="FF59" i="2"/>
  <c r="EB60" i="2" s="1"/>
  <c r="EL59" i="2"/>
  <c r="EV59" i="2" s="1"/>
  <c r="QX59" i="2"/>
  <c r="RH59" i="2"/>
  <c r="RR59" i="2"/>
  <c r="QN60" i="2" s="1"/>
  <c r="HS20" i="3"/>
  <c r="KR58" i="3"/>
  <c r="LB58" i="3" s="1"/>
  <c r="LL58" i="3"/>
  <c r="KH59" i="3" s="1"/>
  <c r="BM59" i="2"/>
  <c r="CG59" i="2"/>
  <c r="BC60" i="2" s="1"/>
  <c r="BW59" i="2"/>
  <c r="FF59" i="3"/>
  <c r="EB60" i="3" s="1"/>
  <c r="EL59" i="3"/>
  <c r="EV59" i="3" s="1"/>
  <c r="PU31" i="2"/>
  <c r="OV31" i="2" s="1"/>
  <c r="OT31" i="2"/>
  <c r="OR31" i="2"/>
  <c r="OG31" i="2"/>
  <c r="PV31" i="2" s="1"/>
  <c r="OW31" i="2" s="1"/>
  <c r="NM31" i="2"/>
  <c r="OQ31" i="2" s="1"/>
  <c r="HO58" i="2"/>
  <c r="HY58" i="2" s="1"/>
  <c r="II58" i="2"/>
  <c r="HE59" i="2" s="1"/>
  <c r="XN58" i="2"/>
  <c r="WJ59" i="2" s="1"/>
  <c r="WT58" i="2"/>
  <c r="XD58" i="2" s="1"/>
  <c r="BN59" i="3"/>
  <c r="BX59" i="3" s="1"/>
  <c r="CH59" i="3"/>
  <c r="BD60" i="3" s="1"/>
  <c r="WZ60" i="3"/>
  <c r="XJ60" i="3" s="1"/>
  <c r="XT60" i="3"/>
  <c r="WP61" i="3" s="1"/>
  <c r="FH59" i="2"/>
  <c r="ED60" i="2" s="1"/>
  <c r="EN59" i="2"/>
  <c r="EX59" i="2" s="1"/>
  <c r="NU58" i="3"/>
  <c r="OE58" i="3" s="1"/>
  <c r="OO58" i="3"/>
  <c r="NK59" i="3" s="1"/>
  <c r="OJ59" i="2"/>
  <c r="NF60" i="2" s="1"/>
  <c r="NP59" i="2"/>
  <c r="NZ59" i="2" s="1"/>
  <c r="UM58" i="2"/>
  <c r="TI59" i="2" s="1"/>
  <c r="TS58" i="2"/>
  <c r="UC58" i="2" s="1"/>
  <c r="WV59" i="2"/>
  <c r="XF59" i="2"/>
  <c r="XP59" i="2"/>
  <c r="WL60" i="2" s="1"/>
  <c r="XT58" i="2"/>
  <c r="WP59" i="2" s="1"/>
  <c r="WZ58" i="2"/>
  <c r="XJ58" i="2"/>
  <c r="IT31" i="2"/>
  <c r="IO31" i="2"/>
  <c r="GY32" i="2"/>
  <c r="OP58" i="3"/>
  <c r="NL59" i="3" s="1"/>
  <c r="NV58" i="3"/>
  <c r="OF58" i="3" s="1"/>
  <c r="XP58" i="3"/>
  <c r="WL59" i="3" s="1"/>
  <c r="WV58" i="3"/>
  <c r="XF58" i="3" s="1"/>
  <c r="NO58" i="2"/>
  <c r="NY58" i="2"/>
  <c r="OI58" i="2"/>
  <c r="NE59" i="2" s="1"/>
  <c r="XZ29" i="3"/>
  <c r="XX29" i="3"/>
  <c r="XC29" i="3"/>
  <c r="WS29" i="3"/>
  <c r="XM29" i="3" s="1"/>
  <c r="FH59" i="3"/>
  <c r="ED60" i="3" s="1"/>
  <c r="EN59" i="3"/>
  <c r="EX59" i="3" s="1"/>
  <c r="NQ60" i="3"/>
  <c r="OA60" i="3" s="1"/>
  <c r="OK60" i="3"/>
  <c r="NG61" i="3" s="1"/>
  <c r="FG58" i="2"/>
  <c r="EC59" i="2" s="1"/>
  <c r="EM58" i="2"/>
  <c r="EW58" i="2" s="1"/>
  <c r="RD58" i="2"/>
  <c r="RN58" i="2"/>
  <c r="QJ59" i="2" s="1"/>
  <c r="QT58" i="2"/>
  <c r="CE59" i="3"/>
  <c r="BA60" i="3" s="1"/>
  <c r="BK59" i="3"/>
  <c r="BU59" i="3" s="1"/>
  <c r="CD59" i="3"/>
  <c r="AZ60" i="3" s="1"/>
  <c r="BJ59" i="3"/>
  <c r="BT59" i="3" s="1"/>
  <c r="IH59" i="2"/>
  <c r="HD60" i="2" s="1"/>
  <c r="HN59" i="2"/>
  <c r="HX59" i="2" s="1"/>
  <c r="WU59" i="2"/>
  <c r="XE59" i="2" s="1"/>
  <c r="XO59" i="2"/>
  <c r="WK60" i="2" s="1"/>
  <c r="UO58" i="3"/>
  <c r="TK59" i="3" s="1"/>
  <c r="TU58" i="3"/>
  <c r="UE58" i="3" s="1"/>
  <c r="KO58" i="2"/>
  <c r="KY58" i="2"/>
  <c r="LI58" i="2"/>
  <c r="KE59" i="2" s="1"/>
  <c r="RN58" i="3"/>
  <c r="QJ59" i="3" s="1"/>
  <c r="QT58" i="3"/>
  <c r="RD58" i="3" s="1"/>
  <c r="LN59" i="3"/>
  <c r="KJ60" i="3" s="1"/>
  <c r="KT59" i="3"/>
  <c r="LD59" i="3" s="1"/>
  <c r="FD59" i="2"/>
  <c r="DZ60" i="2" s="1"/>
  <c r="EJ59" i="2"/>
  <c r="ET59" i="2" s="1"/>
  <c r="IQ31" i="2"/>
  <c r="WU51" i="3"/>
  <c r="XE51" i="3"/>
  <c r="XO51" i="3"/>
  <c r="WK52" i="3" s="1"/>
  <c r="XU58" i="3"/>
  <c r="WQ59" i="3" s="1"/>
  <c r="XA58" i="3"/>
  <c r="XK58" i="3" s="1"/>
  <c r="FE59" i="2"/>
  <c r="EA60" i="2" s="1"/>
  <c r="EK59" i="2"/>
  <c r="EU59" i="2" s="1"/>
  <c r="UN58" i="2"/>
  <c r="TJ59" i="2" s="1"/>
  <c r="TT58" i="2"/>
  <c r="UD58" i="2" s="1"/>
  <c r="HS31" i="2"/>
  <c r="BE23" i="3"/>
  <c r="BY23" i="3"/>
  <c r="HM58" i="3"/>
  <c r="HW58" i="3" s="1"/>
  <c r="IG58" i="3"/>
  <c r="HC59" i="3" s="1"/>
  <c r="QV59" i="3"/>
  <c r="RF59" i="3" s="1"/>
  <c r="RP59" i="3"/>
  <c r="QL60" i="3" s="1"/>
  <c r="XS58" i="2"/>
  <c r="WO59" i="2" s="1"/>
  <c r="WY58" i="2"/>
  <c r="XI58" i="2" s="1"/>
  <c r="TZ59" i="3"/>
  <c r="UJ59" i="3" s="1"/>
  <c r="UT59" i="3"/>
  <c r="TP60" i="3" s="1"/>
  <c r="KQ60" i="3"/>
  <c r="LA60" i="3" s="1"/>
  <c r="LK60" i="3"/>
  <c r="KG61" i="3" s="1"/>
  <c r="RQ59" i="2"/>
  <c r="QM60" i="2" s="1"/>
  <c r="QW59" i="2"/>
  <c r="RG59" i="2" s="1"/>
  <c r="QV59" i="2"/>
  <c r="RF59" i="2" s="1"/>
  <c r="RP59" i="2"/>
  <c r="QL60" i="2" s="1"/>
  <c r="MS32" i="2"/>
  <c r="LT32" i="2" s="1"/>
  <c r="LR32" i="2"/>
  <c r="LP32" i="2"/>
  <c r="LE32" i="2"/>
  <c r="KU32" i="2"/>
  <c r="KK32" i="2"/>
  <c r="LO32" i="2" s="1"/>
  <c r="HN58" i="3"/>
  <c r="HX58" i="3" s="1"/>
  <c r="IH58" i="3"/>
  <c r="HD59" i="3" s="1"/>
  <c r="OD58" i="2"/>
  <c r="ON58" i="2"/>
  <c r="NJ59" i="2" s="1"/>
  <c r="NT58" i="2"/>
  <c r="UX31" i="2"/>
  <c r="UV31" i="2"/>
  <c r="VY31" i="2"/>
  <c r="UZ31" i="2" s="1"/>
  <c r="TQ31" i="2"/>
  <c r="UU31" i="2" s="1"/>
  <c r="UK31" i="2"/>
  <c r="TV59" i="2"/>
  <c r="UF59" i="2"/>
  <c r="UP59" i="2"/>
  <c r="TL60" i="2" s="1"/>
  <c r="FE58" i="3"/>
  <c r="EA59" i="3" s="1"/>
  <c r="EK58" i="3"/>
  <c r="EU58" i="3" s="1"/>
  <c r="RJ59" i="2"/>
  <c r="QF60" i="2" s="1"/>
  <c r="QP59" i="2"/>
  <c r="QZ59" i="2" s="1"/>
  <c r="CB58" i="2"/>
  <c r="AX59" i="2" s="1"/>
  <c r="BH58" i="2"/>
  <c r="BR58" i="2" s="1"/>
  <c r="LF59" i="2"/>
  <c r="KB60" i="2" s="1"/>
  <c r="KL59" i="2"/>
  <c r="KV59" i="2" s="1"/>
  <c r="UQ59" i="3"/>
  <c r="TM60" i="3" s="1"/>
  <c r="TW59" i="3"/>
  <c r="UG59" i="3" s="1"/>
  <c r="EI59" i="2"/>
  <c r="ES59" i="2"/>
  <c r="FC59" i="2"/>
  <c r="DY60" i="2" s="1"/>
  <c r="DW23" i="3"/>
  <c r="XV59" i="2"/>
  <c r="WR60" i="2" s="1"/>
  <c r="XB59" i="2"/>
  <c r="XL59" i="2" s="1"/>
  <c r="NU59" i="2"/>
  <c r="OE59" i="2"/>
  <c r="OO59" i="2"/>
  <c r="NK60" i="2" s="1"/>
  <c r="IL59" i="3"/>
  <c r="HH60" i="3" s="1"/>
  <c r="HR59" i="3"/>
  <c r="IB59" i="3" s="1"/>
  <c r="CC58" i="3"/>
  <c r="AY59" i="3" s="1"/>
  <c r="BI58" i="3"/>
  <c r="BS58" i="3" s="1"/>
  <c r="TX59" i="2"/>
  <c r="UH59" i="2" s="1"/>
  <c r="UR59" i="2"/>
  <c r="TN60" i="2" s="1"/>
  <c r="KS58" i="3"/>
  <c r="LC58" i="3" s="1"/>
  <c r="LM58" i="3"/>
  <c r="KI59" i="3" s="1"/>
  <c r="QS60" i="3"/>
  <c r="RC60" i="3" s="1"/>
  <c r="RM60" i="3"/>
  <c r="QI61" i="3" s="1"/>
  <c r="FJ59" i="3"/>
  <c r="EF60" i="3" s="1"/>
  <c r="EP59" i="3"/>
  <c r="EZ59" i="3" s="1"/>
  <c r="RM58" i="2"/>
  <c r="QI59" i="2" s="1"/>
  <c r="QS58" i="2"/>
  <c r="RC58" i="2" s="1"/>
  <c r="KQ58" i="2"/>
  <c r="LA58" i="2"/>
  <c r="LK58" i="2"/>
  <c r="KG59" i="2" s="1"/>
  <c r="QU59" i="2"/>
  <c r="RE59" i="2" s="1"/>
  <c r="RO59" i="2"/>
  <c r="QK60" i="2" s="1"/>
  <c r="FC22" i="3"/>
  <c r="DY23" i="3" s="1"/>
  <c r="HQ58" i="2"/>
  <c r="IA58" i="2"/>
  <c r="IK58" i="2"/>
  <c r="HG59" i="2" s="1"/>
  <c r="IG58" i="2"/>
  <c r="HC59" i="2" s="1"/>
  <c r="HM58" i="2"/>
  <c r="HW58" i="2" s="1"/>
  <c r="UN59" i="3"/>
  <c r="TJ60" i="3" s="1"/>
  <c r="TT59" i="3"/>
  <c r="UD59" i="3" s="1"/>
  <c r="HJ58" i="2"/>
  <c r="HT58" i="2" s="1"/>
  <c r="ID58" i="2"/>
  <c r="GZ59" i="2" s="1"/>
  <c r="OH59" i="2"/>
  <c r="ND60" i="2" s="1"/>
  <c r="NN59" i="2"/>
  <c r="NX59" i="2" s="1"/>
  <c r="FB58" i="2"/>
  <c r="DX59" i="2" s="1"/>
  <c r="EH58" i="2"/>
  <c r="ER58" i="2" s="1"/>
  <c r="OM58" i="2"/>
  <c r="NI59" i="2" s="1"/>
  <c r="NS58" i="2"/>
  <c r="OC58" i="2" s="1"/>
  <c r="QP21" i="3"/>
  <c r="RS21" i="3" s="1"/>
  <c r="RT21" i="3"/>
  <c r="SW21" i="3"/>
  <c r="RX21" i="3" s="1"/>
  <c r="RV21" i="3"/>
  <c r="CD59" i="2"/>
  <c r="AZ60" i="2" s="1"/>
  <c r="BJ59" i="2"/>
  <c r="BT59" i="2" s="1"/>
  <c r="XR59" i="3"/>
  <c r="WN60" i="3" s="1"/>
  <c r="WX59" i="3"/>
  <c r="XH59" i="3" s="1"/>
  <c r="EO58" i="2"/>
  <c r="EY58" i="2"/>
  <c r="FI58" i="2"/>
  <c r="EE59" i="2" s="1"/>
  <c r="II58" i="3"/>
  <c r="HE59" i="3" s="1"/>
  <c r="HO58" i="3"/>
  <c r="HY58" i="3" s="1"/>
  <c r="KN59" i="3"/>
  <c r="KX59" i="3" s="1"/>
  <c r="LH59" i="3"/>
  <c r="KD60" i="3" s="1"/>
  <c r="US58" i="2"/>
  <c r="TO59" i="2" s="1"/>
  <c r="TY58" i="2"/>
  <c r="UI58" i="2" s="1"/>
  <c r="NN22" i="3"/>
  <c r="OQ22" i="3" s="1"/>
  <c r="NX22" i="3"/>
  <c r="OT22" i="3"/>
  <c r="OR22" i="3"/>
  <c r="PU22" i="3"/>
  <c r="OV22" i="3" s="1"/>
  <c r="CE59" i="2"/>
  <c r="BA60" i="2" s="1"/>
  <c r="BK59" i="2"/>
  <c r="BU59" i="2" s="1"/>
  <c r="UQ59" i="2"/>
  <c r="TM60" i="2" s="1"/>
  <c r="TW59" i="2"/>
  <c r="UG59" i="2" s="1"/>
  <c r="BX59" i="2"/>
  <c r="CH59" i="2"/>
  <c r="BD60" i="2" s="1"/>
  <c r="BN59" i="2"/>
  <c r="NQ58" i="2"/>
  <c r="OA58" i="2" s="1"/>
  <c r="OK58" i="2"/>
  <c r="NG59" i="2" s="1"/>
  <c r="RL60" i="3"/>
  <c r="QH61" i="3" s="1"/>
  <c r="QR60" i="3"/>
  <c r="RB60" i="3" s="1"/>
  <c r="TR58" i="2"/>
  <c r="UB58" i="2"/>
  <c r="UL58" i="2"/>
  <c r="TH59" i="2" s="1"/>
  <c r="IJ59" i="2"/>
  <c r="HF60" i="2" s="1"/>
  <c r="HP59" i="2"/>
  <c r="HZ59" i="2" s="1"/>
  <c r="FB22" i="3"/>
  <c r="DX23" i="3" s="1"/>
  <c r="BO31" i="2" l="1"/>
  <c r="UA31" i="2"/>
  <c r="NW31" i="2"/>
  <c r="EQ31" i="2"/>
  <c r="QY31" i="2"/>
  <c r="C77" i="3"/>
  <c r="B77" i="3"/>
  <c r="E77" i="3"/>
  <c r="H77" i="3"/>
  <c r="BP20" i="3"/>
  <c r="BZ20" i="3" s="1"/>
  <c r="D76" i="3"/>
  <c r="F76" i="3"/>
  <c r="IC20" i="3"/>
  <c r="LG20" i="3"/>
  <c r="KC21" i="3" s="1"/>
  <c r="LP21" i="3" s="1"/>
  <c r="OH22" i="3"/>
  <c r="OI22" i="3"/>
  <c r="NE23" i="3" s="1"/>
  <c r="NO23" i="3" s="1"/>
  <c r="NY23" i="3" s="1"/>
  <c r="LQ20" i="3"/>
  <c r="LS20" i="3" s="1"/>
  <c r="TQ21" i="3"/>
  <c r="UU21" i="3" s="1"/>
  <c r="UV21" i="3"/>
  <c r="VY21" i="3"/>
  <c r="UZ21" i="3" s="1"/>
  <c r="UX21" i="3"/>
  <c r="LR21" i="3"/>
  <c r="KK21" i="3"/>
  <c r="MS21" i="3"/>
  <c r="LT21" i="3" s="1"/>
  <c r="KM21" i="3"/>
  <c r="KW21" i="3" s="1"/>
  <c r="OG22" i="3"/>
  <c r="NC23" i="3" s="1"/>
  <c r="KL21" i="3"/>
  <c r="MT20" i="3"/>
  <c r="LU20" i="3" s="1"/>
  <c r="XY29" i="3"/>
  <c r="WI30" i="3"/>
  <c r="IK59" i="2"/>
  <c r="HG60" i="2" s="1"/>
  <c r="HQ59" i="2"/>
  <c r="IA59" i="2" s="1"/>
  <c r="KL60" i="2"/>
  <c r="KV60" i="2"/>
  <c r="LF60" i="2"/>
  <c r="KB61" i="2" s="1"/>
  <c r="WU52" i="3"/>
  <c r="XE52" i="3" s="1"/>
  <c r="QZ21" i="3"/>
  <c r="RI21" i="3" s="1"/>
  <c r="QE22" i="3" s="1"/>
  <c r="EG23" i="3"/>
  <c r="EQ23" i="3" s="1"/>
  <c r="FN23" i="3"/>
  <c r="FL23" i="3"/>
  <c r="GO23" i="3"/>
  <c r="FP23" i="3" s="1"/>
  <c r="VB31" i="2"/>
  <c r="TG32" i="2"/>
  <c r="UW31" i="2"/>
  <c r="RQ60" i="2"/>
  <c r="QM61" i="2" s="1"/>
  <c r="QW60" i="2"/>
  <c r="RG60" i="2"/>
  <c r="QV60" i="3"/>
  <c r="RF60" i="3" s="1"/>
  <c r="RP60" i="3"/>
  <c r="QL61" i="3" s="1"/>
  <c r="LI59" i="2"/>
  <c r="KE60" i="2" s="1"/>
  <c r="KO59" i="2"/>
  <c r="KY59" i="2" s="1"/>
  <c r="EM59" i="2"/>
  <c r="FG59" i="2"/>
  <c r="EC60" i="2" s="1"/>
  <c r="EW59" i="2"/>
  <c r="UR60" i="3"/>
  <c r="TN61" i="3" s="1"/>
  <c r="TX60" i="3"/>
  <c r="UH60" i="3" s="1"/>
  <c r="RR60" i="3"/>
  <c r="QN61" i="3" s="1"/>
  <c r="QX60" i="3"/>
  <c r="RH60" i="3" s="1"/>
  <c r="UP59" i="3"/>
  <c r="TL60" i="3" s="1"/>
  <c r="TV59" i="3"/>
  <c r="UF59" i="3" s="1"/>
  <c r="CG60" i="3"/>
  <c r="BC61" i="3" s="1"/>
  <c r="BM60" i="3"/>
  <c r="BW60" i="3" s="1"/>
  <c r="BL60" i="2"/>
  <c r="BV60" i="2" s="1"/>
  <c r="CF60" i="2"/>
  <c r="BB61" i="2" s="1"/>
  <c r="XY31" i="2"/>
  <c r="WI32" i="2"/>
  <c r="OL60" i="3"/>
  <c r="NH61" i="3" s="1"/>
  <c r="NR60" i="3"/>
  <c r="OB60" i="3" s="1"/>
  <c r="UQ60" i="2"/>
  <c r="TM61" i="2" s="1"/>
  <c r="TW60" i="2"/>
  <c r="UG60" i="2"/>
  <c r="WY59" i="2"/>
  <c r="XI59" i="2" s="1"/>
  <c r="XS59" i="2"/>
  <c r="WO60" i="2" s="1"/>
  <c r="BI59" i="3"/>
  <c r="BS59" i="3" s="1"/>
  <c r="CC59" i="3"/>
  <c r="AY60" i="3" s="1"/>
  <c r="TY59" i="2"/>
  <c r="US59" i="2"/>
  <c r="TO60" i="2" s="1"/>
  <c r="UI59" i="2"/>
  <c r="WX60" i="3"/>
  <c r="XH60" i="3" s="1"/>
  <c r="XR60" i="3"/>
  <c r="WN61" i="3" s="1"/>
  <c r="EI23" i="3"/>
  <c r="ES23" i="3" s="1"/>
  <c r="FJ60" i="3"/>
  <c r="EF61" i="3" s="1"/>
  <c r="EP60" i="3"/>
  <c r="EZ60" i="3" s="1"/>
  <c r="FR22" i="3"/>
  <c r="BH59" i="2"/>
  <c r="BR59" i="2"/>
  <c r="CB59" i="2"/>
  <c r="AX60" i="2" s="1"/>
  <c r="NQ61" i="3"/>
  <c r="OA61" i="3" s="1"/>
  <c r="OK61" i="3"/>
  <c r="NG62" i="3" s="1"/>
  <c r="WV59" i="3"/>
  <c r="XF59" i="3" s="1"/>
  <c r="XP59" i="3"/>
  <c r="WL60" i="3" s="1"/>
  <c r="KM59" i="2"/>
  <c r="LG59" i="2"/>
  <c r="KC60" i="2" s="1"/>
  <c r="KW59" i="2"/>
  <c r="QU61" i="3"/>
  <c r="RE61" i="3" s="1"/>
  <c r="RO61" i="3"/>
  <c r="QK62" i="3" s="1"/>
  <c r="CC60" i="2"/>
  <c r="AY61" i="2" s="1"/>
  <c r="BI60" i="2"/>
  <c r="BS60" i="2" s="1"/>
  <c r="CE60" i="2"/>
  <c r="BA61" i="2" s="1"/>
  <c r="BK60" i="2"/>
  <c r="BU60" i="2" s="1"/>
  <c r="NS59" i="2"/>
  <c r="OM59" i="2"/>
  <c r="NI60" i="2" s="1"/>
  <c r="OC59" i="2"/>
  <c r="ID59" i="2"/>
  <c r="GZ60" i="2" s="1"/>
  <c r="HJ59" i="2"/>
  <c r="HT59" i="2" s="1"/>
  <c r="RO60" i="2"/>
  <c r="QK61" i="2" s="1"/>
  <c r="QU60" i="2"/>
  <c r="RE60" i="2" s="1"/>
  <c r="QS61" i="3"/>
  <c r="RC61" i="3" s="1"/>
  <c r="RM61" i="3"/>
  <c r="QI62" i="3" s="1"/>
  <c r="FM22" i="3"/>
  <c r="FO22" i="3" s="1"/>
  <c r="KQ61" i="3"/>
  <c r="LA61" i="3" s="1"/>
  <c r="LK61" i="3"/>
  <c r="KG62" i="3" s="1"/>
  <c r="XN59" i="2"/>
  <c r="WJ60" i="2" s="1"/>
  <c r="WT59" i="2"/>
  <c r="XD59" i="2" s="1"/>
  <c r="RK59" i="2"/>
  <c r="QG60" i="2" s="1"/>
  <c r="QQ59" i="2"/>
  <c r="RA59" i="2" s="1"/>
  <c r="EJ59" i="3"/>
  <c r="ET59" i="3" s="1"/>
  <c r="FD59" i="3"/>
  <c r="DZ60" i="3" s="1"/>
  <c r="BG59" i="2"/>
  <c r="BQ59" i="2" s="1"/>
  <c r="CA59" i="2"/>
  <c r="AW60" i="2" s="1"/>
  <c r="LL59" i="2"/>
  <c r="KH60" i="2" s="1"/>
  <c r="KR59" i="2"/>
  <c r="LB59" i="2" s="1"/>
  <c r="CB60" i="3"/>
  <c r="AX61" i="3" s="1"/>
  <c r="BH60" i="3"/>
  <c r="BR60" i="3" s="1"/>
  <c r="XS60" i="3"/>
  <c r="WO61" i="3" s="1"/>
  <c r="WY60" i="3"/>
  <c r="XI60" i="3" s="1"/>
  <c r="KO60" i="3"/>
  <c r="KY60" i="3" s="1"/>
  <c r="LI60" i="3"/>
  <c r="KE61" i="3" s="1"/>
  <c r="UL59" i="2"/>
  <c r="TH60" i="2" s="1"/>
  <c r="TR59" i="2"/>
  <c r="UB59" i="2" s="1"/>
  <c r="KN60" i="3"/>
  <c r="KX60" i="3" s="1"/>
  <c r="LH60" i="3"/>
  <c r="KD61" i="3" s="1"/>
  <c r="FC60" i="2"/>
  <c r="DY61" i="2" s="1"/>
  <c r="EI60" i="2"/>
  <c r="ES60" i="2"/>
  <c r="VZ31" i="2"/>
  <c r="VA31" i="2" s="1"/>
  <c r="LV32" i="2"/>
  <c r="KA33" i="2"/>
  <c r="LQ32" i="2"/>
  <c r="LS32" i="2" s="1"/>
  <c r="IG59" i="3"/>
  <c r="HC60" i="3" s="1"/>
  <c r="HM59" i="3"/>
  <c r="HW59" i="3" s="1"/>
  <c r="UN59" i="2"/>
  <c r="TJ60" i="2" s="1"/>
  <c r="TT59" i="2"/>
  <c r="UD59" i="2"/>
  <c r="BJ60" i="3"/>
  <c r="BT60" i="3" s="1"/>
  <c r="CD60" i="3"/>
  <c r="AZ61" i="3" s="1"/>
  <c r="FF60" i="3"/>
  <c r="EB61" i="3" s="1"/>
  <c r="EL60" i="3"/>
  <c r="EV60" i="3" s="1"/>
  <c r="QX60" i="2"/>
  <c r="RH60" i="2" s="1"/>
  <c r="RR60" i="2"/>
  <c r="QN61" i="2" s="1"/>
  <c r="IF60" i="3"/>
  <c r="HB61" i="3" s="1"/>
  <c r="HL60" i="3"/>
  <c r="HV60" i="3" s="1"/>
  <c r="OJ61" i="3"/>
  <c r="NF62" i="3" s="1"/>
  <c r="NP61" i="3"/>
  <c r="NZ61" i="3" s="1"/>
  <c r="XQ60" i="3"/>
  <c r="WM61" i="3" s="1"/>
  <c r="WW60" i="3"/>
  <c r="XG60" i="3" s="1"/>
  <c r="RZ31" i="2"/>
  <c r="QE32" i="2"/>
  <c r="RU31" i="2"/>
  <c r="RW31" i="2" s="1"/>
  <c r="KP59" i="3"/>
  <c r="KZ59" i="3" s="1"/>
  <c r="LJ59" i="3"/>
  <c r="KF60" i="3" s="1"/>
  <c r="BJ60" i="2"/>
  <c r="BT60" i="2" s="1"/>
  <c r="CD60" i="2"/>
  <c r="AZ61" i="2" s="1"/>
  <c r="IL60" i="3"/>
  <c r="HH61" i="3" s="1"/>
  <c r="HR60" i="3"/>
  <c r="IB60" i="3" s="1"/>
  <c r="EJ60" i="2"/>
  <c r="FD60" i="2"/>
  <c r="DZ61" i="2" s="1"/>
  <c r="ET60" i="2"/>
  <c r="TU59" i="3"/>
  <c r="UE59" i="3" s="1"/>
  <c r="UO59" i="3"/>
  <c r="TK60" i="3" s="1"/>
  <c r="NV59" i="3"/>
  <c r="OF59" i="3" s="1"/>
  <c r="OP59" i="3"/>
  <c r="NL60" i="3" s="1"/>
  <c r="TS59" i="2"/>
  <c r="UM59" i="2"/>
  <c r="TI60" i="2" s="1"/>
  <c r="UC59" i="2"/>
  <c r="II59" i="2"/>
  <c r="HE60" i="2" s="1"/>
  <c r="HO59" i="2"/>
  <c r="HY59" i="2" s="1"/>
  <c r="ON60" i="3"/>
  <c r="NJ61" i="3" s="1"/>
  <c r="NT60" i="3"/>
  <c r="OD60" i="3" s="1"/>
  <c r="XU59" i="3"/>
  <c r="WQ60" i="3" s="1"/>
  <c r="XA59" i="3"/>
  <c r="XK59" i="3" s="1"/>
  <c r="QR61" i="3"/>
  <c r="RL61" i="3"/>
  <c r="QH62" i="3" s="1"/>
  <c r="RB61" i="3"/>
  <c r="UN60" i="3"/>
  <c r="TJ61" i="3" s="1"/>
  <c r="TT60" i="3"/>
  <c r="UD60" i="3" s="1"/>
  <c r="LK59" i="2"/>
  <c r="KG60" i="2" s="1"/>
  <c r="KQ59" i="2"/>
  <c r="LA59" i="2" s="1"/>
  <c r="LM59" i="3"/>
  <c r="KI60" i="3" s="1"/>
  <c r="KS59" i="3"/>
  <c r="LC59" i="3" s="1"/>
  <c r="OO60" i="2"/>
  <c r="NK61" i="2" s="1"/>
  <c r="NU60" i="2"/>
  <c r="OE60" i="2" s="1"/>
  <c r="QP60" i="2"/>
  <c r="QZ60" i="2" s="1"/>
  <c r="RJ60" i="2"/>
  <c r="QF61" i="2" s="1"/>
  <c r="UY31" i="2"/>
  <c r="TZ60" i="3"/>
  <c r="UJ60" i="3" s="1"/>
  <c r="UT60" i="3"/>
  <c r="TP61" i="3" s="1"/>
  <c r="CE60" i="3"/>
  <c r="BA61" i="3" s="1"/>
  <c r="BK60" i="3"/>
  <c r="BU60" i="3" s="1"/>
  <c r="IP32" i="2"/>
  <c r="IC32" i="2"/>
  <c r="IN32" i="2"/>
  <c r="HI32" i="2"/>
  <c r="IM32" i="2" s="1"/>
  <c r="JQ32" i="2"/>
  <c r="IR32" i="2" s="1"/>
  <c r="EX60" i="2"/>
  <c r="FH60" i="2"/>
  <c r="ED61" i="2" s="1"/>
  <c r="EN60" i="2"/>
  <c r="XB60" i="3"/>
  <c r="XL60" i="3" s="1"/>
  <c r="XV60" i="3"/>
  <c r="WR61" i="3" s="1"/>
  <c r="HQ60" i="3"/>
  <c r="IA60" i="3" s="1"/>
  <c r="IK60" i="3"/>
  <c r="HG61" i="3" s="1"/>
  <c r="UT60" i="2"/>
  <c r="TP61" i="2" s="1"/>
  <c r="TZ60" i="2"/>
  <c r="UJ60" i="2" s="1"/>
  <c r="IE60" i="2"/>
  <c r="HA61" i="2" s="1"/>
  <c r="HK60" i="2"/>
  <c r="HU60" i="2" s="1"/>
  <c r="SX31" i="2"/>
  <c r="RY31" i="2" s="1"/>
  <c r="CP31" i="2"/>
  <c r="CK31" i="2"/>
  <c r="AU32" i="2"/>
  <c r="ND23" i="3"/>
  <c r="ON59" i="2"/>
  <c r="NJ60" i="2" s="1"/>
  <c r="NT59" i="2"/>
  <c r="OD59" i="2" s="1"/>
  <c r="OK59" i="2"/>
  <c r="NG60" i="2" s="1"/>
  <c r="NQ59" i="2"/>
  <c r="OA59" i="2"/>
  <c r="EH59" i="2"/>
  <c r="ER59" i="2"/>
  <c r="FB59" i="2"/>
  <c r="DX60" i="2" s="1"/>
  <c r="FE60" i="2"/>
  <c r="EA61" i="2" s="1"/>
  <c r="EK60" i="2"/>
  <c r="EU60" i="2" s="1"/>
  <c r="XO60" i="2"/>
  <c r="WK61" i="2" s="1"/>
  <c r="WU60" i="2"/>
  <c r="XE60" i="2" s="1"/>
  <c r="EN60" i="3"/>
  <c r="EX60" i="3" s="1"/>
  <c r="FH60" i="3"/>
  <c r="ED61" i="3" s="1"/>
  <c r="GY21" i="3"/>
  <c r="XQ60" i="2"/>
  <c r="WM61" i="2" s="1"/>
  <c r="WW60" i="2"/>
  <c r="XG60" i="2" s="1"/>
  <c r="BF59" i="2"/>
  <c r="BP59" i="2"/>
  <c r="BZ59" i="2"/>
  <c r="AV60" i="2" s="1"/>
  <c r="OM60" i="3"/>
  <c r="NI61" i="3" s="1"/>
  <c r="NS60" i="3"/>
  <c r="OC60" i="3" s="1"/>
  <c r="XD55" i="3"/>
  <c r="WT55" i="3"/>
  <c r="XN55" i="3" s="1"/>
  <c r="WJ56" i="3" s="1"/>
  <c r="QV60" i="2"/>
  <c r="RF60" i="2" s="1"/>
  <c r="RP60" i="2"/>
  <c r="QL61" i="2" s="1"/>
  <c r="EH23" i="3"/>
  <c r="ER23" i="3" s="1"/>
  <c r="II59" i="3"/>
  <c r="HE60" i="3" s="1"/>
  <c r="HO59" i="3"/>
  <c r="HY59" i="3" s="1"/>
  <c r="UQ60" i="3"/>
  <c r="TM61" i="3" s="1"/>
  <c r="TW60" i="3"/>
  <c r="UG60" i="3" s="1"/>
  <c r="FE59" i="3"/>
  <c r="EA60" i="3" s="1"/>
  <c r="EK59" i="3"/>
  <c r="EU59" i="3" s="1"/>
  <c r="MT32" i="2"/>
  <c r="LU32" i="2" s="1"/>
  <c r="AU24" i="3"/>
  <c r="LN60" i="3"/>
  <c r="KJ61" i="3" s="1"/>
  <c r="KT60" i="3"/>
  <c r="LD60" i="3" s="1"/>
  <c r="EL60" i="2"/>
  <c r="EV60" i="2" s="1"/>
  <c r="FF60" i="2"/>
  <c r="EB61" i="2" s="1"/>
  <c r="US60" i="3"/>
  <c r="TO61" i="3" s="1"/>
  <c r="TY60" i="3"/>
  <c r="UI60" i="3" s="1"/>
  <c r="IL59" i="2"/>
  <c r="HH60" i="2" s="1"/>
  <c r="HR59" i="2"/>
  <c r="IB59" i="2" s="1"/>
  <c r="FG60" i="3"/>
  <c r="EC61" i="3" s="1"/>
  <c r="EM60" i="3"/>
  <c r="EW60" i="3" s="1"/>
  <c r="TX60" i="2"/>
  <c r="UH60" i="2"/>
  <c r="UR60" i="2"/>
  <c r="TN61" i="2" s="1"/>
  <c r="OI59" i="2"/>
  <c r="NE60" i="2" s="1"/>
  <c r="NO59" i="2"/>
  <c r="NY59" i="2" s="1"/>
  <c r="WZ61" i="3"/>
  <c r="XJ61" i="3" s="1"/>
  <c r="XT61" i="3"/>
  <c r="WP62" i="3" s="1"/>
  <c r="FM31" i="2"/>
  <c r="FO31" i="2" s="1"/>
  <c r="FR31" i="2"/>
  <c r="DW32" i="2"/>
  <c r="RL59" i="2"/>
  <c r="QH60" i="2" s="1"/>
  <c r="QR59" i="2"/>
  <c r="RB59" i="2" s="1"/>
  <c r="IE20" i="3"/>
  <c r="HA21" i="3" s="1"/>
  <c r="KS59" i="2"/>
  <c r="LC59" i="2" s="1"/>
  <c r="LM59" i="2"/>
  <c r="KI60" i="2" s="1"/>
  <c r="HL60" i="2"/>
  <c r="HV60" i="2" s="1"/>
  <c r="IF60" i="2"/>
  <c r="HB61" i="2" s="1"/>
  <c r="LH60" i="2"/>
  <c r="KD61" i="2" s="1"/>
  <c r="KN60" i="2"/>
  <c r="KX60" i="2" s="1"/>
  <c r="DN31" i="2"/>
  <c r="CO31" i="2" s="1"/>
  <c r="I88" i="2" s="1"/>
  <c r="RN59" i="2"/>
  <c r="QJ60" i="2" s="1"/>
  <c r="QT59" i="2"/>
  <c r="RD59" i="2"/>
  <c r="HP60" i="2"/>
  <c r="IJ60" i="2"/>
  <c r="HF61" i="2" s="1"/>
  <c r="HZ60" i="2"/>
  <c r="FI59" i="2"/>
  <c r="EE60" i="2" s="1"/>
  <c r="EO59" i="2"/>
  <c r="EY59" i="2" s="1"/>
  <c r="HM59" i="2"/>
  <c r="IG59" i="2"/>
  <c r="HC60" i="2" s="1"/>
  <c r="HW59" i="2"/>
  <c r="QS59" i="2"/>
  <c r="RM59" i="2"/>
  <c r="QI60" i="2" s="1"/>
  <c r="RC59" i="2"/>
  <c r="XB60" i="2"/>
  <c r="XV60" i="2"/>
  <c r="WR61" i="2" s="1"/>
  <c r="XL60" i="2"/>
  <c r="TV60" i="2"/>
  <c r="UF60" i="2" s="1"/>
  <c r="UP60" i="2"/>
  <c r="TL61" i="2" s="1"/>
  <c r="BO23" i="3"/>
  <c r="NP60" i="2"/>
  <c r="NZ60" i="2" s="1"/>
  <c r="OJ60" i="2"/>
  <c r="NF61" i="2" s="1"/>
  <c r="OX31" i="2"/>
  <c r="NC32" i="2"/>
  <c r="OS31" i="2"/>
  <c r="OU31" i="2" s="1"/>
  <c r="BM60" i="2"/>
  <c r="BW60" i="2" s="1"/>
  <c r="CG60" i="2"/>
  <c r="BC61" i="2" s="1"/>
  <c r="UO60" i="2"/>
  <c r="TK61" i="2" s="1"/>
  <c r="TU60" i="2"/>
  <c r="UE60" i="2" s="1"/>
  <c r="IJ60" i="3"/>
  <c r="HF61" i="3" s="1"/>
  <c r="HP60" i="3"/>
  <c r="HZ60" i="3" s="1"/>
  <c r="EP60" i="2"/>
  <c r="FJ60" i="2"/>
  <c r="EF61" i="2" s="1"/>
  <c r="EZ60" i="2"/>
  <c r="E88" i="2"/>
  <c r="H88" i="2"/>
  <c r="G88" i="2"/>
  <c r="F88" i="2"/>
  <c r="D88" i="2"/>
  <c r="C88" i="2"/>
  <c r="B88" i="2"/>
  <c r="RN59" i="3"/>
  <c r="QJ60" i="3" s="1"/>
  <c r="QT59" i="3"/>
  <c r="RD59" i="3" s="1"/>
  <c r="IH60" i="2"/>
  <c r="HD61" i="2" s="1"/>
  <c r="HN60" i="2"/>
  <c r="HX60" i="2" s="1"/>
  <c r="XJ59" i="2"/>
  <c r="XT59" i="2"/>
  <c r="WP60" i="2" s="1"/>
  <c r="WZ59" i="2"/>
  <c r="NU59" i="3"/>
  <c r="OE59" i="3" s="1"/>
  <c r="OO59" i="3"/>
  <c r="NK60" i="3" s="1"/>
  <c r="CH60" i="3"/>
  <c r="BD61" i="3" s="1"/>
  <c r="BN60" i="3"/>
  <c r="BX60" i="3" s="1"/>
  <c r="LN59" i="2"/>
  <c r="KJ60" i="2" s="1"/>
  <c r="KT59" i="2"/>
  <c r="LD59" i="2" s="1"/>
  <c r="FI59" i="3"/>
  <c r="EE60" i="3" s="1"/>
  <c r="EO59" i="3"/>
  <c r="EY59" i="3" s="1"/>
  <c r="CF60" i="3"/>
  <c r="BB61" i="3" s="1"/>
  <c r="BL60" i="3"/>
  <c r="BV60" i="3" s="1"/>
  <c r="NV60" i="2"/>
  <c r="OP60" i="2"/>
  <c r="NL61" i="2" s="1"/>
  <c r="OF60" i="2"/>
  <c r="RQ60" i="3"/>
  <c r="QM61" i="3" s="1"/>
  <c r="QW60" i="3"/>
  <c r="RG60" i="3" s="1"/>
  <c r="CM31" i="2"/>
  <c r="ID20" i="3"/>
  <c r="GZ21" i="3" s="1"/>
  <c r="CH60" i="2"/>
  <c r="BD61" i="2" s="1"/>
  <c r="BN60" i="2"/>
  <c r="BX60" i="2" s="1"/>
  <c r="HN59" i="3"/>
  <c r="HX59" i="3" s="1"/>
  <c r="IH59" i="3"/>
  <c r="HD60" i="3" s="1"/>
  <c r="OH60" i="2"/>
  <c r="ND61" i="2" s="1"/>
  <c r="NN60" i="2"/>
  <c r="NX60" i="2" s="1"/>
  <c r="GP22" i="3"/>
  <c r="FQ22" i="3" s="1"/>
  <c r="WV60" i="2"/>
  <c r="XF60" i="2" s="1"/>
  <c r="XP60" i="2"/>
  <c r="WL61" i="2" s="1"/>
  <c r="KR59" i="3"/>
  <c r="LB59" i="3" s="1"/>
  <c r="LL59" i="3"/>
  <c r="KH60" i="3" s="1"/>
  <c r="OL59" i="2"/>
  <c r="NH60" i="2" s="1"/>
  <c r="NR59" i="2"/>
  <c r="OB59" i="2" s="1"/>
  <c r="WX60" i="2"/>
  <c r="XH60" i="2" s="1"/>
  <c r="XR60" i="2"/>
  <c r="WN61" i="2" s="1"/>
  <c r="XU59" i="2"/>
  <c r="WQ60" i="2" s="1"/>
  <c r="XA59" i="2"/>
  <c r="XK59" i="2" s="1"/>
  <c r="KP60" i="2"/>
  <c r="KZ60" i="2" s="1"/>
  <c r="LJ60" i="2"/>
  <c r="KF61" i="2" s="1"/>
  <c r="HS32" i="2" l="1"/>
  <c r="XO52" i="3"/>
  <c r="WK53" i="3" s="1"/>
  <c r="AV21" i="3"/>
  <c r="CA20" i="3"/>
  <c r="AW21" i="3" s="1"/>
  <c r="LV20" i="3"/>
  <c r="UA21" i="3"/>
  <c r="UL21" i="3" s="1"/>
  <c r="TH22" i="3" s="1"/>
  <c r="UK21" i="3"/>
  <c r="TG22" i="3" s="1"/>
  <c r="RJ21" i="3"/>
  <c r="QF22" i="3" s="1"/>
  <c r="UM21" i="3"/>
  <c r="TI22" i="3" s="1"/>
  <c r="TS22" i="3" s="1"/>
  <c r="UC22" i="3" s="1"/>
  <c r="LO21" i="3"/>
  <c r="QO22" i="3"/>
  <c r="QY22" i="3" s="1"/>
  <c r="KV21" i="3"/>
  <c r="RK21" i="3"/>
  <c r="QG22" i="3" s="1"/>
  <c r="QQ22" i="3" s="1"/>
  <c r="RA22" i="3" s="1"/>
  <c r="NM23" i="3"/>
  <c r="PV22" i="3"/>
  <c r="OW22" i="3" s="1"/>
  <c r="OX22" i="3"/>
  <c r="OS22" i="3"/>
  <c r="OU22" i="3" s="1"/>
  <c r="KU21" i="3"/>
  <c r="WT56" i="3"/>
  <c r="XD56" i="3" s="1"/>
  <c r="OJ61" i="2"/>
  <c r="NF62" i="2" s="1"/>
  <c r="NP61" i="2"/>
  <c r="NZ61" i="2" s="1"/>
  <c r="CD61" i="2"/>
  <c r="AZ62" i="2" s="1"/>
  <c r="BJ61" i="2"/>
  <c r="BT61" i="2"/>
  <c r="FJ61" i="3"/>
  <c r="EF62" i="3" s="1"/>
  <c r="EP61" i="3"/>
  <c r="EZ61" i="3" s="1"/>
  <c r="CC60" i="3"/>
  <c r="AY61" i="3" s="1"/>
  <c r="BI60" i="3"/>
  <c r="BS60" i="3" s="1"/>
  <c r="XX32" i="2"/>
  <c r="XZ32" i="2"/>
  <c r="XM32" i="2"/>
  <c r="WS32" i="2"/>
  <c r="XC32" i="2" s="1"/>
  <c r="RR61" i="3"/>
  <c r="QN62" i="3" s="1"/>
  <c r="QX61" i="3"/>
  <c r="RH61" i="3" s="1"/>
  <c r="IK60" i="2"/>
  <c r="HG61" i="2" s="1"/>
  <c r="HQ60" i="2"/>
  <c r="IA60" i="2" s="1"/>
  <c r="HJ21" i="3"/>
  <c r="HT21" i="3" s="1"/>
  <c r="IO20" i="3"/>
  <c r="IQ20" i="3" s="1"/>
  <c r="CL32" i="2"/>
  <c r="BY32" i="2"/>
  <c r="CJ32" i="2"/>
  <c r="DN32" i="2"/>
  <c r="CO32" i="2" s="1"/>
  <c r="BE32" i="2"/>
  <c r="CI32" i="2" s="1"/>
  <c r="DM32" i="2"/>
  <c r="CN32" i="2" s="1"/>
  <c r="LK60" i="2"/>
  <c r="KG61" i="2" s="1"/>
  <c r="KQ60" i="2"/>
  <c r="LA60" i="2" s="1"/>
  <c r="NP62" i="3"/>
  <c r="NZ62" i="3" s="1"/>
  <c r="OJ62" i="3"/>
  <c r="NF63" i="3" s="1"/>
  <c r="OH61" i="2"/>
  <c r="ND62" i="2" s="1"/>
  <c r="NN61" i="2"/>
  <c r="NX61" i="2"/>
  <c r="XJ60" i="2"/>
  <c r="XT60" i="2"/>
  <c r="WP61" i="2" s="1"/>
  <c r="WZ60" i="2"/>
  <c r="HM60" i="2"/>
  <c r="HW60" i="2" s="1"/>
  <c r="IG60" i="2"/>
  <c r="HC61" i="2" s="1"/>
  <c r="RL60" i="2"/>
  <c r="QH61" i="2" s="1"/>
  <c r="QR60" i="2"/>
  <c r="RB60" i="2" s="1"/>
  <c r="II60" i="3"/>
  <c r="HE61" i="3" s="1"/>
  <c r="HO60" i="3"/>
  <c r="HY60" i="3"/>
  <c r="JQ21" i="3"/>
  <c r="IR21" i="3" s="1"/>
  <c r="HI21" i="3"/>
  <c r="HS21" i="3" s="1"/>
  <c r="IP21" i="3"/>
  <c r="IN21" i="3"/>
  <c r="HQ61" i="3"/>
  <c r="IA61" i="3" s="1"/>
  <c r="IK61" i="3"/>
  <c r="HG62" i="3" s="1"/>
  <c r="BK61" i="2"/>
  <c r="BU61" i="2" s="1"/>
  <c r="CE61" i="2"/>
  <c r="BA62" i="2" s="1"/>
  <c r="WV60" i="3"/>
  <c r="XF60" i="3" s="1"/>
  <c r="XP60" i="3"/>
  <c r="WL61" i="3" s="1"/>
  <c r="KN61" i="2"/>
  <c r="KX61" i="2"/>
  <c r="LH61" i="2"/>
  <c r="KD62" i="2" s="1"/>
  <c r="GY33" i="2"/>
  <c r="IT32" i="2"/>
  <c r="IO32" i="2"/>
  <c r="RJ61" i="2"/>
  <c r="QF62" i="2" s="1"/>
  <c r="QP61" i="2"/>
  <c r="QZ61" i="2" s="1"/>
  <c r="TT61" i="3"/>
  <c r="UD61" i="3" s="1"/>
  <c r="UN61" i="3"/>
  <c r="TJ62" i="3" s="1"/>
  <c r="UO60" i="3"/>
  <c r="TK61" i="3" s="1"/>
  <c r="TU60" i="3"/>
  <c r="UE60" i="3" s="1"/>
  <c r="KP60" i="3"/>
  <c r="KZ60" i="3" s="1"/>
  <c r="LJ60" i="3"/>
  <c r="KF61" i="3" s="1"/>
  <c r="FC61" i="2"/>
  <c r="DY62" i="2" s="1"/>
  <c r="EI61" i="2"/>
  <c r="ES61" i="2" s="1"/>
  <c r="BL61" i="2"/>
  <c r="BV61" i="2"/>
  <c r="CF61" i="2"/>
  <c r="BB62" i="2" s="1"/>
  <c r="FK23" i="3"/>
  <c r="FB23" i="3" s="1"/>
  <c r="DX24" i="3" s="1"/>
  <c r="OB60" i="2"/>
  <c r="OL60" i="2"/>
  <c r="NH61" i="2" s="1"/>
  <c r="NR60" i="2"/>
  <c r="RQ61" i="3"/>
  <c r="QM62" i="3" s="1"/>
  <c r="QW61" i="3"/>
  <c r="RG61" i="3" s="1"/>
  <c r="BE24" i="3"/>
  <c r="BO24" i="3" s="1"/>
  <c r="BY24" i="3"/>
  <c r="OM61" i="3"/>
  <c r="NI62" i="3" s="1"/>
  <c r="NS61" i="3"/>
  <c r="OC61" i="3" s="1"/>
  <c r="FH61" i="3"/>
  <c r="ED62" i="3" s="1"/>
  <c r="EN61" i="3"/>
  <c r="EX61" i="3" s="1"/>
  <c r="IQ32" i="2"/>
  <c r="ON61" i="3"/>
  <c r="NJ62" i="3" s="1"/>
  <c r="NT61" i="3"/>
  <c r="OD61" i="3" s="1"/>
  <c r="IF61" i="3"/>
  <c r="HB62" i="3" s="1"/>
  <c r="HL61" i="3"/>
  <c r="HV61" i="3" s="1"/>
  <c r="LL60" i="2"/>
  <c r="KH61" i="2" s="1"/>
  <c r="KR60" i="2"/>
  <c r="LB60" i="2" s="1"/>
  <c r="RK60" i="2"/>
  <c r="QG61" i="2" s="1"/>
  <c r="QQ60" i="2"/>
  <c r="RA60" i="2" s="1"/>
  <c r="QU61" i="2"/>
  <c r="RE61" i="2" s="1"/>
  <c r="RO61" i="2"/>
  <c r="QK62" i="2" s="1"/>
  <c r="XS60" i="2"/>
  <c r="WO61" i="2" s="1"/>
  <c r="WY60" i="2"/>
  <c r="XI60" i="2" s="1"/>
  <c r="UR61" i="3"/>
  <c r="TN62" i="3" s="1"/>
  <c r="TX61" i="3"/>
  <c r="UH61" i="3" s="1"/>
  <c r="FI60" i="3"/>
  <c r="EE61" i="3" s="1"/>
  <c r="EO60" i="3"/>
  <c r="EY60" i="3" s="1"/>
  <c r="HN60" i="3"/>
  <c r="HX60" i="3" s="1"/>
  <c r="IH60" i="3"/>
  <c r="HD61" i="3" s="1"/>
  <c r="TU61" i="2"/>
  <c r="UE61" i="2"/>
  <c r="UO61" i="2"/>
  <c r="TK62" i="2" s="1"/>
  <c r="LL60" i="3"/>
  <c r="KH61" i="3" s="1"/>
  <c r="KR60" i="3"/>
  <c r="LB60" i="3" s="1"/>
  <c r="UP61" i="2"/>
  <c r="TL62" i="2" s="1"/>
  <c r="TV61" i="2"/>
  <c r="UF61" i="2"/>
  <c r="EO60" i="2"/>
  <c r="EY60" i="2" s="1"/>
  <c r="FI60" i="2"/>
  <c r="EE61" i="2" s="1"/>
  <c r="HL61" i="2"/>
  <c r="HV61" i="2"/>
  <c r="IF61" i="2"/>
  <c r="HB62" i="2" s="1"/>
  <c r="BP60" i="2"/>
  <c r="BZ60" i="2"/>
  <c r="AV61" i="2" s="1"/>
  <c r="BF60" i="2"/>
  <c r="XV61" i="3"/>
  <c r="WR62" i="3" s="1"/>
  <c r="XB61" i="3"/>
  <c r="XL61" i="3" s="1"/>
  <c r="JR32" i="2"/>
  <c r="IS32" i="2" s="1"/>
  <c r="UN60" i="2"/>
  <c r="TJ61" i="2" s="1"/>
  <c r="TT60" i="2"/>
  <c r="UD60" i="2" s="1"/>
  <c r="KN61" i="3"/>
  <c r="KX61" i="3" s="1"/>
  <c r="LH61" i="3"/>
  <c r="KD62" i="3" s="1"/>
  <c r="QW61" i="2"/>
  <c r="RG61" i="2" s="1"/>
  <c r="RQ61" i="2"/>
  <c r="QM62" i="2" s="1"/>
  <c r="WU53" i="3"/>
  <c r="XE53" i="3" s="1"/>
  <c r="FL32" i="2"/>
  <c r="FN32" i="2"/>
  <c r="FA32" i="2"/>
  <c r="EG32" i="2"/>
  <c r="FK32" i="2" s="1"/>
  <c r="GO32" i="2"/>
  <c r="FP32" i="2" s="1"/>
  <c r="FG61" i="3"/>
  <c r="EC62" i="3" s="1"/>
  <c r="EM61" i="3"/>
  <c r="EW61" i="3" s="1"/>
  <c r="OK60" i="2"/>
  <c r="NG61" i="2" s="1"/>
  <c r="NQ60" i="2"/>
  <c r="OA60" i="2" s="1"/>
  <c r="NU61" i="2"/>
  <c r="OE61" i="2"/>
  <c r="OO61" i="2"/>
  <c r="NK62" i="2" s="1"/>
  <c r="RL62" i="3"/>
  <c r="QH63" i="3" s="1"/>
  <c r="QR62" i="3"/>
  <c r="RB62" i="3" s="1"/>
  <c r="RH61" i="2"/>
  <c r="RR61" i="2"/>
  <c r="QN62" i="2" s="1"/>
  <c r="QX61" i="2"/>
  <c r="CC61" i="2"/>
  <c r="AY62" i="2" s="1"/>
  <c r="BI61" i="2"/>
  <c r="BS61" i="2" s="1"/>
  <c r="OK62" i="3"/>
  <c r="NG63" i="3" s="1"/>
  <c r="NQ62" i="3"/>
  <c r="OA62" i="3" s="1"/>
  <c r="WX61" i="3"/>
  <c r="XH61" i="3" s="1"/>
  <c r="XR61" i="3"/>
  <c r="WN62" i="3" s="1"/>
  <c r="EL61" i="2"/>
  <c r="EV61" i="2" s="1"/>
  <c r="FF61" i="2"/>
  <c r="EB62" i="2" s="1"/>
  <c r="OP61" i="2"/>
  <c r="NL62" i="2" s="1"/>
  <c r="NV61" i="2"/>
  <c r="OF61" i="2" s="1"/>
  <c r="WZ62" i="3"/>
  <c r="XJ62" i="3" s="1"/>
  <c r="XT62" i="3"/>
  <c r="WP63" i="3" s="1"/>
  <c r="WU61" i="2"/>
  <c r="XE61" i="2" s="1"/>
  <c r="XO61" i="2"/>
  <c r="WK62" i="2" s="1"/>
  <c r="CE61" i="3"/>
  <c r="BA62" i="3" s="1"/>
  <c r="BK61" i="3"/>
  <c r="BU61" i="3" s="1"/>
  <c r="HO60" i="2"/>
  <c r="HY60" i="2" s="1"/>
  <c r="II60" i="2"/>
  <c r="HE61" i="2" s="1"/>
  <c r="FD61" i="2"/>
  <c r="DZ62" i="2" s="1"/>
  <c r="EJ61" i="2"/>
  <c r="ET61" i="2" s="1"/>
  <c r="RV32" i="2"/>
  <c r="RT32" i="2"/>
  <c r="SW32" i="2"/>
  <c r="RX32" i="2" s="1"/>
  <c r="QO32" i="2"/>
  <c r="RS32" i="2" s="1"/>
  <c r="RI32" i="2"/>
  <c r="SX32" i="2" s="1"/>
  <c r="RY32" i="2" s="1"/>
  <c r="XN60" i="2"/>
  <c r="WJ61" i="2" s="1"/>
  <c r="WT60" i="2"/>
  <c r="XD60" i="2" s="1"/>
  <c r="HJ60" i="2"/>
  <c r="HT60" i="2" s="1"/>
  <c r="ID60" i="2"/>
  <c r="GZ61" i="2" s="1"/>
  <c r="EM60" i="2"/>
  <c r="EW60" i="2" s="1"/>
  <c r="FG60" i="2"/>
  <c r="EC61" i="2" s="1"/>
  <c r="UX32" i="2"/>
  <c r="UK32" i="2"/>
  <c r="VZ32" i="2" s="1"/>
  <c r="VA32" i="2" s="1"/>
  <c r="UV32" i="2"/>
  <c r="TQ32" i="2"/>
  <c r="UU32" i="2" s="1"/>
  <c r="UA32" i="2"/>
  <c r="VY32" i="2"/>
  <c r="UZ32" i="2" s="1"/>
  <c r="LN60" i="2"/>
  <c r="KJ61" i="2" s="1"/>
  <c r="KT60" i="2"/>
  <c r="LD60" i="2" s="1"/>
  <c r="FE60" i="3"/>
  <c r="EA61" i="3" s="1"/>
  <c r="EK60" i="3"/>
  <c r="EU60" i="3" s="1"/>
  <c r="IG60" i="3"/>
  <c r="HC61" i="3" s="1"/>
  <c r="HM60" i="3"/>
  <c r="HW60" i="3" s="1"/>
  <c r="CA60" i="2"/>
  <c r="AW61" i="2" s="1"/>
  <c r="BG60" i="2"/>
  <c r="BQ60" i="2" s="1"/>
  <c r="KQ62" i="3"/>
  <c r="LA62" i="3"/>
  <c r="LK62" i="3"/>
  <c r="KG63" i="3" s="1"/>
  <c r="QU62" i="3"/>
  <c r="RE62" i="3" s="1"/>
  <c r="RO62" i="3"/>
  <c r="QK63" i="3" s="1"/>
  <c r="CB60" i="2"/>
  <c r="AX61" i="2" s="1"/>
  <c r="BH60" i="2"/>
  <c r="BR60" i="2" s="1"/>
  <c r="TW61" i="2"/>
  <c r="UG61" i="2" s="1"/>
  <c r="UQ61" i="2"/>
  <c r="TM62" i="2" s="1"/>
  <c r="CG61" i="3"/>
  <c r="BC62" i="3" s="1"/>
  <c r="BM61" i="3"/>
  <c r="BW61" i="3" s="1"/>
  <c r="KL61" i="2"/>
  <c r="KV61" i="2"/>
  <c r="LF61" i="2"/>
  <c r="KB62" i="2" s="1"/>
  <c r="XX30" i="3"/>
  <c r="WS30" i="3"/>
  <c r="XM30" i="3" s="1"/>
  <c r="XC30" i="3"/>
  <c r="XZ30" i="3"/>
  <c r="LN61" i="3"/>
  <c r="KJ62" i="3" s="1"/>
  <c r="KT61" i="3"/>
  <c r="LD61" i="3" s="1"/>
  <c r="HN61" i="2"/>
  <c r="HX61" i="2"/>
  <c r="IH61" i="2"/>
  <c r="HD62" i="2" s="1"/>
  <c r="BM61" i="2"/>
  <c r="BW61" i="2" s="1"/>
  <c r="CG61" i="2"/>
  <c r="BC62" i="2" s="1"/>
  <c r="XU60" i="2"/>
  <c r="WQ61" i="2" s="1"/>
  <c r="XA60" i="2"/>
  <c r="XK60" i="2" s="1"/>
  <c r="CH61" i="3"/>
  <c r="BD62" i="3" s="1"/>
  <c r="BN61" i="3"/>
  <c r="BX61" i="3" s="1"/>
  <c r="FJ61" i="2"/>
  <c r="EF62" i="2" s="1"/>
  <c r="EP61" i="2"/>
  <c r="EZ61" i="2" s="1"/>
  <c r="LM60" i="2"/>
  <c r="KI61" i="2" s="1"/>
  <c r="KS60" i="2"/>
  <c r="LC60" i="2" s="1"/>
  <c r="IB60" i="2"/>
  <c r="IL60" i="2"/>
  <c r="HH61" i="2" s="1"/>
  <c r="HR60" i="2"/>
  <c r="QV61" i="2"/>
  <c r="RF61" i="2"/>
  <c r="RP61" i="2"/>
  <c r="QL62" i="2" s="1"/>
  <c r="ON60" i="2"/>
  <c r="NJ61" i="2" s="1"/>
  <c r="NT60" i="2"/>
  <c r="OD60" i="2" s="1"/>
  <c r="EN61" i="2"/>
  <c r="EX61" i="2"/>
  <c r="FH61" i="2"/>
  <c r="ED62" i="2" s="1"/>
  <c r="KS60" i="3"/>
  <c r="LC60" i="3" s="1"/>
  <c r="LM60" i="3"/>
  <c r="KI61" i="3" s="1"/>
  <c r="UL60" i="2"/>
  <c r="TH61" i="2" s="1"/>
  <c r="TR60" i="2"/>
  <c r="UB60" i="2" s="1"/>
  <c r="LJ61" i="2"/>
  <c r="KF62" i="2" s="1"/>
  <c r="KP61" i="2"/>
  <c r="KZ61" i="2" s="1"/>
  <c r="WW61" i="2"/>
  <c r="XG61" i="2"/>
  <c r="XQ61" i="2"/>
  <c r="WM62" i="2" s="1"/>
  <c r="UT61" i="3"/>
  <c r="TP62" i="3" s="1"/>
  <c r="TZ61" i="3"/>
  <c r="UJ61" i="3" s="1"/>
  <c r="XU60" i="3"/>
  <c r="WQ61" i="3" s="1"/>
  <c r="XA60" i="3"/>
  <c r="XK60" i="3"/>
  <c r="UM60" i="2"/>
  <c r="TI61" i="2" s="1"/>
  <c r="TS60" i="2"/>
  <c r="UC60" i="2" s="1"/>
  <c r="EL61" i="3"/>
  <c r="EV61" i="3" s="1"/>
  <c r="FF61" i="3"/>
  <c r="EB62" i="3" s="1"/>
  <c r="KK33" i="2"/>
  <c r="LO33" i="2" s="1"/>
  <c r="LR33" i="2"/>
  <c r="LE33" i="2"/>
  <c r="MT33" i="2" s="1"/>
  <c r="LU33" i="2" s="1"/>
  <c r="LP33" i="2"/>
  <c r="MS33" i="2"/>
  <c r="LT33" i="2" s="1"/>
  <c r="XS61" i="3"/>
  <c r="WO62" i="3" s="1"/>
  <c r="WY61" i="3"/>
  <c r="XI61" i="3" s="1"/>
  <c r="OM60" i="2"/>
  <c r="NI61" i="2" s="1"/>
  <c r="NS60" i="2"/>
  <c r="OC60" i="2" s="1"/>
  <c r="US60" i="2"/>
  <c r="TO61" i="2" s="1"/>
  <c r="TY60" i="2"/>
  <c r="UI60" i="2" s="1"/>
  <c r="KO60" i="2"/>
  <c r="KY60" i="2"/>
  <c r="LI60" i="2"/>
  <c r="KE61" i="2" s="1"/>
  <c r="XV61" i="2"/>
  <c r="WR62" i="2" s="1"/>
  <c r="XB61" i="2"/>
  <c r="XL61" i="2"/>
  <c r="IJ61" i="2"/>
  <c r="HF62" i="2" s="1"/>
  <c r="HP61" i="2"/>
  <c r="HZ61" i="2" s="1"/>
  <c r="XP61" i="2"/>
  <c r="WL62" i="2" s="1"/>
  <c r="WV61" i="2"/>
  <c r="XF61" i="2" s="1"/>
  <c r="BL61" i="3"/>
  <c r="BV61" i="3"/>
  <c r="CF61" i="3"/>
  <c r="BB62" i="3" s="1"/>
  <c r="OO60" i="3"/>
  <c r="NK61" i="3" s="1"/>
  <c r="NU60" i="3"/>
  <c r="OE60" i="3" s="1"/>
  <c r="RN60" i="3"/>
  <c r="QJ61" i="3" s="1"/>
  <c r="QT60" i="3"/>
  <c r="RD60" i="3" s="1"/>
  <c r="NM32" i="2"/>
  <c r="OQ32" i="2" s="1"/>
  <c r="OT32" i="2"/>
  <c r="OR32" i="2"/>
  <c r="PV32" i="2"/>
  <c r="OW32" i="2" s="1"/>
  <c r="PU32" i="2"/>
  <c r="OV32" i="2" s="1"/>
  <c r="OG32" i="2"/>
  <c r="NO60" i="2"/>
  <c r="NY60" i="2"/>
  <c r="OI60" i="2"/>
  <c r="NE61" i="2" s="1"/>
  <c r="HK61" i="2"/>
  <c r="HU61" i="2" s="1"/>
  <c r="IE61" i="2"/>
  <c r="HA62" i="2" s="1"/>
  <c r="XR61" i="2"/>
  <c r="WN62" i="2" s="1"/>
  <c r="WX61" i="2"/>
  <c r="XH61" i="2" s="1"/>
  <c r="BN61" i="2"/>
  <c r="BX61" i="2" s="1"/>
  <c r="CH61" i="2"/>
  <c r="BD62" i="2" s="1"/>
  <c r="RM60" i="2"/>
  <c r="QI61" i="2" s="1"/>
  <c r="QS60" i="2"/>
  <c r="RC60" i="2" s="1"/>
  <c r="HK21" i="3"/>
  <c r="HU21" i="3" s="1"/>
  <c r="JR20" i="3"/>
  <c r="IS20" i="3" s="1"/>
  <c r="EK61" i="2"/>
  <c r="FE61" i="2"/>
  <c r="EA62" i="2" s="1"/>
  <c r="EU61" i="2"/>
  <c r="HR61" i="3"/>
  <c r="IB61" i="3" s="1"/>
  <c r="IL61" i="3"/>
  <c r="HH62" i="3" s="1"/>
  <c r="WW61" i="3"/>
  <c r="XG61" i="3" s="1"/>
  <c r="XQ61" i="3"/>
  <c r="WM62" i="3" s="1"/>
  <c r="KO61" i="3"/>
  <c r="KY61" i="3" s="1"/>
  <c r="LI61" i="3"/>
  <c r="KE62" i="3" s="1"/>
  <c r="EJ60" i="3"/>
  <c r="ET60" i="3" s="1"/>
  <c r="FD60" i="3"/>
  <c r="DZ61" i="3" s="1"/>
  <c r="KM60" i="2"/>
  <c r="KW60" i="2" s="1"/>
  <c r="LG60" i="2"/>
  <c r="KC61" i="2" s="1"/>
  <c r="TV60" i="3"/>
  <c r="UF60" i="3" s="1"/>
  <c r="UP60" i="3"/>
  <c r="TL61" i="3" s="1"/>
  <c r="IJ61" i="3"/>
  <c r="HF62" i="3" s="1"/>
  <c r="HP61" i="3"/>
  <c r="HZ61" i="3" s="1"/>
  <c r="RN60" i="2"/>
  <c r="QJ61" i="2" s="1"/>
  <c r="QT60" i="2"/>
  <c r="RD60" i="2" s="1"/>
  <c r="UR61" i="2"/>
  <c r="TN62" i="2" s="1"/>
  <c r="TX61" i="2"/>
  <c r="UH61" i="2" s="1"/>
  <c r="US61" i="3"/>
  <c r="TO62" i="3" s="1"/>
  <c r="TY61" i="3"/>
  <c r="UI61" i="3" s="1"/>
  <c r="UQ61" i="3"/>
  <c r="TM62" i="3" s="1"/>
  <c r="TW61" i="3"/>
  <c r="UG61" i="3" s="1"/>
  <c r="IT20" i="3"/>
  <c r="FB60" i="2"/>
  <c r="DX61" i="2" s="1"/>
  <c r="EH60" i="2"/>
  <c r="ER60" i="2"/>
  <c r="NN23" i="3"/>
  <c r="OT23" i="3"/>
  <c r="OR23" i="3"/>
  <c r="PU23" i="3"/>
  <c r="OV23" i="3" s="1"/>
  <c r="UT61" i="2"/>
  <c r="TP62" i="2" s="1"/>
  <c r="TZ61" i="2"/>
  <c r="UJ61" i="2"/>
  <c r="NV60" i="3"/>
  <c r="OF60" i="3" s="1"/>
  <c r="OP60" i="3"/>
  <c r="NL61" i="3" s="1"/>
  <c r="BJ61" i="3"/>
  <c r="BT61" i="3" s="1"/>
  <c r="CD61" i="3"/>
  <c r="AZ62" i="3" s="1"/>
  <c r="CB61" i="3"/>
  <c r="AX62" i="3" s="1"/>
  <c r="BH61" i="3"/>
  <c r="BR61" i="3"/>
  <c r="QS62" i="3"/>
  <c r="RC62" i="3" s="1"/>
  <c r="RM62" i="3"/>
  <c r="QI63" i="3" s="1"/>
  <c r="OL61" i="3"/>
  <c r="NH62" i="3" s="1"/>
  <c r="NR61" i="3"/>
  <c r="OB61" i="3" s="1"/>
  <c r="QV61" i="3"/>
  <c r="RF61" i="3" s="1"/>
  <c r="RP61" i="3"/>
  <c r="QL62" i="3" s="1"/>
  <c r="FA23" i="3"/>
  <c r="EQ32" i="2" l="1"/>
  <c r="QY32" i="2"/>
  <c r="CK20" i="3"/>
  <c r="CM20" i="3" s="1"/>
  <c r="BG21" i="3"/>
  <c r="BQ21" i="3" s="1"/>
  <c r="DN20" i="3"/>
  <c r="CO20" i="3" s="1"/>
  <c r="I77" i="3" s="1"/>
  <c r="BF21" i="3"/>
  <c r="CI21" i="3" s="1"/>
  <c r="DM21" i="3"/>
  <c r="CN21" i="3" s="1"/>
  <c r="CJ21" i="3"/>
  <c r="CL21" i="3"/>
  <c r="BP21" i="3"/>
  <c r="CP20" i="3"/>
  <c r="UL22" i="3"/>
  <c r="TH23" i="3" s="1"/>
  <c r="TR22" i="3"/>
  <c r="UB22" i="3" s="1"/>
  <c r="LG21" i="3"/>
  <c r="KC22" i="3" s="1"/>
  <c r="KM22" i="3" s="1"/>
  <c r="KW22" i="3" s="1"/>
  <c r="UW21" i="3"/>
  <c r="UY21" i="3" s="1"/>
  <c r="OQ23" i="3"/>
  <c r="LF21" i="3"/>
  <c r="KB22" i="3" s="1"/>
  <c r="KL22" i="3" s="1"/>
  <c r="KV22" i="3" s="1"/>
  <c r="VB21" i="3"/>
  <c r="RZ21" i="3"/>
  <c r="VZ21" i="3"/>
  <c r="VA21" i="3" s="1"/>
  <c r="TR23" i="3"/>
  <c r="UB23" i="3" s="1"/>
  <c r="UL23" i="3"/>
  <c r="TH24" i="3" s="1"/>
  <c r="TR24" i="3" s="1"/>
  <c r="SX21" i="3"/>
  <c r="RY21" i="3" s="1"/>
  <c r="NW23" i="3"/>
  <c r="RU21" i="3"/>
  <c r="RW21" i="3" s="1"/>
  <c r="LE21" i="3"/>
  <c r="UK22" i="3"/>
  <c r="TQ22" i="3"/>
  <c r="VY22" i="3"/>
  <c r="UZ22" i="3" s="1"/>
  <c r="UV22" i="3"/>
  <c r="UX22" i="3"/>
  <c r="XY30" i="3"/>
  <c r="WI31" i="3"/>
  <c r="IL61" i="2"/>
  <c r="HH62" i="2" s="1"/>
  <c r="HR61" i="2"/>
  <c r="IB61" i="2" s="1"/>
  <c r="BG61" i="2"/>
  <c r="BQ61" i="2" s="1"/>
  <c r="CA61" i="2"/>
  <c r="AW62" i="2" s="1"/>
  <c r="LD61" i="2"/>
  <c r="LN61" i="2"/>
  <c r="KJ62" i="2" s="1"/>
  <c r="KT61" i="2"/>
  <c r="EM62" i="3"/>
  <c r="EW62" i="3" s="1"/>
  <c r="FG62" i="3"/>
  <c r="EC63" i="3" s="1"/>
  <c r="OL61" i="2"/>
  <c r="NH62" i="2" s="1"/>
  <c r="NR61" i="2"/>
  <c r="OB61" i="2" s="1"/>
  <c r="QP62" i="2"/>
  <c r="QZ62" i="2" s="1"/>
  <c r="RJ62" i="2"/>
  <c r="QF63" i="2" s="1"/>
  <c r="XU61" i="2"/>
  <c r="WQ62" i="2" s="1"/>
  <c r="XA61" i="2"/>
  <c r="XK61" i="2" s="1"/>
  <c r="CE62" i="3"/>
  <c r="BA63" i="3" s="1"/>
  <c r="BK62" i="3"/>
  <c r="BU62" i="3" s="1"/>
  <c r="XT63" i="3"/>
  <c r="WP64" i="3" s="1"/>
  <c r="WZ63" i="3"/>
  <c r="XJ63" i="3" s="1"/>
  <c r="XS61" i="2"/>
  <c r="WO62" i="2" s="1"/>
  <c r="WY61" i="2"/>
  <c r="XI61" i="2" s="1"/>
  <c r="HL62" i="3"/>
  <c r="HV62" i="3" s="1"/>
  <c r="IF62" i="3"/>
  <c r="HB63" i="3" s="1"/>
  <c r="KP61" i="3"/>
  <c r="KZ61" i="3" s="1"/>
  <c r="LJ61" i="3"/>
  <c r="KF62" i="3" s="1"/>
  <c r="RL61" i="2"/>
  <c r="QH62" i="2" s="1"/>
  <c r="QR61" i="2"/>
  <c r="RB61" i="2"/>
  <c r="OJ63" i="3"/>
  <c r="NF64" i="3" s="1"/>
  <c r="NP63" i="3"/>
  <c r="NZ63" i="3" s="1"/>
  <c r="XY32" i="2"/>
  <c r="WI33" i="2"/>
  <c r="UT62" i="3"/>
  <c r="TP63" i="3" s="1"/>
  <c r="TZ62" i="3"/>
  <c r="UJ62" i="3" s="1"/>
  <c r="QT61" i="3"/>
  <c r="RD61" i="3" s="1"/>
  <c r="RN61" i="3"/>
  <c r="QJ62" i="3" s="1"/>
  <c r="HP62" i="2"/>
  <c r="HZ62" i="2" s="1"/>
  <c r="IJ62" i="2"/>
  <c r="HF63" i="2" s="1"/>
  <c r="NS61" i="2"/>
  <c r="OC61" i="2" s="1"/>
  <c r="OM61" i="2"/>
  <c r="NI62" i="2" s="1"/>
  <c r="EL62" i="3"/>
  <c r="EV62" i="3" s="1"/>
  <c r="FF62" i="3"/>
  <c r="EB63" i="3" s="1"/>
  <c r="XQ62" i="2"/>
  <c r="WM63" i="2" s="1"/>
  <c r="WW62" i="2"/>
  <c r="XG62" i="2" s="1"/>
  <c r="EN62" i="2"/>
  <c r="EX62" i="2" s="1"/>
  <c r="FH62" i="2"/>
  <c r="ED63" i="2" s="1"/>
  <c r="BM62" i="2"/>
  <c r="BW62" i="2" s="1"/>
  <c r="CG62" i="2"/>
  <c r="BC63" i="2" s="1"/>
  <c r="WX62" i="3"/>
  <c r="XR62" i="3"/>
  <c r="WN63" i="3" s="1"/>
  <c r="XH62" i="3"/>
  <c r="QR63" i="3"/>
  <c r="RB63" i="3" s="1"/>
  <c r="RL63" i="3"/>
  <c r="QH64" i="3" s="1"/>
  <c r="UN61" i="2"/>
  <c r="TJ62" i="2" s="1"/>
  <c r="TT61" i="2"/>
  <c r="UD61" i="2" s="1"/>
  <c r="FI61" i="2"/>
  <c r="EE62" i="2" s="1"/>
  <c r="EO61" i="2"/>
  <c r="EY61" i="2" s="1"/>
  <c r="RO62" i="2"/>
  <c r="QK63" i="2" s="1"/>
  <c r="QU62" i="2"/>
  <c r="RE62" i="2" s="1"/>
  <c r="AU25" i="3"/>
  <c r="EH24" i="3"/>
  <c r="BK62" i="2"/>
  <c r="BU62" i="2" s="1"/>
  <c r="CE62" i="2"/>
  <c r="BA63" i="2" s="1"/>
  <c r="QS61" i="2"/>
  <c r="RC61" i="2"/>
  <c r="RM61" i="2"/>
  <c r="QI62" i="2" s="1"/>
  <c r="KS61" i="2"/>
  <c r="LC61" i="2"/>
  <c r="LM61" i="2"/>
  <c r="KI62" i="2" s="1"/>
  <c r="CB61" i="2"/>
  <c r="AX62" i="2" s="1"/>
  <c r="BH61" i="2"/>
  <c r="BR61" i="2"/>
  <c r="IG61" i="3"/>
  <c r="HC62" i="3" s="1"/>
  <c r="HM61" i="3"/>
  <c r="HW61" i="3" s="1"/>
  <c r="ID61" i="2"/>
  <c r="GZ62" i="2" s="1"/>
  <c r="HJ61" i="2"/>
  <c r="HT61" i="2"/>
  <c r="FR32" i="2"/>
  <c r="FM32" i="2"/>
  <c r="FO32" i="2" s="1"/>
  <c r="DW33" i="2"/>
  <c r="IH61" i="3"/>
  <c r="HD62" i="3" s="1"/>
  <c r="HN61" i="3"/>
  <c r="HX61" i="3" s="1"/>
  <c r="BL62" i="2"/>
  <c r="BV62" i="2"/>
  <c r="CF62" i="2"/>
  <c r="BB63" i="2" s="1"/>
  <c r="JQ33" i="2"/>
  <c r="IR33" i="2" s="1"/>
  <c r="IP33" i="2"/>
  <c r="IN33" i="2"/>
  <c r="HI33" i="2"/>
  <c r="IM33" i="2" s="1"/>
  <c r="IC33" i="2"/>
  <c r="HS33" i="2"/>
  <c r="HM61" i="2"/>
  <c r="HW61" i="2" s="1"/>
  <c r="IG61" i="2"/>
  <c r="HC62" i="2" s="1"/>
  <c r="KM61" i="2"/>
  <c r="KW61" i="2" s="1"/>
  <c r="LG61" i="2"/>
  <c r="KC62" i="2" s="1"/>
  <c r="EJ61" i="3"/>
  <c r="ET61" i="3"/>
  <c r="FD61" i="3"/>
  <c r="DZ62" i="3" s="1"/>
  <c r="KN62" i="2"/>
  <c r="KX62" i="2"/>
  <c r="LH62" i="2"/>
  <c r="KD63" i="2" s="1"/>
  <c r="KQ61" i="2"/>
  <c r="LA61" i="2"/>
  <c r="LK61" i="2"/>
  <c r="KG62" i="2" s="1"/>
  <c r="CD62" i="2"/>
  <c r="AZ63" i="2" s="1"/>
  <c r="BJ62" i="2"/>
  <c r="BT62" i="2" s="1"/>
  <c r="OL62" i="3"/>
  <c r="NH63" i="3" s="1"/>
  <c r="NR62" i="3"/>
  <c r="OB62" i="3" s="1"/>
  <c r="IL62" i="3"/>
  <c r="HH63" i="3" s="1"/>
  <c r="HR62" i="3"/>
  <c r="IB62" i="3" s="1"/>
  <c r="OO62" i="2"/>
  <c r="NK63" i="2" s="1"/>
  <c r="NU62" i="2"/>
  <c r="OE62" i="2" s="1"/>
  <c r="IE62" i="2"/>
  <c r="HA63" i="2" s="1"/>
  <c r="HK62" i="2"/>
  <c r="HU62" i="2" s="1"/>
  <c r="ON62" i="3"/>
  <c r="NJ63" i="3" s="1"/>
  <c r="NT62" i="3"/>
  <c r="OD62" i="3" s="1"/>
  <c r="DW24" i="3"/>
  <c r="CB62" i="3"/>
  <c r="AX63" i="3" s="1"/>
  <c r="BH62" i="3"/>
  <c r="BR62" i="3" s="1"/>
  <c r="UQ62" i="3"/>
  <c r="TM63" i="3" s="1"/>
  <c r="TW62" i="3"/>
  <c r="UG62" i="3" s="1"/>
  <c r="KO62" i="3"/>
  <c r="KY62" i="3" s="1"/>
  <c r="LI62" i="3"/>
  <c r="KE63" i="3" s="1"/>
  <c r="OX32" i="2"/>
  <c r="NC33" i="2"/>
  <c r="OS32" i="2"/>
  <c r="WY62" i="3"/>
  <c r="XI62" i="3" s="1"/>
  <c r="XS62" i="3"/>
  <c r="WO63" i="3" s="1"/>
  <c r="TS61" i="2"/>
  <c r="UC61" i="2" s="1"/>
  <c r="UM61" i="2"/>
  <c r="TI62" i="2" s="1"/>
  <c r="KP62" i="2"/>
  <c r="KZ62" i="2" s="1"/>
  <c r="LJ62" i="2"/>
  <c r="KF63" i="2" s="1"/>
  <c r="EP62" i="2"/>
  <c r="EZ62" i="2"/>
  <c r="FJ62" i="2"/>
  <c r="EF63" i="2" s="1"/>
  <c r="EK61" i="3"/>
  <c r="EU61" i="3" s="1"/>
  <c r="FE61" i="3"/>
  <c r="EA62" i="3" s="1"/>
  <c r="GP32" i="2"/>
  <c r="FQ32" i="2" s="1"/>
  <c r="QQ61" i="2"/>
  <c r="RA61" i="2" s="1"/>
  <c r="RK61" i="2"/>
  <c r="QG62" i="2" s="1"/>
  <c r="HQ61" i="2"/>
  <c r="IA61" i="2"/>
  <c r="IK61" i="2"/>
  <c r="HG62" i="2" s="1"/>
  <c r="NP62" i="2"/>
  <c r="NZ62" i="2"/>
  <c r="OJ62" i="2"/>
  <c r="NF63" i="2" s="1"/>
  <c r="FB61" i="2"/>
  <c r="DX62" i="2" s="1"/>
  <c r="EH61" i="2"/>
  <c r="ER61" i="2" s="1"/>
  <c r="OI61" i="2"/>
  <c r="NE62" i="2" s="1"/>
  <c r="NO61" i="2"/>
  <c r="NY61" i="2" s="1"/>
  <c r="QT61" i="2"/>
  <c r="RD61" i="2" s="1"/>
  <c r="RN61" i="2"/>
  <c r="QJ62" i="2" s="1"/>
  <c r="FE62" i="2"/>
  <c r="EA63" i="2" s="1"/>
  <c r="EK62" i="2"/>
  <c r="EU62" i="2" s="1"/>
  <c r="KL62" i="2"/>
  <c r="KV62" i="2" s="1"/>
  <c r="LF62" i="2"/>
  <c r="KB63" i="2" s="1"/>
  <c r="OK63" i="3"/>
  <c r="NG64" i="3" s="1"/>
  <c r="NQ63" i="3"/>
  <c r="OA63" i="3" s="1"/>
  <c r="TU61" i="3"/>
  <c r="UE61" i="3" s="1"/>
  <c r="UO61" i="3"/>
  <c r="TK62" i="3" s="1"/>
  <c r="XB62" i="2"/>
  <c r="XL62" i="2"/>
  <c r="XV62" i="2"/>
  <c r="WR63" i="2" s="1"/>
  <c r="QV62" i="3"/>
  <c r="RF62" i="3" s="1"/>
  <c r="RP62" i="3"/>
  <c r="QL63" i="3" s="1"/>
  <c r="CD62" i="3"/>
  <c r="AZ63" i="3" s="1"/>
  <c r="BJ62" i="3"/>
  <c r="BT62" i="3" s="1"/>
  <c r="HP62" i="3"/>
  <c r="HZ62" i="3" s="1"/>
  <c r="IJ62" i="3"/>
  <c r="HF63" i="3" s="1"/>
  <c r="NW32" i="2"/>
  <c r="BL62" i="3"/>
  <c r="CF62" i="3"/>
  <c r="BB63" i="3" s="1"/>
  <c r="BV62" i="3"/>
  <c r="LI61" i="2"/>
  <c r="KE62" i="2" s="1"/>
  <c r="KO61" i="2"/>
  <c r="KY61" i="2" s="1"/>
  <c r="KU33" i="2"/>
  <c r="OD61" i="2"/>
  <c r="ON61" i="2"/>
  <c r="NJ62" i="2" s="1"/>
  <c r="NT61" i="2"/>
  <c r="LK63" i="3"/>
  <c r="KG64" i="3" s="1"/>
  <c r="KQ63" i="3"/>
  <c r="LA63" i="3"/>
  <c r="XN61" i="2"/>
  <c r="WJ62" i="2" s="1"/>
  <c r="WT61" i="2"/>
  <c r="XD61" i="2" s="1"/>
  <c r="EL62" i="2"/>
  <c r="EV62" i="2" s="1"/>
  <c r="FF62" i="2"/>
  <c r="EB63" i="2" s="1"/>
  <c r="UP62" i="2"/>
  <c r="TL63" i="2" s="1"/>
  <c r="TV62" i="2"/>
  <c r="UF62" i="2" s="1"/>
  <c r="FI61" i="3"/>
  <c r="EE62" i="3" s="1"/>
  <c r="EO61" i="3"/>
  <c r="EY61" i="3" s="1"/>
  <c r="UN62" i="3"/>
  <c r="TJ63" i="3" s="1"/>
  <c r="TT62" i="3"/>
  <c r="UD62" i="3" s="1"/>
  <c r="IM21" i="3"/>
  <c r="XT61" i="2"/>
  <c r="WP62" i="2" s="1"/>
  <c r="WZ61" i="2"/>
  <c r="XJ61" i="2" s="1"/>
  <c r="BO32" i="2"/>
  <c r="BI61" i="3"/>
  <c r="BS61" i="3" s="1"/>
  <c r="CC61" i="3"/>
  <c r="AY62" i="3" s="1"/>
  <c r="NU61" i="3"/>
  <c r="OO61" i="3"/>
  <c r="NK62" i="3" s="1"/>
  <c r="OE61" i="3"/>
  <c r="HN62" i="2"/>
  <c r="HX62" i="2"/>
  <c r="IH62" i="2"/>
  <c r="HD63" i="2" s="1"/>
  <c r="OP62" i="2"/>
  <c r="NL63" i="2" s="1"/>
  <c r="NV62" i="2"/>
  <c r="OF62" i="2" s="1"/>
  <c r="XB62" i="3"/>
  <c r="XV62" i="3"/>
  <c r="WR63" i="3" s="1"/>
  <c r="XL62" i="3"/>
  <c r="FD62" i="2"/>
  <c r="DZ63" i="2" s="1"/>
  <c r="EJ62" i="2"/>
  <c r="ET62" i="2" s="1"/>
  <c r="CC62" i="2"/>
  <c r="AY63" i="2" s="1"/>
  <c r="BI62" i="2"/>
  <c r="BS62" i="2" s="1"/>
  <c r="NQ61" i="2"/>
  <c r="OA61" i="2" s="1"/>
  <c r="OK61" i="2"/>
  <c r="NG62" i="2" s="1"/>
  <c r="BZ61" i="2"/>
  <c r="AV62" i="2" s="1"/>
  <c r="BF61" i="2"/>
  <c r="BP61" i="2" s="1"/>
  <c r="EN62" i="3"/>
  <c r="EX62" i="3" s="1"/>
  <c r="FH62" i="3"/>
  <c r="ED63" i="3" s="1"/>
  <c r="QS63" i="3"/>
  <c r="RC63" i="3" s="1"/>
  <c r="RM63" i="3"/>
  <c r="QI64" i="3" s="1"/>
  <c r="TZ62" i="2"/>
  <c r="UJ62" i="2"/>
  <c r="UT62" i="2"/>
  <c r="TP63" i="2" s="1"/>
  <c r="UP61" i="3"/>
  <c r="TL62" i="3" s="1"/>
  <c r="TV61" i="3"/>
  <c r="UF61" i="3" s="1"/>
  <c r="UL61" i="2"/>
  <c r="TH62" i="2" s="1"/>
  <c r="TR61" i="2"/>
  <c r="UB61" i="2"/>
  <c r="UW32" i="2"/>
  <c r="UY32" i="2" s="1"/>
  <c r="TG33" i="2"/>
  <c r="VB32" i="2"/>
  <c r="II61" i="2"/>
  <c r="HE62" i="2" s="1"/>
  <c r="HO61" i="2"/>
  <c r="HY61" i="2" s="1"/>
  <c r="KN62" i="3"/>
  <c r="KX62" i="3" s="1"/>
  <c r="LH62" i="3"/>
  <c r="KD63" i="3" s="1"/>
  <c r="QP22" i="3"/>
  <c r="RS22" i="3" s="1"/>
  <c r="SW22" i="3"/>
  <c r="RX22" i="3" s="1"/>
  <c r="RT22" i="3"/>
  <c r="RV22" i="3"/>
  <c r="EP62" i="3"/>
  <c r="EZ62" i="3" s="1"/>
  <c r="FJ62" i="3"/>
  <c r="EF63" i="3" s="1"/>
  <c r="XN56" i="3"/>
  <c r="WJ57" i="3" s="1"/>
  <c r="TX62" i="2"/>
  <c r="UH62" i="2" s="1"/>
  <c r="UR62" i="2"/>
  <c r="TN63" i="2" s="1"/>
  <c r="BN62" i="2"/>
  <c r="BX62" i="2" s="1"/>
  <c r="CH62" i="2"/>
  <c r="BD63" i="2" s="1"/>
  <c r="QU63" i="3"/>
  <c r="RE63" i="3" s="1"/>
  <c r="RO63" i="3"/>
  <c r="QK64" i="3" s="1"/>
  <c r="RP62" i="2"/>
  <c r="QL63" i="2" s="1"/>
  <c r="QV62" i="2"/>
  <c r="RF62" i="2" s="1"/>
  <c r="XQ62" i="3"/>
  <c r="WM63" i="3" s="1"/>
  <c r="WW62" i="3"/>
  <c r="XG62" i="3" s="1"/>
  <c r="WX62" i="2"/>
  <c r="XR62" i="2"/>
  <c r="WN63" i="2" s="1"/>
  <c r="XH62" i="2"/>
  <c r="BN62" i="3"/>
  <c r="BX62" i="3" s="1"/>
  <c r="CH62" i="3"/>
  <c r="BD63" i="3" s="1"/>
  <c r="LN62" i="3"/>
  <c r="KJ63" i="3" s="1"/>
  <c r="KT62" i="3"/>
  <c r="LD62" i="3" s="1"/>
  <c r="CG62" i="3"/>
  <c r="BC63" i="3" s="1"/>
  <c r="BM62" i="3"/>
  <c r="BW62" i="3" s="1"/>
  <c r="XO53" i="3"/>
  <c r="WK54" i="3" s="1"/>
  <c r="LL61" i="2"/>
  <c r="KH62" i="2" s="1"/>
  <c r="KR61" i="2"/>
  <c r="LB61" i="2" s="1"/>
  <c r="QW62" i="3"/>
  <c r="RG62" i="3" s="1"/>
  <c r="RQ62" i="3"/>
  <c r="QM63" i="3" s="1"/>
  <c r="NV61" i="3"/>
  <c r="OF61" i="3" s="1"/>
  <c r="OP61" i="3"/>
  <c r="NL62" i="3" s="1"/>
  <c r="US62" i="3"/>
  <c r="TO63" i="3" s="1"/>
  <c r="TY62" i="3"/>
  <c r="UI62" i="3" s="1"/>
  <c r="XU61" i="3"/>
  <c r="WQ62" i="3" s="1"/>
  <c r="XA61" i="3"/>
  <c r="XK61" i="3" s="1"/>
  <c r="UQ62" i="2"/>
  <c r="TM63" i="2" s="1"/>
  <c r="TW62" i="2"/>
  <c r="UG62" i="2" s="1"/>
  <c r="XO62" i="2"/>
  <c r="WK63" i="2" s="1"/>
  <c r="WU62" i="2"/>
  <c r="XE62" i="2"/>
  <c r="LL61" i="3"/>
  <c r="KH62" i="3" s="1"/>
  <c r="KR61" i="3"/>
  <c r="LB61" i="3" s="1"/>
  <c r="TX62" i="3"/>
  <c r="UH62" i="3" s="1"/>
  <c r="UR62" i="3"/>
  <c r="TN63" i="3" s="1"/>
  <c r="B89" i="2"/>
  <c r="F89" i="2"/>
  <c r="E89" i="2"/>
  <c r="D89" i="2"/>
  <c r="C89" i="2"/>
  <c r="I89" i="2"/>
  <c r="H89" i="2"/>
  <c r="G89" i="2"/>
  <c r="QX62" i="3"/>
  <c r="RH62" i="3" s="1"/>
  <c r="RR62" i="3"/>
  <c r="QN63" i="3" s="1"/>
  <c r="US61" i="2"/>
  <c r="TO62" i="2" s="1"/>
  <c r="TY61" i="2"/>
  <c r="UI61" i="2" s="1"/>
  <c r="NX23" i="3"/>
  <c r="OG23" i="3" s="1"/>
  <c r="NC24" i="3" s="1"/>
  <c r="OU32" i="2"/>
  <c r="XP62" i="2"/>
  <c r="WL63" i="2" s="1"/>
  <c r="WV62" i="2"/>
  <c r="XF62" i="2" s="1"/>
  <c r="LV33" i="2"/>
  <c r="LQ33" i="2"/>
  <c r="LS33" i="2" s="1"/>
  <c r="KA34" i="2"/>
  <c r="LM61" i="3"/>
  <c r="KI62" i="3" s="1"/>
  <c r="KS61" i="3"/>
  <c r="LC61" i="3" s="1"/>
  <c r="EM61" i="2"/>
  <c r="EW61" i="2" s="1"/>
  <c r="FG61" i="2"/>
  <c r="EC62" i="2" s="1"/>
  <c r="RZ32" i="2"/>
  <c r="QE33" i="2"/>
  <c r="RU32" i="2"/>
  <c r="RW32" i="2" s="1"/>
  <c r="QX62" i="2"/>
  <c r="RH62" i="2"/>
  <c r="RR62" i="2"/>
  <c r="QN63" i="2" s="1"/>
  <c r="QW62" i="2"/>
  <c r="RG62" i="2" s="1"/>
  <c r="RQ62" i="2"/>
  <c r="QM63" i="2" s="1"/>
  <c r="HL62" i="2"/>
  <c r="HV62" i="2" s="1"/>
  <c r="IF62" i="2"/>
  <c r="HB63" i="2" s="1"/>
  <c r="UO62" i="2"/>
  <c r="TK63" i="2" s="1"/>
  <c r="TU62" i="2"/>
  <c r="UE62" i="2" s="1"/>
  <c r="OM62" i="3"/>
  <c r="NI63" i="3" s="1"/>
  <c r="NS62" i="3"/>
  <c r="OC62" i="3" s="1"/>
  <c r="FC62" i="2"/>
  <c r="DY63" i="2" s="1"/>
  <c r="EI62" i="2"/>
  <c r="ES62" i="2" s="1"/>
  <c r="XP61" i="3"/>
  <c r="WL62" i="3" s="1"/>
  <c r="WV61" i="3"/>
  <c r="XF61" i="3" s="1"/>
  <c r="IK62" i="3"/>
  <c r="HG63" i="3" s="1"/>
  <c r="HQ62" i="3"/>
  <c r="IA62" i="3" s="1"/>
  <c r="II61" i="3"/>
  <c r="HE62" i="3" s="1"/>
  <c r="HO61" i="3"/>
  <c r="HY61" i="3" s="1"/>
  <c r="NN62" i="2"/>
  <c r="NX62" i="2"/>
  <c r="OH62" i="2"/>
  <c r="ND63" i="2" s="1"/>
  <c r="CK32" i="2"/>
  <c r="CM32" i="2" s="1"/>
  <c r="CP32" i="2"/>
  <c r="AU33" i="2"/>
  <c r="FC23" i="3"/>
  <c r="DY24" i="3" s="1"/>
  <c r="UL24" i="3" l="1"/>
  <c r="G77" i="3"/>
  <c r="BZ21" i="3"/>
  <c r="AV22" i="3" s="1"/>
  <c r="CA21" i="3"/>
  <c r="AW22" i="3" s="1"/>
  <c r="BG22" i="3" s="1"/>
  <c r="BQ22" i="3" s="1"/>
  <c r="D77" i="3"/>
  <c r="F77" i="3"/>
  <c r="H78" i="3"/>
  <c r="C78" i="3"/>
  <c r="E78" i="3"/>
  <c r="B78" i="3"/>
  <c r="OH23" i="3"/>
  <c r="ND24" i="3" s="1"/>
  <c r="UB24" i="3"/>
  <c r="KA22" i="3"/>
  <c r="LQ21" i="3"/>
  <c r="LS21" i="3" s="1"/>
  <c r="LV21" i="3"/>
  <c r="MT21" i="3"/>
  <c r="LU21" i="3" s="1"/>
  <c r="UA22" i="3"/>
  <c r="UU22" i="3"/>
  <c r="UM22" i="3" s="1"/>
  <c r="TI23" i="3" s="1"/>
  <c r="TG23" i="3"/>
  <c r="VZ22" i="3"/>
  <c r="VA22" i="3" s="1"/>
  <c r="NM24" i="3"/>
  <c r="NW24" i="3" s="1"/>
  <c r="RV33" i="2"/>
  <c r="RI33" i="2"/>
  <c r="SX33" i="2" s="1"/>
  <c r="RY33" i="2" s="1"/>
  <c r="RT33" i="2"/>
  <c r="QO33" i="2"/>
  <c r="RS33" i="2" s="1"/>
  <c r="SW33" i="2"/>
  <c r="RX33" i="2" s="1"/>
  <c r="WW63" i="3"/>
  <c r="XG63" i="3"/>
  <c r="XQ63" i="3"/>
  <c r="WM64" i="3" s="1"/>
  <c r="CJ33" i="2"/>
  <c r="DN33" i="2"/>
  <c r="CO33" i="2" s="1"/>
  <c r="CL33" i="2"/>
  <c r="BY33" i="2"/>
  <c r="BE33" i="2"/>
  <c r="CI33" i="2" s="1"/>
  <c r="DM33" i="2"/>
  <c r="CN33" i="2" s="1"/>
  <c r="IH62" i="3"/>
  <c r="HD63" i="3" s="1"/>
  <c r="HN62" i="3"/>
  <c r="HX62" i="3" s="1"/>
  <c r="CB62" i="2"/>
  <c r="AX63" i="2" s="1"/>
  <c r="BH62" i="2"/>
  <c r="BR62" i="2" s="1"/>
  <c r="ER24" i="3"/>
  <c r="XA62" i="2"/>
  <c r="XK62" i="2" s="1"/>
  <c r="XU62" i="2"/>
  <c r="WQ63" i="2" s="1"/>
  <c r="LN62" i="2"/>
  <c r="KJ63" i="2" s="1"/>
  <c r="KT62" i="2"/>
  <c r="LD62" i="2" s="1"/>
  <c r="IC21" i="3"/>
  <c r="ID21" i="3"/>
  <c r="GZ22" i="3" s="1"/>
  <c r="LI63" i="3"/>
  <c r="KE64" i="3" s="1"/>
  <c r="KO63" i="3"/>
  <c r="KY63" i="3" s="1"/>
  <c r="IL63" i="3"/>
  <c r="HH64" i="3" s="1"/>
  <c r="HR63" i="3"/>
  <c r="IB63" i="3" s="1"/>
  <c r="IT33" i="2"/>
  <c r="GY34" i="2"/>
  <c r="IO33" i="2"/>
  <c r="IQ33" i="2" s="1"/>
  <c r="FN33" i="2"/>
  <c r="FA33" i="2"/>
  <c r="FL33" i="2"/>
  <c r="EG33" i="2"/>
  <c r="FK33" i="2" s="1"/>
  <c r="GO33" i="2"/>
  <c r="FP33" i="2" s="1"/>
  <c r="KS62" i="2"/>
  <c r="LC62" i="2" s="1"/>
  <c r="LM62" i="2"/>
  <c r="KI63" i="2" s="1"/>
  <c r="UN62" i="2"/>
  <c r="TJ63" i="2" s="1"/>
  <c r="TT62" i="2"/>
  <c r="UD62" i="2" s="1"/>
  <c r="NP64" i="3"/>
  <c r="NZ64" i="3" s="1"/>
  <c r="OJ64" i="3"/>
  <c r="NF65" i="3" s="1"/>
  <c r="WY62" i="2"/>
  <c r="XI62" i="2" s="1"/>
  <c r="XS62" i="2"/>
  <c r="WO63" i="2" s="1"/>
  <c r="CG63" i="3"/>
  <c r="BC64" i="3" s="1"/>
  <c r="BM63" i="3"/>
  <c r="BW63" i="3" s="1"/>
  <c r="QV63" i="3"/>
  <c r="RF63" i="3" s="1"/>
  <c r="RP63" i="3"/>
  <c r="QL64" i="3" s="1"/>
  <c r="WU63" i="2"/>
  <c r="XE63" i="2" s="1"/>
  <c r="XO63" i="2"/>
  <c r="WK64" i="2" s="1"/>
  <c r="CH63" i="3"/>
  <c r="BD64" i="3" s="1"/>
  <c r="BN63" i="3"/>
  <c r="BX63" i="3" s="1"/>
  <c r="QV63" i="2"/>
  <c r="RF63" i="2" s="1"/>
  <c r="RP63" i="2"/>
  <c r="QL64" i="2" s="1"/>
  <c r="EP63" i="3"/>
  <c r="EZ63" i="3" s="1"/>
  <c r="FJ63" i="3"/>
  <c r="EF64" i="3" s="1"/>
  <c r="ET63" i="2"/>
  <c r="FD63" i="2"/>
  <c r="DZ64" i="2" s="1"/>
  <c r="EJ63" i="2"/>
  <c r="KO62" i="2"/>
  <c r="KY62" i="2" s="1"/>
  <c r="LI62" i="2"/>
  <c r="KE63" i="2" s="1"/>
  <c r="QR64" i="3"/>
  <c r="RB64" i="3" s="1"/>
  <c r="RL64" i="3"/>
  <c r="QH65" i="3" s="1"/>
  <c r="RJ63" i="2"/>
  <c r="QF64" i="2" s="1"/>
  <c r="QP63" i="2"/>
  <c r="QZ63" i="2" s="1"/>
  <c r="CA62" i="2"/>
  <c r="AW63" i="2" s="1"/>
  <c r="BG62" i="2"/>
  <c r="BQ62" i="2" s="1"/>
  <c r="OP62" i="3"/>
  <c r="NL63" i="3" s="1"/>
  <c r="NV62" i="3"/>
  <c r="OF62" i="3" s="1"/>
  <c r="TX63" i="2"/>
  <c r="UH63" i="2" s="1"/>
  <c r="UR63" i="2"/>
  <c r="TN64" i="2" s="1"/>
  <c r="TU63" i="2"/>
  <c r="UE63" i="2"/>
  <c r="UO63" i="2"/>
  <c r="TK64" i="2" s="1"/>
  <c r="WT57" i="3"/>
  <c r="XD57" i="3"/>
  <c r="XN57" i="3"/>
  <c r="WJ58" i="3" s="1"/>
  <c r="QQ62" i="2"/>
  <c r="RA62" i="2" s="1"/>
  <c r="RK62" i="2"/>
  <c r="QG63" i="2" s="1"/>
  <c r="TT63" i="3"/>
  <c r="UD63" i="3" s="1"/>
  <c r="UN63" i="3"/>
  <c r="TJ64" i="3" s="1"/>
  <c r="XN62" i="2"/>
  <c r="WJ63" i="2" s="1"/>
  <c r="WT62" i="2"/>
  <c r="XD62" i="2" s="1"/>
  <c r="TS62" i="2"/>
  <c r="UC62" i="2" s="1"/>
  <c r="UM62" i="2"/>
  <c r="TI63" i="2" s="1"/>
  <c r="NT63" i="3"/>
  <c r="OD63" i="3" s="1"/>
  <c r="ON63" i="3"/>
  <c r="NJ64" i="3" s="1"/>
  <c r="EJ62" i="3"/>
  <c r="ET62" i="3" s="1"/>
  <c r="FD62" i="3"/>
  <c r="DZ63" i="3" s="1"/>
  <c r="BY25" i="3"/>
  <c r="BE25" i="3"/>
  <c r="BO25" i="3"/>
  <c r="WW63" i="2"/>
  <c r="XG63" i="2" s="1"/>
  <c r="XQ63" i="2"/>
  <c r="WM64" i="2" s="1"/>
  <c r="RN62" i="3"/>
  <c r="QJ63" i="3" s="1"/>
  <c r="QT62" i="3"/>
  <c r="RD62" i="3" s="1"/>
  <c r="EM62" i="2"/>
  <c r="EW62" i="2" s="1"/>
  <c r="FG62" i="2"/>
  <c r="EC63" i="2" s="1"/>
  <c r="QW63" i="3"/>
  <c r="RG63" i="3" s="1"/>
  <c r="RQ63" i="3"/>
  <c r="QM64" i="3" s="1"/>
  <c r="TH25" i="3"/>
  <c r="HL63" i="2"/>
  <c r="HV63" i="2" s="1"/>
  <c r="IF63" i="2"/>
  <c r="HB64" i="2" s="1"/>
  <c r="XP62" i="3"/>
  <c r="WL63" i="3" s="1"/>
  <c r="WV62" i="3"/>
  <c r="XF62" i="3"/>
  <c r="OH63" i="2"/>
  <c r="ND64" i="2" s="1"/>
  <c r="NN63" i="2"/>
  <c r="NX63" i="2" s="1"/>
  <c r="XA62" i="3"/>
  <c r="XK62" i="3"/>
  <c r="XU62" i="3"/>
  <c r="WQ63" i="3" s="1"/>
  <c r="UP62" i="3"/>
  <c r="TL63" i="3" s="1"/>
  <c r="TV62" i="3"/>
  <c r="UF62" i="3" s="1"/>
  <c r="II62" i="2"/>
  <c r="HE63" i="2" s="1"/>
  <c r="HO62" i="2"/>
  <c r="HY62" i="2" s="1"/>
  <c r="UT63" i="2"/>
  <c r="TP64" i="2" s="1"/>
  <c r="TZ63" i="2"/>
  <c r="UJ63" i="2" s="1"/>
  <c r="XL63" i="3"/>
  <c r="XB63" i="3"/>
  <c r="XV63" i="3"/>
  <c r="WR64" i="3" s="1"/>
  <c r="XV63" i="2"/>
  <c r="WR64" i="2" s="1"/>
  <c r="XB63" i="2"/>
  <c r="XL63" i="2"/>
  <c r="TW63" i="3"/>
  <c r="UG63" i="3"/>
  <c r="UQ63" i="3"/>
  <c r="TM64" i="3" s="1"/>
  <c r="OL63" i="3"/>
  <c r="NH64" i="3" s="1"/>
  <c r="NR63" i="3"/>
  <c r="OB63" i="3" s="1"/>
  <c r="RM62" i="2"/>
  <c r="QI63" i="2" s="1"/>
  <c r="QS62" i="2"/>
  <c r="RC62" i="2" s="1"/>
  <c r="IK63" i="3"/>
  <c r="HG64" i="3" s="1"/>
  <c r="HQ63" i="3"/>
  <c r="IA63" i="3" s="1"/>
  <c r="CD63" i="3"/>
  <c r="AZ64" i="3" s="1"/>
  <c r="BJ63" i="3"/>
  <c r="BT63" i="3" s="1"/>
  <c r="LJ63" i="2"/>
  <c r="KF64" i="2" s="1"/>
  <c r="KP63" i="2"/>
  <c r="KZ63" i="2" s="1"/>
  <c r="KT63" i="3"/>
  <c r="LD63" i="3" s="1"/>
  <c r="LN63" i="3"/>
  <c r="KJ64" i="3" s="1"/>
  <c r="OO62" i="3"/>
  <c r="NK63" i="3" s="1"/>
  <c r="NU62" i="3"/>
  <c r="OE62" i="3" s="1"/>
  <c r="TY62" i="2"/>
  <c r="UI62" i="2" s="1"/>
  <c r="US62" i="2"/>
  <c r="TO63" i="2" s="1"/>
  <c r="RO64" i="3"/>
  <c r="QK65" i="3" s="1"/>
  <c r="QU64" i="3"/>
  <c r="RE64" i="3" s="1"/>
  <c r="KS62" i="3"/>
  <c r="LC62" i="3" s="1"/>
  <c r="LM62" i="3"/>
  <c r="KI63" i="3" s="1"/>
  <c r="KR62" i="2"/>
  <c r="LB62" i="2" s="1"/>
  <c r="LL62" i="2"/>
  <c r="KH63" i="2" s="1"/>
  <c r="CC62" i="3"/>
  <c r="AY63" i="3" s="1"/>
  <c r="BI62" i="3"/>
  <c r="BS62" i="3" s="1"/>
  <c r="TR62" i="2"/>
  <c r="UB62" i="2"/>
  <c r="UL62" i="2"/>
  <c r="TH63" i="2" s="1"/>
  <c r="NQ64" i="3"/>
  <c r="OA64" i="3" s="1"/>
  <c r="OK64" i="3"/>
  <c r="NG65" i="3" s="1"/>
  <c r="NY62" i="2"/>
  <c r="NO62" i="2"/>
  <c r="OI62" i="2"/>
  <c r="NE63" i="2" s="1"/>
  <c r="EL63" i="3"/>
  <c r="EV63" i="3" s="1"/>
  <c r="FF63" i="3"/>
  <c r="EB64" i="3" s="1"/>
  <c r="QR62" i="2"/>
  <c r="RB62" i="2"/>
  <c r="RL62" i="2"/>
  <c r="QH63" i="2" s="1"/>
  <c r="WZ64" i="3"/>
  <c r="XT64" i="3"/>
  <c r="WP65" i="3" s="1"/>
  <c r="XJ64" i="3"/>
  <c r="EI24" i="3"/>
  <c r="ES24" i="3" s="1"/>
  <c r="WV63" i="2"/>
  <c r="XF63" i="2" s="1"/>
  <c r="XP63" i="2"/>
  <c r="WL64" i="2" s="1"/>
  <c r="TW63" i="2"/>
  <c r="UG63" i="2" s="1"/>
  <c r="UQ63" i="2"/>
  <c r="TM64" i="2" s="1"/>
  <c r="RN62" i="2"/>
  <c r="QJ63" i="2" s="1"/>
  <c r="QT62" i="2"/>
  <c r="RD62" i="2" s="1"/>
  <c r="HQ62" i="2"/>
  <c r="IA62" i="2" s="1"/>
  <c r="IK62" i="2"/>
  <c r="HG63" i="2" s="1"/>
  <c r="KN63" i="2"/>
  <c r="KX63" i="2" s="1"/>
  <c r="LH63" i="2"/>
  <c r="KD64" i="2" s="1"/>
  <c r="QW63" i="2"/>
  <c r="RG63" i="2" s="1"/>
  <c r="RQ63" i="2"/>
  <c r="QM64" i="2" s="1"/>
  <c r="BF62" i="2"/>
  <c r="BP62" i="2" s="1"/>
  <c r="BZ62" i="2"/>
  <c r="AV63" i="2" s="1"/>
  <c r="CF63" i="3"/>
  <c r="BB64" i="3" s="1"/>
  <c r="BL63" i="3"/>
  <c r="BV63" i="3"/>
  <c r="EI63" i="2"/>
  <c r="ES63" i="2"/>
  <c r="FC63" i="2"/>
  <c r="DY64" i="2" s="1"/>
  <c r="RR63" i="3"/>
  <c r="QN64" i="3" s="1"/>
  <c r="QX63" i="3"/>
  <c r="RH63" i="3" s="1"/>
  <c r="QX63" i="2"/>
  <c r="RH63" i="2" s="1"/>
  <c r="RR63" i="2"/>
  <c r="QN64" i="2" s="1"/>
  <c r="MS34" i="2"/>
  <c r="LT34" i="2" s="1"/>
  <c r="LR34" i="2"/>
  <c r="LE34" i="2"/>
  <c r="MT34" i="2" s="1"/>
  <c r="LU34" i="2" s="1"/>
  <c r="LP34" i="2"/>
  <c r="KK34" i="2"/>
  <c r="LO34" i="2" s="1"/>
  <c r="UR63" i="3"/>
  <c r="TN64" i="3" s="1"/>
  <c r="TX63" i="3"/>
  <c r="UH63" i="3" s="1"/>
  <c r="WU54" i="3"/>
  <c r="XE54" i="3" s="1"/>
  <c r="XO54" i="3"/>
  <c r="WK55" i="3" s="1"/>
  <c r="WX63" i="2"/>
  <c r="XH63" i="2" s="1"/>
  <c r="XR63" i="2"/>
  <c r="WN64" i="2" s="1"/>
  <c r="BN63" i="2"/>
  <c r="BX63" i="2" s="1"/>
  <c r="CH63" i="2"/>
  <c r="BD64" i="2" s="1"/>
  <c r="UV33" i="2"/>
  <c r="VY33" i="2"/>
  <c r="UZ33" i="2" s="1"/>
  <c r="UX33" i="2"/>
  <c r="UK33" i="2"/>
  <c r="TQ33" i="2"/>
  <c r="UU33" i="2" s="1"/>
  <c r="NQ62" i="2"/>
  <c r="OA62" i="2" s="1"/>
  <c r="OK62" i="2"/>
  <c r="NG63" i="2" s="1"/>
  <c r="FI62" i="3"/>
  <c r="EE63" i="3" s="1"/>
  <c r="EO62" i="3"/>
  <c r="EY62" i="3" s="1"/>
  <c r="EK62" i="3"/>
  <c r="EU62" i="3" s="1"/>
  <c r="FE62" i="3"/>
  <c r="EA63" i="3" s="1"/>
  <c r="KM62" i="2"/>
  <c r="KW62" i="2" s="1"/>
  <c r="LG62" i="2"/>
  <c r="KC63" i="2" s="1"/>
  <c r="JR33" i="2"/>
  <c r="IS33" i="2" s="1"/>
  <c r="ID62" i="2"/>
  <c r="GZ63" i="2" s="1"/>
  <c r="HJ62" i="2"/>
  <c r="HT62" i="2" s="1"/>
  <c r="XR63" i="3"/>
  <c r="WN64" i="3" s="1"/>
  <c r="WX63" i="3"/>
  <c r="XH63" i="3" s="1"/>
  <c r="KP62" i="3"/>
  <c r="KZ62" i="3" s="1"/>
  <c r="LJ62" i="3"/>
  <c r="KF63" i="3" s="1"/>
  <c r="NR62" i="2"/>
  <c r="OB62" i="2" s="1"/>
  <c r="OL62" i="2"/>
  <c r="NH63" i="2" s="1"/>
  <c r="HR62" i="2"/>
  <c r="IB62" i="2" s="1"/>
  <c r="IL62" i="2"/>
  <c r="HH63" i="2" s="1"/>
  <c r="RM64" i="3"/>
  <c r="QI65" i="3" s="1"/>
  <c r="QS64" i="3"/>
  <c r="RC64" i="3" s="1"/>
  <c r="KQ64" i="3"/>
  <c r="LA64" i="3" s="1"/>
  <c r="LK64" i="3"/>
  <c r="KG65" i="3" s="1"/>
  <c r="KL63" i="2"/>
  <c r="KV63" i="2" s="1"/>
  <c r="LF63" i="2"/>
  <c r="KB64" i="2" s="1"/>
  <c r="XS63" i="3"/>
  <c r="WO64" i="3" s="1"/>
  <c r="WY63" i="3"/>
  <c r="XI63" i="3" s="1"/>
  <c r="HK63" i="2"/>
  <c r="HU63" i="2" s="1"/>
  <c r="IE63" i="2"/>
  <c r="HA64" i="2" s="1"/>
  <c r="BL63" i="2"/>
  <c r="BV63" i="2" s="1"/>
  <c r="CF63" i="2"/>
  <c r="BB64" i="2" s="1"/>
  <c r="OI23" i="3"/>
  <c r="NE24" i="3" s="1"/>
  <c r="QU63" i="2"/>
  <c r="RE63" i="2" s="1"/>
  <c r="RO63" i="2"/>
  <c r="QK64" i="2" s="1"/>
  <c r="EK63" i="2"/>
  <c r="EU63" i="2"/>
  <c r="FE63" i="2"/>
  <c r="EA64" i="2" s="1"/>
  <c r="FR23" i="3"/>
  <c r="NS63" i="3"/>
  <c r="OC63" i="3" s="1"/>
  <c r="OM63" i="3"/>
  <c r="NI64" i="3" s="1"/>
  <c r="NV63" i="2"/>
  <c r="OF63" i="2"/>
  <c r="OP63" i="2"/>
  <c r="NL64" i="2" s="1"/>
  <c r="FB62" i="2"/>
  <c r="DX63" i="2" s="1"/>
  <c r="EH62" i="2"/>
  <c r="ER62" i="2" s="1"/>
  <c r="BH63" i="3"/>
  <c r="BR63" i="3" s="1"/>
  <c r="CB63" i="3"/>
  <c r="AX64" i="3" s="1"/>
  <c r="BJ63" i="2"/>
  <c r="BT63" i="2" s="1"/>
  <c r="CD63" i="2"/>
  <c r="AZ64" i="2" s="1"/>
  <c r="BK63" i="2"/>
  <c r="BU63" i="2"/>
  <c r="CE63" i="2"/>
  <c r="BA64" i="2" s="1"/>
  <c r="BM63" i="2"/>
  <c r="BW63" i="2" s="1"/>
  <c r="CG63" i="2"/>
  <c r="BC64" i="2" s="1"/>
  <c r="NS62" i="2"/>
  <c r="OC62" i="2" s="1"/>
  <c r="OM62" i="2"/>
  <c r="NI63" i="2" s="1"/>
  <c r="UT63" i="3"/>
  <c r="TP64" i="3" s="1"/>
  <c r="TZ63" i="3"/>
  <c r="UJ63" i="3" s="1"/>
  <c r="BK63" i="3"/>
  <c r="BU63" i="3" s="1"/>
  <c r="CE63" i="3"/>
  <c r="BA64" i="3" s="1"/>
  <c r="EM63" i="3"/>
  <c r="EW63" i="3" s="1"/>
  <c r="FG63" i="3"/>
  <c r="EC64" i="3" s="1"/>
  <c r="TV63" i="2"/>
  <c r="UF63" i="2" s="1"/>
  <c r="UP63" i="2"/>
  <c r="TL64" i="2" s="1"/>
  <c r="US63" i="3"/>
  <c r="TO64" i="3" s="1"/>
  <c r="TY63" i="3"/>
  <c r="UI63" i="3" s="1"/>
  <c r="II62" i="3"/>
  <c r="HE63" i="3" s="1"/>
  <c r="HO62" i="3"/>
  <c r="HY62" i="3" s="1"/>
  <c r="IJ63" i="3"/>
  <c r="HF64" i="3" s="1"/>
  <c r="HP63" i="3"/>
  <c r="HZ63" i="3" s="1"/>
  <c r="KR62" i="3"/>
  <c r="LB62" i="3" s="1"/>
  <c r="LL62" i="3"/>
  <c r="KH63" i="3" s="1"/>
  <c r="QZ22" i="3"/>
  <c r="RK22" i="3" s="1"/>
  <c r="QG23" i="3" s="1"/>
  <c r="HN63" i="2"/>
  <c r="HX63" i="2" s="1"/>
  <c r="IH63" i="2"/>
  <c r="HD64" i="2" s="1"/>
  <c r="WZ62" i="2"/>
  <c r="XJ62" i="2"/>
  <c r="XT62" i="2"/>
  <c r="WP63" i="2" s="1"/>
  <c r="ON62" i="2"/>
  <c r="NJ63" i="2" s="1"/>
  <c r="NT62" i="2"/>
  <c r="OD62" i="2" s="1"/>
  <c r="TU62" i="3"/>
  <c r="UE62" i="3" s="1"/>
  <c r="UO62" i="3"/>
  <c r="TK63" i="3" s="1"/>
  <c r="OJ63" i="2"/>
  <c r="NF64" i="2" s="1"/>
  <c r="NP63" i="2"/>
  <c r="NZ63" i="2" s="1"/>
  <c r="FJ63" i="2"/>
  <c r="EF64" i="2" s="1"/>
  <c r="EP63" i="2"/>
  <c r="EZ63" i="2" s="1"/>
  <c r="GP23" i="3"/>
  <c r="FQ23" i="3" s="1"/>
  <c r="KQ62" i="2"/>
  <c r="LK62" i="2"/>
  <c r="KG63" i="2" s="1"/>
  <c r="LA62" i="2"/>
  <c r="HM62" i="2"/>
  <c r="HW62" i="2" s="1"/>
  <c r="IG62" i="2"/>
  <c r="HC63" i="2" s="1"/>
  <c r="IG62" i="3"/>
  <c r="HC63" i="3" s="1"/>
  <c r="HM62" i="3"/>
  <c r="HW62" i="3" s="1"/>
  <c r="IF63" i="3"/>
  <c r="HB64" i="3" s="1"/>
  <c r="HL63" i="3"/>
  <c r="HV63" i="3" s="1"/>
  <c r="WS31" i="3"/>
  <c r="XM31" i="3" s="1"/>
  <c r="XZ31" i="3"/>
  <c r="XX31" i="3"/>
  <c r="OT33" i="2"/>
  <c r="OR33" i="2"/>
  <c r="PV33" i="2"/>
  <c r="OW33" i="2" s="1"/>
  <c r="PU33" i="2"/>
  <c r="OV33" i="2" s="1"/>
  <c r="NM33" i="2"/>
  <c r="OQ33" i="2" s="1"/>
  <c r="OG33" i="2"/>
  <c r="FM23" i="3"/>
  <c r="FO23" i="3" s="1"/>
  <c r="EY62" i="2"/>
  <c r="EO62" i="2"/>
  <c r="FI62" i="2"/>
  <c r="EE63" i="2" s="1"/>
  <c r="WS33" i="2"/>
  <c r="XZ33" i="2"/>
  <c r="XM33" i="2"/>
  <c r="XX33" i="2"/>
  <c r="XC33" i="2"/>
  <c r="LH63" i="3"/>
  <c r="KD64" i="3" s="1"/>
  <c r="KN63" i="3"/>
  <c r="KX63" i="3" s="1"/>
  <c r="EN63" i="3"/>
  <c r="EX63" i="3" s="1"/>
  <c r="FH63" i="3"/>
  <c r="ED64" i="3" s="1"/>
  <c r="BI63" i="2"/>
  <c r="BS63" i="2" s="1"/>
  <c r="CC63" i="2"/>
  <c r="AY64" i="2" s="1"/>
  <c r="EL63" i="2"/>
  <c r="EV63" i="2" s="1"/>
  <c r="FF63" i="2"/>
  <c r="EB64" i="2" s="1"/>
  <c r="GO24" i="3"/>
  <c r="FP24" i="3" s="1"/>
  <c r="EG24" i="3"/>
  <c r="EQ24" i="3" s="1"/>
  <c r="FN24" i="3"/>
  <c r="FL24" i="3"/>
  <c r="NU63" i="2"/>
  <c r="OE63" i="2"/>
  <c r="OO63" i="2"/>
  <c r="NK64" i="2" s="1"/>
  <c r="EX63" i="2"/>
  <c r="EN63" i="2"/>
  <c r="FH63" i="2"/>
  <c r="ED64" i="2" s="1"/>
  <c r="IJ63" i="2"/>
  <c r="HF64" i="2" s="1"/>
  <c r="HP63" i="2"/>
  <c r="HZ63" i="2"/>
  <c r="IE21" i="3"/>
  <c r="HA22" i="3" s="1"/>
  <c r="BO33" i="2" l="1"/>
  <c r="UA33" i="2"/>
  <c r="DN21" i="3"/>
  <c r="CO21" i="3" s="1"/>
  <c r="I78" i="3" s="1"/>
  <c r="CJ22" i="3"/>
  <c r="DM22" i="3"/>
  <c r="CN22" i="3" s="1"/>
  <c r="CL22" i="3"/>
  <c r="BF22" i="3"/>
  <c r="BP22" i="3"/>
  <c r="CK21" i="3"/>
  <c r="CP21" i="3"/>
  <c r="UW22" i="3"/>
  <c r="UY22" i="3" s="1"/>
  <c r="VB22" i="3"/>
  <c r="UK23" i="3"/>
  <c r="TQ23" i="3"/>
  <c r="UA23" i="3" s="1"/>
  <c r="UV23" i="3"/>
  <c r="VY23" i="3"/>
  <c r="UZ23" i="3" s="1"/>
  <c r="UX23" i="3"/>
  <c r="TS23" i="3"/>
  <c r="UC23" i="3" s="1"/>
  <c r="RI22" i="3"/>
  <c r="QE23" i="3" s="1"/>
  <c r="LP22" i="3"/>
  <c r="KK22" i="3"/>
  <c r="LO22" i="3" s="1"/>
  <c r="LR22" i="3"/>
  <c r="MS22" i="3"/>
  <c r="LT22" i="3" s="1"/>
  <c r="QQ23" i="3"/>
  <c r="RA23" i="3" s="1"/>
  <c r="WI32" i="3"/>
  <c r="XY31" i="3"/>
  <c r="HP64" i="2"/>
  <c r="HZ64" i="2" s="1"/>
  <c r="IJ64" i="2"/>
  <c r="HF65" i="2" s="1"/>
  <c r="XC31" i="3"/>
  <c r="LL63" i="3"/>
  <c r="KH64" i="3" s="1"/>
  <c r="KR63" i="3"/>
  <c r="LB63" i="3" s="1"/>
  <c r="TY64" i="3"/>
  <c r="UI64" i="3" s="1"/>
  <c r="US64" i="3"/>
  <c r="TO65" i="3" s="1"/>
  <c r="CD64" i="2"/>
  <c r="AZ65" i="2" s="1"/>
  <c r="BJ64" i="2"/>
  <c r="BT64" i="2" s="1"/>
  <c r="CF64" i="2"/>
  <c r="BB65" i="2" s="1"/>
  <c r="BL64" i="2"/>
  <c r="BV64" i="2" s="1"/>
  <c r="TG34" i="2"/>
  <c r="VB33" i="2"/>
  <c r="UW33" i="2"/>
  <c r="UY33" i="2" s="1"/>
  <c r="WU55" i="3"/>
  <c r="XE55" i="3" s="1"/>
  <c r="XO55" i="3"/>
  <c r="WK56" i="3" s="1"/>
  <c r="BL64" i="3"/>
  <c r="BV64" i="3" s="1"/>
  <c r="CF64" i="3"/>
  <c r="BB65" i="3" s="1"/>
  <c r="UQ64" i="3"/>
  <c r="TM65" i="3" s="1"/>
  <c r="TW64" i="3"/>
  <c r="UG64" i="3" s="1"/>
  <c r="RQ64" i="3"/>
  <c r="QM65" i="3" s="1"/>
  <c r="QW64" i="3"/>
  <c r="RG64" i="3" s="1"/>
  <c r="QT63" i="3"/>
  <c r="RD63" i="3" s="1"/>
  <c r="RN63" i="3"/>
  <c r="QJ64" i="3" s="1"/>
  <c r="FD63" i="3"/>
  <c r="DZ64" i="3" s="1"/>
  <c r="EJ63" i="3"/>
  <c r="ET63" i="3" s="1"/>
  <c r="WT58" i="3"/>
  <c r="XD58" i="3" s="1"/>
  <c r="TT63" i="2"/>
  <c r="UD63" i="2" s="1"/>
  <c r="UN63" i="2"/>
  <c r="TJ64" i="2" s="1"/>
  <c r="KT63" i="2"/>
  <c r="LN63" i="2"/>
  <c r="KJ64" i="2" s="1"/>
  <c r="LD63" i="2"/>
  <c r="OM64" i="3"/>
  <c r="NI65" i="3" s="1"/>
  <c r="NS64" i="3"/>
  <c r="OC64" i="3" s="1"/>
  <c r="LB63" i="2"/>
  <c r="LL63" i="2"/>
  <c r="KH64" i="2" s="1"/>
  <c r="KR63" i="2"/>
  <c r="HY63" i="2"/>
  <c r="II63" i="2"/>
  <c r="HE64" i="2" s="1"/>
  <c r="HO63" i="2"/>
  <c r="NN64" i="2"/>
  <c r="NX64" i="2"/>
  <c r="OH64" i="2"/>
  <c r="ND65" i="2" s="1"/>
  <c r="XQ64" i="2"/>
  <c r="WM65" i="2" s="1"/>
  <c r="WW64" i="2"/>
  <c r="XG64" i="2"/>
  <c r="BG63" i="2"/>
  <c r="BQ63" i="2" s="1"/>
  <c r="CA63" i="2"/>
  <c r="AW64" i="2" s="1"/>
  <c r="HI34" i="2"/>
  <c r="IM34" i="2" s="1"/>
  <c r="IP34" i="2"/>
  <c r="IC34" i="2"/>
  <c r="JR34" i="2" s="1"/>
  <c r="IS34" i="2" s="1"/>
  <c r="IN34" i="2"/>
  <c r="JQ34" i="2"/>
  <c r="IR34" i="2" s="1"/>
  <c r="HS34" i="2"/>
  <c r="EN64" i="2"/>
  <c r="EX64" i="2" s="1"/>
  <c r="FH64" i="2"/>
  <c r="ED65" i="2" s="1"/>
  <c r="LK63" i="2"/>
  <c r="KG64" i="2" s="1"/>
  <c r="KQ63" i="2"/>
  <c r="LA63" i="2" s="1"/>
  <c r="LJ63" i="3"/>
  <c r="KF64" i="3" s="1"/>
  <c r="KP63" i="3"/>
  <c r="KZ63" i="3" s="1"/>
  <c r="RR64" i="2"/>
  <c r="QN65" i="2" s="1"/>
  <c r="QX64" i="2"/>
  <c r="RH64" i="2" s="1"/>
  <c r="BP63" i="2"/>
  <c r="BZ63" i="2"/>
  <c r="AV64" i="2" s="1"/>
  <c r="BF63" i="2"/>
  <c r="OI63" i="2"/>
  <c r="NE64" i="2" s="1"/>
  <c r="NO63" i="2"/>
  <c r="NY63" i="2" s="1"/>
  <c r="NC34" i="2"/>
  <c r="OX33" i="2"/>
  <c r="OS33" i="2"/>
  <c r="NT63" i="2"/>
  <c r="OD63" i="2" s="1"/>
  <c r="ON63" i="2"/>
  <c r="NJ64" i="2" s="1"/>
  <c r="TZ64" i="3"/>
  <c r="UJ64" i="3" s="1"/>
  <c r="UT64" i="3"/>
  <c r="TP65" i="3" s="1"/>
  <c r="IE64" i="2"/>
  <c r="HA65" i="2" s="1"/>
  <c r="HK64" i="2"/>
  <c r="HU64" i="2" s="1"/>
  <c r="EK63" i="3"/>
  <c r="FE63" i="3"/>
  <c r="EA64" i="3" s="1"/>
  <c r="EU63" i="3"/>
  <c r="IK63" i="2"/>
  <c r="HG64" i="2" s="1"/>
  <c r="HQ63" i="2"/>
  <c r="IA63" i="2" s="1"/>
  <c r="RF64" i="2"/>
  <c r="RP64" i="2"/>
  <c r="QL65" i="2" s="1"/>
  <c r="QV64" i="2"/>
  <c r="KS63" i="2"/>
  <c r="LC63" i="2"/>
  <c r="LM63" i="2"/>
  <c r="KI64" i="2" s="1"/>
  <c r="XU63" i="2"/>
  <c r="WQ64" i="2" s="1"/>
  <c r="XA63" i="2"/>
  <c r="XK63" i="2" s="1"/>
  <c r="CP33" i="2"/>
  <c r="CK33" i="2"/>
  <c r="CM33" i="2" s="1"/>
  <c r="AU34" i="2"/>
  <c r="ON64" i="3"/>
  <c r="NJ65" i="3" s="1"/>
  <c r="NT64" i="3"/>
  <c r="OD64" i="3" s="1"/>
  <c r="UO64" i="2"/>
  <c r="TK65" i="2" s="1"/>
  <c r="TU64" i="2"/>
  <c r="UE64" i="2" s="1"/>
  <c r="BM64" i="3"/>
  <c r="BW64" i="3" s="1"/>
  <c r="CG64" i="3"/>
  <c r="BC65" i="3" s="1"/>
  <c r="QE34" i="2"/>
  <c r="RU33" i="2"/>
  <c r="RZ33" i="2"/>
  <c r="NS63" i="2"/>
  <c r="OC63" i="2" s="1"/>
  <c r="OM63" i="2"/>
  <c r="NI64" i="2" s="1"/>
  <c r="HQ64" i="3"/>
  <c r="IA64" i="3" s="1"/>
  <c r="IK64" i="3"/>
  <c r="HG65" i="3" s="1"/>
  <c r="OO64" i="2"/>
  <c r="NK65" i="2" s="1"/>
  <c r="NU64" i="2"/>
  <c r="OE64" i="2" s="1"/>
  <c r="KN64" i="3"/>
  <c r="KX64" i="3" s="1"/>
  <c r="LH64" i="3"/>
  <c r="KD65" i="3" s="1"/>
  <c r="HL64" i="3"/>
  <c r="HV64" i="3" s="1"/>
  <c r="IF64" i="3"/>
  <c r="HB65" i="3" s="1"/>
  <c r="XJ63" i="2"/>
  <c r="XT63" i="2"/>
  <c r="WP64" i="2" s="1"/>
  <c r="WZ63" i="2"/>
  <c r="HP64" i="3"/>
  <c r="HZ64" i="3" s="1"/>
  <c r="IJ64" i="3"/>
  <c r="HF65" i="3" s="1"/>
  <c r="FE64" i="2"/>
  <c r="EA65" i="2" s="1"/>
  <c r="EK64" i="2"/>
  <c r="EU64" i="2"/>
  <c r="XH64" i="3"/>
  <c r="XR64" i="3"/>
  <c r="WN65" i="3" s="1"/>
  <c r="WX64" i="3"/>
  <c r="VZ33" i="2"/>
  <c r="VA33" i="2" s="1"/>
  <c r="UR64" i="3"/>
  <c r="TN65" i="3" s="1"/>
  <c r="TX64" i="3"/>
  <c r="UH64" i="3" s="1"/>
  <c r="OK65" i="3"/>
  <c r="NG66" i="3" s="1"/>
  <c r="NQ65" i="3"/>
  <c r="OA65" i="3"/>
  <c r="KS63" i="3"/>
  <c r="LC63" i="3" s="1"/>
  <c r="LM63" i="3"/>
  <c r="KI64" i="3" s="1"/>
  <c r="LN64" i="3"/>
  <c r="KJ65" i="3" s="1"/>
  <c r="KT64" i="3"/>
  <c r="LD64" i="3" s="1"/>
  <c r="EM63" i="2"/>
  <c r="EW63" i="2" s="1"/>
  <c r="FG63" i="2"/>
  <c r="EC64" i="2" s="1"/>
  <c r="WT63" i="2"/>
  <c r="XD63" i="2" s="1"/>
  <c r="XN63" i="2"/>
  <c r="WJ64" i="2" s="1"/>
  <c r="LI63" i="2"/>
  <c r="KE64" i="2" s="1"/>
  <c r="KO63" i="2"/>
  <c r="KY63" i="2" s="1"/>
  <c r="HR64" i="3"/>
  <c r="IB64" i="3" s="1"/>
  <c r="IL64" i="3"/>
  <c r="HH65" i="3" s="1"/>
  <c r="RW33" i="2"/>
  <c r="RM65" i="3"/>
  <c r="QI66" i="3" s="1"/>
  <c r="QS65" i="3"/>
  <c r="RC65" i="3" s="1"/>
  <c r="FI63" i="3"/>
  <c r="EE64" i="3" s="1"/>
  <c r="EO63" i="3"/>
  <c r="EY63" i="3" s="1"/>
  <c r="QT63" i="2"/>
  <c r="RD63" i="2" s="1"/>
  <c r="RN63" i="2"/>
  <c r="QJ64" i="2" s="1"/>
  <c r="XT65" i="3"/>
  <c r="WP66" i="3" s="1"/>
  <c r="WZ65" i="3"/>
  <c r="XJ65" i="3" s="1"/>
  <c r="XB64" i="2"/>
  <c r="XL64" i="2"/>
  <c r="XV64" i="2"/>
  <c r="WR65" i="2" s="1"/>
  <c r="WV63" i="3"/>
  <c r="XF63" i="3" s="1"/>
  <c r="XP63" i="3"/>
  <c r="WL64" i="3" s="1"/>
  <c r="TS63" i="2"/>
  <c r="UC63" i="2"/>
  <c r="UM63" i="2"/>
  <c r="TI64" i="2" s="1"/>
  <c r="QP64" i="2"/>
  <c r="QZ64" i="2" s="1"/>
  <c r="RJ64" i="2"/>
  <c r="QF65" i="2" s="1"/>
  <c r="FF64" i="2"/>
  <c r="EB65" i="2" s="1"/>
  <c r="EL64" i="2"/>
  <c r="EV64" i="2"/>
  <c r="RR64" i="3"/>
  <c r="QN65" i="3" s="1"/>
  <c r="QX64" i="3"/>
  <c r="RH64" i="3" s="1"/>
  <c r="G90" i="2"/>
  <c r="I90" i="2"/>
  <c r="H90" i="2"/>
  <c r="F90" i="2"/>
  <c r="E90" i="2"/>
  <c r="D90" i="2"/>
  <c r="C90" i="2"/>
  <c r="B90" i="2"/>
  <c r="PV23" i="3"/>
  <c r="OW23" i="3" s="1"/>
  <c r="CB64" i="3"/>
  <c r="AX65" i="3" s="1"/>
  <c r="BH64" i="3"/>
  <c r="BR64" i="3" s="1"/>
  <c r="EP64" i="2"/>
  <c r="EZ64" i="2" s="1"/>
  <c r="FJ64" i="2"/>
  <c r="EF65" i="2" s="1"/>
  <c r="EM64" i="3"/>
  <c r="EW64" i="3" s="1"/>
  <c r="FG64" i="3"/>
  <c r="EC65" i="3" s="1"/>
  <c r="CG64" i="2"/>
  <c r="BC65" i="2" s="1"/>
  <c r="BM64" i="2"/>
  <c r="BW64" i="2" s="1"/>
  <c r="WY64" i="3"/>
  <c r="XI64" i="3" s="1"/>
  <c r="XS64" i="3"/>
  <c r="WO65" i="3" s="1"/>
  <c r="IL63" i="2"/>
  <c r="HH64" i="2" s="1"/>
  <c r="HR63" i="2"/>
  <c r="IB63" i="2" s="1"/>
  <c r="BN64" i="2"/>
  <c r="BX64" i="2"/>
  <c r="CH64" i="2"/>
  <c r="BD65" i="2" s="1"/>
  <c r="QS63" i="2"/>
  <c r="RC63" i="2" s="1"/>
  <c r="RM63" i="2"/>
  <c r="QI64" i="2" s="1"/>
  <c r="XB64" i="3"/>
  <c r="XL64" i="3" s="1"/>
  <c r="XV64" i="3"/>
  <c r="WR65" i="3" s="1"/>
  <c r="UR64" i="2"/>
  <c r="TN65" i="2" s="1"/>
  <c r="TX64" i="2"/>
  <c r="UH64" i="2" s="1"/>
  <c r="RL65" i="3"/>
  <c r="QH66" i="3" s="1"/>
  <c r="QR65" i="3"/>
  <c r="RB65" i="3" s="1"/>
  <c r="WY63" i="2"/>
  <c r="XI63" i="2"/>
  <c r="XS63" i="2"/>
  <c r="WO64" i="2" s="1"/>
  <c r="WI34" i="2"/>
  <c r="XY33" i="2"/>
  <c r="OU33" i="2"/>
  <c r="HM63" i="3"/>
  <c r="HW63" i="3" s="1"/>
  <c r="IG63" i="3"/>
  <c r="HC64" i="3" s="1"/>
  <c r="HN64" i="2"/>
  <c r="HX64" i="2"/>
  <c r="IH64" i="2"/>
  <c r="HD65" i="2" s="1"/>
  <c r="RJ22" i="3"/>
  <c r="EH63" i="2"/>
  <c r="FB63" i="2"/>
  <c r="DX64" i="2" s="1"/>
  <c r="ER63" i="2"/>
  <c r="RO64" i="2"/>
  <c r="QK65" i="2" s="1"/>
  <c r="QU64" i="2"/>
  <c r="RE64" i="2" s="1"/>
  <c r="ES64" i="2"/>
  <c r="FC64" i="2"/>
  <c r="DY65" i="2" s="1"/>
  <c r="EI64" i="2"/>
  <c r="RQ64" i="2"/>
  <c r="QM65" i="2" s="1"/>
  <c r="QW64" i="2"/>
  <c r="RG64" i="2" s="1"/>
  <c r="UQ64" i="2"/>
  <c r="TM65" i="2" s="1"/>
  <c r="TW64" i="2"/>
  <c r="UG64" i="2"/>
  <c r="RL63" i="2"/>
  <c r="QH64" i="2" s="1"/>
  <c r="QR63" i="2"/>
  <c r="RB63" i="2" s="1"/>
  <c r="UL63" i="2"/>
  <c r="TH64" i="2" s="1"/>
  <c r="TR63" i="2"/>
  <c r="UB63" i="2" s="1"/>
  <c r="TV63" i="3"/>
  <c r="UF63" i="3" s="1"/>
  <c r="UP63" i="3"/>
  <c r="TL64" i="3" s="1"/>
  <c r="IF64" i="2"/>
  <c r="HB65" i="2" s="1"/>
  <c r="HL64" i="2"/>
  <c r="HV64" i="2"/>
  <c r="UN64" i="3"/>
  <c r="TJ65" i="3" s="1"/>
  <c r="TT64" i="3"/>
  <c r="UD64" i="3" s="1"/>
  <c r="BN64" i="3"/>
  <c r="BX64" i="3" s="1"/>
  <c r="CH64" i="3"/>
  <c r="BD65" i="3" s="1"/>
  <c r="EQ33" i="2"/>
  <c r="BH63" i="2"/>
  <c r="BR63" i="2" s="1"/>
  <c r="CB63" i="2"/>
  <c r="AX64" i="2" s="1"/>
  <c r="XQ64" i="3"/>
  <c r="WM65" i="3" s="1"/>
  <c r="WW64" i="3"/>
  <c r="XG64" i="3" s="1"/>
  <c r="OS23" i="3"/>
  <c r="OU23" i="3" s="1"/>
  <c r="NW33" i="2"/>
  <c r="HT63" i="2"/>
  <c r="ID63" i="2"/>
  <c r="GZ64" i="2" s="1"/>
  <c r="HJ63" i="2"/>
  <c r="OK63" i="2"/>
  <c r="NG64" i="2" s="1"/>
  <c r="NQ63" i="2"/>
  <c r="OA63" i="2" s="1"/>
  <c r="FD64" i="2"/>
  <c r="DZ65" i="2" s="1"/>
  <c r="EJ64" i="2"/>
  <c r="ET64" i="2" s="1"/>
  <c r="XO64" i="2"/>
  <c r="WK65" i="2" s="1"/>
  <c r="WU64" i="2"/>
  <c r="XE64" i="2" s="1"/>
  <c r="OJ65" i="3"/>
  <c r="NF66" i="3" s="1"/>
  <c r="NP65" i="3"/>
  <c r="NZ65" i="3" s="1"/>
  <c r="KO64" i="3"/>
  <c r="KY64" i="3" s="1"/>
  <c r="LI64" i="3"/>
  <c r="KE65" i="3" s="1"/>
  <c r="OX23" i="3"/>
  <c r="UP64" i="2"/>
  <c r="TL65" i="2" s="1"/>
  <c r="TV64" i="2"/>
  <c r="UF64" i="2" s="1"/>
  <c r="EN64" i="3"/>
  <c r="FH64" i="3"/>
  <c r="ED65" i="3" s="1"/>
  <c r="EX64" i="3"/>
  <c r="NP64" i="2"/>
  <c r="NZ64" i="2" s="1"/>
  <c r="OJ64" i="2"/>
  <c r="NF65" i="2" s="1"/>
  <c r="CE64" i="2"/>
  <c r="BA65" i="2" s="1"/>
  <c r="BK64" i="2"/>
  <c r="BU64" i="2"/>
  <c r="OP64" i="2"/>
  <c r="NL65" i="2" s="1"/>
  <c r="NV64" i="2"/>
  <c r="OF64" i="2" s="1"/>
  <c r="LF64" i="2"/>
  <c r="KB65" i="2" s="1"/>
  <c r="KL64" i="2"/>
  <c r="KV64" i="2" s="1"/>
  <c r="OL63" i="2"/>
  <c r="NH64" i="2" s="1"/>
  <c r="NR63" i="2"/>
  <c r="OB63" i="2" s="1"/>
  <c r="XR64" i="2"/>
  <c r="WN65" i="2" s="1"/>
  <c r="WX64" i="2"/>
  <c r="XH64" i="2"/>
  <c r="LV34" i="2"/>
  <c r="LQ34" i="2"/>
  <c r="LS34" i="2" s="1"/>
  <c r="KA35" i="2"/>
  <c r="QU65" i="3"/>
  <c r="RE65" i="3" s="1"/>
  <c r="RO65" i="3"/>
  <c r="QK66" i="3" s="1"/>
  <c r="KP64" i="2"/>
  <c r="KZ64" i="2" s="1"/>
  <c r="LJ64" i="2"/>
  <c r="KF65" i="2" s="1"/>
  <c r="XU63" i="3"/>
  <c r="WQ64" i="3" s="1"/>
  <c r="XA63" i="3"/>
  <c r="XK63" i="3" s="1"/>
  <c r="DW34" i="2"/>
  <c r="FR33" i="2"/>
  <c r="FM33" i="2"/>
  <c r="FO33" i="2" s="1"/>
  <c r="HJ22" i="3"/>
  <c r="HT22" i="3" s="1"/>
  <c r="NN24" i="3"/>
  <c r="NX24" i="3" s="1"/>
  <c r="PU24" i="3"/>
  <c r="OV24" i="3" s="1"/>
  <c r="OT24" i="3"/>
  <c r="OR24" i="3"/>
  <c r="OO63" i="3"/>
  <c r="NK64" i="3" s="1"/>
  <c r="NU63" i="3"/>
  <c r="OE63" i="3" s="1"/>
  <c r="CC64" i="2"/>
  <c r="AY65" i="2" s="1"/>
  <c r="BI64" i="2"/>
  <c r="BS64" i="2" s="1"/>
  <c r="FI63" i="2"/>
  <c r="EE64" i="2" s="1"/>
  <c r="EO63" i="2"/>
  <c r="EY63" i="2" s="1"/>
  <c r="HM63" i="2"/>
  <c r="HW63" i="2" s="1"/>
  <c r="IG63" i="2"/>
  <c r="HC64" i="2" s="1"/>
  <c r="TU63" i="3"/>
  <c r="UE63" i="3" s="1"/>
  <c r="UO63" i="3"/>
  <c r="TK64" i="3" s="1"/>
  <c r="II63" i="3"/>
  <c r="HE64" i="3" s="1"/>
  <c r="HO63" i="3"/>
  <c r="HY63" i="3" s="1"/>
  <c r="BK64" i="3"/>
  <c r="BU64" i="3" s="1"/>
  <c r="CE64" i="3"/>
  <c r="BA65" i="3" s="1"/>
  <c r="KN64" i="2"/>
  <c r="KX64" i="2" s="1"/>
  <c r="LH64" i="2"/>
  <c r="KD65" i="2" s="1"/>
  <c r="XP64" i="2"/>
  <c r="WL65" i="2" s="1"/>
  <c r="WV64" i="2"/>
  <c r="XF64" i="2" s="1"/>
  <c r="EL64" i="3"/>
  <c r="EV64" i="3"/>
  <c r="FF64" i="3"/>
  <c r="EB65" i="3" s="1"/>
  <c r="AU26" i="3"/>
  <c r="RK63" i="2"/>
  <c r="QG64" i="2" s="1"/>
  <c r="QQ63" i="2"/>
  <c r="RA63" i="2"/>
  <c r="GY22" i="3"/>
  <c r="IT21" i="3"/>
  <c r="IO21" i="3"/>
  <c r="IQ21" i="3" s="1"/>
  <c r="JR21" i="3"/>
  <c r="IS21" i="3" s="1"/>
  <c r="IH63" i="3"/>
  <c r="HD64" i="3" s="1"/>
  <c r="HN63" i="3"/>
  <c r="HX63" i="3" s="1"/>
  <c r="HK22" i="3"/>
  <c r="HU22" i="3" s="1"/>
  <c r="NO24" i="3"/>
  <c r="NY24" i="3" s="1"/>
  <c r="TZ64" i="2"/>
  <c r="UJ64" i="2" s="1"/>
  <c r="UT64" i="2"/>
  <c r="TP65" i="2" s="1"/>
  <c r="FK24" i="3"/>
  <c r="FC24" i="3" s="1"/>
  <c r="DY25" i="3" s="1"/>
  <c r="LK65" i="3"/>
  <c r="KG66" i="3" s="1"/>
  <c r="KQ65" i="3"/>
  <c r="LA65" i="3" s="1"/>
  <c r="KM63" i="2"/>
  <c r="KW63" i="2"/>
  <c r="LG63" i="2"/>
  <c r="KC64" i="2" s="1"/>
  <c r="KU34" i="2"/>
  <c r="CC63" i="3"/>
  <c r="AY64" i="3" s="1"/>
  <c r="BI63" i="3"/>
  <c r="BS63" i="3" s="1"/>
  <c r="TY63" i="2"/>
  <c r="UI63" i="2" s="1"/>
  <c r="US63" i="2"/>
  <c r="TO64" i="2" s="1"/>
  <c r="CD64" i="3"/>
  <c r="AZ65" i="3" s="1"/>
  <c r="BJ64" i="3"/>
  <c r="BT64" i="3" s="1"/>
  <c r="NR64" i="3"/>
  <c r="OB64" i="3" s="1"/>
  <c r="OL64" i="3"/>
  <c r="NH65" i="3" s="1"/>
  <c r="TR25" i="3"/>
  <c r="UB25" i="3"/>
  <c r="UL25" i="3"/>
  <c r="NV63" i="3"/>
  <c r="OF63" i="3" s="1"/>
  <c r="OP63" i="3"/>
  <c r="NL64" i="3" s="1"/>
  <c r="EP64" i="3"/>
  <c r="EZ64" i="3" s="1"/>
  <c r="FJ64" i="3"/>
  <c r="EF65" i="3" s="1"/>
  <c r="RP64" i="3"/>
  <c r="QL65" i="3" s="1"/>
  <c r="QV64" i="3"/>
  <c r="RF64" i="3" s="1"/>
  <c r="GP33" i="2"/>
  <c r="FQ33" i="2" s="1"/>
  <c r="QY33" i="2"/>
  <c r="G78" i="3" l="1"/>
  <c r="CM21" i="3"/>
  <c r="CI22" i="3"/>
  <c r="CA22" i="3" s="1"/>
  <c r="AW23" i="3" s="1"/>
  <c r="BG23" i="3" s="1"/>
  <c r="BQ23" i="3" s="1"/>
  <c r="BZ22" i="3"/>
  <c r="B79" i="3"/>
  <c r="E79" i="3"/>
  <c r="H79" i="3"/>
  <c r="C79" i="3"/>
  <c r="QO23" i="3"/>
  <c r="QY23" i="3" s="1"/>
  <c r="OQ24" i="3"/>
  <c r="OG24" i="3" s="1"/>
  <c r="NC25" i="3" s="1"/>
  <c r="KU22" i="3"/>
  <c r="LE22" i="3" s="1"/>
  <c r="UU23" i="3"/>
  <c r="UM23" i="3" s="1"/>
  <c r="TG24" i="3"/>
  <c r="EI25" i="3"/>
  <c r="ES25" i="3"/>
  <c r="QU66" i="3"/>
  <c r="RE66" i="3" s="1"/>
  <c r="RO66" i="3"/>
  <c r="QK67" i="3" s="1"/>
  <c r="FH65" i="3"/>
  <c r="ED66" i="3" s="1"/>
  <c r="EN65" i="3"/>
  <c r="EX65" i="3" s="1"/>
  <c r="OJ66" i="3"/>
  <c r="NF67" i="3" s="1"/>
  <c r="NP66" i="3"/>
  <c r="NZ66" i="3" s="1"/>
  <c r="BN65" i="2"/>
  <c r="BX65" i="2"/>
  <c r="CH65" i="2"/>
  <c r="BD66" i="2" s="1"/>
  <c r="LM64" i="3"/>
  <c r="KI65" i="3" s="1"/>
  <c r="KS64" i="3"/>
  <c r="LC64" i="3" s="1"/>
  <c r="NT65" i="3"/>
  <c r="OD65" i="3" s="1"/>
  <c r="ON65" i="3"/>
  <c r="NJ66" i="3" s="1"/>
  <c r="EN65" i="2"/>
  <c r="EX65" i="2" s="1"/>
  <c r="FH65" i="2"/>
  <c r="ED66" i="2" s="1"/>
  <c r="XN58" i="3"/>
  <c r="WJ59" i="3" s="1"/>
  <c r="XA64" i="2"/>
  <c r="XK64" i="2" s="1"/>
  <c r="XU64" i="2"/>
  <c r="WQ65" i="2" s="1"/>
  <c r="NT64" i="2"/>
  <c r="OD64" i="2"/>
  <c r="ON64" i="2"/>
  <c r="NJ65" i="2" s="1"/>
  <c r="BF64" i="2"/>
  <c r="BP64" i="2"/>
  <c r="BZ64" i="2"/>
  <c r="AV65" i="2" s="1"/>
  <c r="OJ65" i="2"/>
  <c r="NF66" i="2" s="1"/>
  <c r="NP65" i="2"/>
  <c r="NZ65" i="2" s="1"/>
  <c r="KO64" i="2"/>
  <c r="KY64" i="2" s="1"/>
  <c r="LI64" i="2"/>
  <c r="KE65" i="2" s="1"/>
  <c r="LR35" i="2"/>
  <c r="LP35" i="2"/>
  <c r="KK35" i="2"/>
  <c r="LO35" i="2" s="1"/>
  <c r="MS35" i="2"/>
  <c r="LT35" i="2" s="1"/>
  <c r="KU35" i="2"/>
  <c r="LE35" i="2"/>
  <c r="MT35" i="2" s="1"/>
  <c r="LU35" i="2" s="1"/>
  <c r="WU65" i="2"/>
  <c r="XE65" i="2" s="1"/>
  <c r="XO65" i="2"/>
  <c r="WK66" i="2" s="1"/>
  <c r="TT65" i="3"/>
  <c r="UD65" i="3" s="1"/>
  <c r="UN65" i="3"/>
  <c r="TJ66" i="3" s="1"/>
  <c r="QR64" i="2"/>
  <c r="RB64" i="2" s="1"/>
  <c r="RL64" i="2"/>
  <c r="QH65" i="2" s="1"/>
  <c r="QU65" i="2"/>
  <c r="RE65" i="2" s="1"/>
  <c r="RO65" i="2"/>
  <c r="QK66" i="2" s="1"/>
  <c r="XV65" i="2"/>
  <c r="WR66" i="2" s="1"/>
  <c r="XB65" i="2"/>
  <c r="XL65" i="2" s="1"/>
  <c r="LH65" i="3"/>
  <c r="KD66" i="3" s="1"/>
  <c r="KN65" i="3"/>
  <c r="KX65" i="3" s="1"/>
  <c r="HQ64" i="2"/>
  <c r="IA64" i="2" s="1"/>
  <c r="IK64" i="2"/>
  <c r="HG65" i="2" s="1"/>
  <c r="QW65" i="3"/>
  <c r="RG65" i="3" s="1"/>
  <c r="RQ65" i="3"/>
  <c r="QM66" i="3" s="1"/>
  <c r="UV34" i="2"/>
  <c r="TQ34" i="2"/>
  <c r="UU34" i="2" s="1"/>
  <c r="VY34" i="2"/>
  <c r="UZ34" i="2" s="1"/>
  <c r="UX34" i="2"/>
  <c r="UK34" i="2"/>
  <c r="VZ34" i="2" s="1"/>
  <c r="VA34" i="2" s="1"/>
  <c r="KR64" i="3"/>
  <c r="LB64" i="3" s="1"/>
  <c r="LL64" i="3"/>
  <c r="KH65" i="3" s="1"/>
  <c r="LJ65" i="2"/>
  <c r="KF66" i="2" s="1"/>
  <c r="KP65" i="2"/>
  <c r="KZ65" i="2" s="1"/>
  <c r="FJ65" i="3"/>
  <c r="EF66" i="3" s="1"/>
  <c r="EP65" i="3"/>
  <c r="EZ65" i="3" s="1"/>
  <c r="CC64" i="3"/>
  <c r="AY65" i="3" s="1"/>
  <c r="BI64" i="3"/>
  <c r="BS64" i="3" s="1"/>
  <c r="TZ65" i="2"/>
  <c r="UJ65" i="2" s="1"/>
  <c r="UT65" i="2"/>
  <c r="TP66" i="2" s="1"/>
  <c r="OH24" i="3"/>
  <c r="EK65" i="2"/>
  <c r="EU65" i="2" s="1"/>
  <c r="FE65" i="2"/>
  <c r="EA66" i="2" s="1"/>
  <c r="RV34" i="2"/>
  <c r="SW34" i="2"/>
  <c r="RX34" i="2" s="1"/>
  <c r="RI34" i="2"/>
  <c r="SX34" i="2" s="1"/>
  <c r="RY34" i="2" s="1"/>
  <c r="RT34" i="2"/>
  <c r="QO34" i="2"/>
  <c r="RS34" i="2" s="1"/>
  <c r="KS64" i="2"/>
  <c r="LC64" i="2" s="1"/>
  <c r="LM64" i="2"/>
  <c r="KI65" i="2" s="1"/>
  <c r="WW65" i="2"/>
  <c r="XG65" i="2" s="1"/>
  <c r="XQ65" i="2"/>
  <c r="WM66" i="2" s="1"/>
  <c r="EL65" i="3"/>
  <c r="EV65" i="3" s="1"/>
  <c r="FF65" i="3"/>
  <c r="EB66" i="3" s="1"/>
  <c r="FJ65" i="2"/>
  <c r="EF66" i="2" s="1"/>
  <c r="EP65" i="2"/>
  <c r="EZ65" i="2" s="1"/>
  <c r="EK64" i="3"/>
  <c r="EU64" i="3" s="1"/>
  <c r="FE64" i="3"/>
  <c r="EA65" i="3" s="1"/>
  <c r="NN65" i="2"/>
  <c r="NX65" i="2"/>
  <c r="OH65" i="2"/>
  <c r="ND66" i="2" s="1"/>
  <c r="OM65" i="3"/>
  <c r="NI66" i="3" s="1"/>
  <c r="NS65" i="3"/>
  <c r="OC65" i="3" s="1"/>
  <c r="HZ65" i="2"/>
  <c r="IJ65" i="2"/>
  <c r="HF66" i="2" s="1"/>
  <c r="HP65" i="2"/>
  <c r="FB24" i="3"/>
  <c r="DX25" i="3" s="1"/>
  <c r="FA24" i="3"/>
  <c r="NV65" i="2"/>
  <c r="OF65" i="2" s="1"/>
  <c r="OP65" i="2"/>
  <c r="NL66" i="2" s="1"/>
  <c r="EL65" i="2"/>
  <c r="EV65" i="2" s="1"/>
  <c r="FF65" i="2"/>
  <c r="EB66" i="2" s="1"/>
  <c r="IJ65" i="3"/>
  <c r="HF66" i="3" s="1"/>
  <c r="HP65" i="3"/>
  <c r="HZ65" i="3" s="1"/>
  <c r="WW65" i="3"/>
  <c r="XG65" i="3"/>
  <c r="XQ65" i="3"/>
  <c r="WM66" i="3" s="1"/>
  <c r="EH64" i="2"/>
  <c r="ER64" i="2"/>
  <c r="FB64" i="2"/>
  <c r="DX65" i="2" s="1"/>
  <c r="XS64" i="2"/>
  <c r="WO65" i="2" s="1"/>
  <c r="WY64" i="2"/>
  <c r="XI64" i="2" s="1"/>
  <c r="QZ65" i="2"/>
  <c r="RJ65" i="2"/>
  <c r="QF66" i="2" s="1"/>
  <c r="QP65" i="2"/>
  <c r="OK66" i="3"/>
  <c r="NG67" i="3" s="1"/>
  <c r="NQ66" i="3"/>
  <c r="OA66" i="3" s="1"/>
  <c r="NU65" i="2"/>
  <c r="OE65" i="2" s="1"/>
  <c r="OO65" i="2"/>
  <c r="NK66" i="2" s="1"/>
  <c r="QX65" i="2"/>
  <c r="RH65" i="2" s="1"/>
  <c r="RR65" i="2"/>
  <c r="QN66" i="2" s="1"/>
  <c r="TW65" i="3"/>
  <c r="UG65" i="3" s="1"/>
  <c r="UQ65" i="3"/>
  <c r="TM66" i="3" s="1"/>
  <c r="BL65" i="2"/>
  <c r="BV65" i="2" s="1"/>
  <c r="CF65" i="2"/>
  <c r="BB66" i="2" s="1"/>
  <c r="BY26" i="3"/>
  <c r="BE26" i="3"/>
  <c r="BO26" i="3" s="1"/>
  <c r="OP64" i="3"/>
  <c r="NL65" i="3" s="1"/>
  <c r="NV64" i="3"/>
  <c r="OF64" i="3" s="1"/>
  <c r="EO64" i="2"/>
  <c r="EY64" i="2" s="1"/>
  <c r="FI64" i="2"/>
  <c r="EE65" i="2" s="1"/>
  <c r="EO64" i="3"/>
  <c r="EY64" i="3" s="1"/>
  <c r="FI64" i="3"/>
  <c r="EE65" i="3" s="1"/>
  <c r="XV65" i="3"/>
  <c r="WR66" i="3" s="1"/>
  <c r="XB65" i="3"/>
  <c r="XL65" i="3" s="1"/>
  <c r="BJ65" i="3"/>
  <c r="BT65" i="3" s="1"/>
  <c r="CD65" i="3"/>
  <c r="AZ66" i="3" s="1"/>
  <c r="XM34" i="2"/>
  <c r="XZ34" i="2"/>
  <c r="XX34" i="2"/>
  <c r="WS34" i="2"/>
  <c r="XC34" i="2" s="1"/>
  <c r="WT64" i="2"/>
  <c r="XD64" i="2" s="1"/>
  <c r="XN64" i="2"/>
  <c r="WJ65" i="2" s="1"/>
  <c r="US64" i="2"/>
  <c r="TO65" i="2" s="1"/>
  <c r="TY64" i="2"/>
  <c r="UI64" i="2" s="1"/>
  <c r="KQ66" i="3"/>
  <c r="LA66" i="3" s="1"/>
  <c r="LK66" i="3"/>
  <c r="KG67" i="3" s="1"/>
  <c r="HO64" i="3"/>
  <c r="HY64" i="3" s="1"/>
  <c r="II64" i="3"/>
  <c r="HE65" i="3" s="1"/>
  <c r="EJ65" i="2"/>
  <c r="ET65" i="2" s="1"/>
  <c r="FD65" i="2"/>
  <c r="DZ66" i="2" s="1"/>
  <c r="IN22" i="3"/>
  <c r="JQ22" i="3"/>
  <c r="IR22" i="3" s="1"/>
  <c r="IP22" i="3"/>
  <c r="HI22" i="3"/>
  <c r="IM22" i="3" s="1"/>
  <c r="UO64" i="3"/>
  <c r="TK65" i="3" s="1"/>
  <c r="TU64" i="3"/>
  <c r="UE64" i="3" s="1"/>
  <c r="HL65" i="2"/>
  <c r="HV65" i="2" s="1"/>
  <c r="IF65" i="2"/>
  <c r="HB66" i="2" s="1"/>
  <c r="TW65" i="2"/>
  <c r="UG65" i="2" s="1"/>
  <c r="UQ65" i="2"/>
  <c r="TM66" i="2" s="1"/>
  <c r="QS64" i="2"/>
  <c r="RC64" i="2" s="1"/>
  <c r="RM64" i="2"/>
  <c r="QI65" i="2" s="1"/>
  <c r="WY65" i="3"/>
  <c r="XI65" i="3"/>
  <c r="XS65" i="3"/>
  <c r="WO66" i="3" s="1"/>
  <c r="XT66" i="3"/>
  <c r="WP67" i="3" s="1"/>
  <c r="WZ66" i="3"/>
  <c r="XJ66" i="3"/>
  <c r="QS66" i="3"/>
  <c r="RC66" i="3" s="1"/>
  <c r="RM66" i="3"/>
  <c r="QI67" i="3" s="1"/>
  <c r="EW64" i="2"/>
  <c r="FG64" i="2"/>
  <c r="EC65" i="2" s="1"/>
  <c r="EM64" i="2"/>
  <c r="BM65" i="3"/>
  <c r="BW65" i="3"/>
  <c r="CG65" i="3"/>
  <c r="BC66" i="3" s="1"/>
  <c r="BL65" i="3"/>
  <c r="BV65" i="3" s="1"/>
  <c r="CF65" i="3"/>
  <c r="BB66" i="3" s="1"/>
  <c r="TH26" i="3"/>
  <c r="HN65" i="2"/>
  <c r="HX65" i="2" s="1"/>
  <c r="IH65" i="2"/>
  <c r="HD66" i="2" s="1"/>
  <c r="IG64" i="2"/>
  <c r="HC65" i="2" s="1"/>
  <c r="HM64" i="2"/>
  <c r="HW64" i="2" s="1"/>
  <c r="OL65" i="3"/>
  <c r="NH66" i="3" s="1"/>
  <c r="NR65" i="3"/>
  <c r="OB65" i="3" s="1"/>
  <c r="LG64" i="2"/>
  <c r="KC65" i="2" s="1"/>
  <c r="KM64" i="2"/>
  <c r="KW64" i="2" s="1"/>
  <c r="BK65" i="3"/>
  <c r="BU65" i="3" s="1"/>
  <c r="CE65" i="3"/>
  <c r="BA66" i="3" s="1"/>
  <c r="KL65" i="2"/>
  <c r="KV65" i="2" s="1"/>
  <c r="LF65" i="2"/>
  <c r="KB66" i="2" s="1"/>
  <c r="TX65" i="2"/>
  <c r="UH65" i="2" s="1"/>
  <c r="UR65" i="2"/>
  <c r="TN66" i="2" s="1"/>
  <c r="EM65" i="3"/>
  <c r="EW65" i="3"/>
  <c r="FG65" i="3"/>
  <c r="EC66" i="3" s="1"/>
  <c r="HN64" i="3"/>
  <c r="HX64" i="3" s="1"/>
  <c r="IH64" i="3"/>
  <c r="HD65" i="3" s="1"/>
  <c r="BI65" i="2"/>
  <c r="BS65" i="2" s="1"/>
  <c r="CC65" i="2"/>
  <c r="AY66" i="2" s="1"/>
  <c r="TV65" i="2"/>
  <c r="UF65" i="2" s="1"/>
  <c r="UP65" i="2"/>
  <c r="TL66" i="2" s="1"/>
  <c r="HR64" i="2"/>
  <c r="IB64" i="2"/>
  <c r="IL64" i="2"/>
  <c r="HH65" i="2" s="1"/>
  <c r="WV65" i="2"/>
  <c r="XF65" i="2" s="1"/>
  <c r="XP65" i="2"/>
  <c r="WL66" i="2" s="1"/>
  <c r="OO64" i="3"/>
  <c r="NK65" i="3" s="1"/>
  <c r="NU64" i="3"/>
  <c r="OE64" i="3" s="1"/>
  <c r="XA64" i="3"/>
  <c r="XK64" i="3" s="1"/>
  <c r="XU64" i="3"/>
  <c r="WQ65" i="3" s="1"/>
  <c r="WX65" i="2"/>
  <c r="XH65" i="2" s="1"/>
  <c r="XR65" i="2"/>
  <c r="WN66" i="2" s="1"/>
  <c r="BK65" i="2"/>
  <c r="BU65" i="2" s="1"/>
  <c r="CE65" i="2"/>
  <c r="BA66" i="2" s="1"/>
  <c r="LI65" i="3"/>
  <c r="KE66" i="3" s="1"/>
  <c r="KO65" i="3"/>
  <c r="KY65" i="3" s="1"/>
  <c r="BH64" i="2"/>
  <c r="BR64" i="2" s="1"/>
  <c r="CB64" i="2"/>
  <c r="AX65" i="2" s="1"/>
  <c r="UP64" i="3"/>
  <c r="TL65" i="3" s="1"/>
  <c r="TV64" i="3"/>
  <c r="UF64" i="3" s="1"/>
  <c r="QF23" i="3"/>
  <c r="RZ22" i="3"/>
  <c r="RU22" i="3"/>
  <c r="RW22" i="3" s="1"/>
  <c r="SX22" i="3"/>
  <c r="RY22" i="3" s="1"/>
  <c r="TX65" i="3"/>
  <c r="UH65" i="3" s="1"/>
  <c r="UR65" i="3"/>
  <c r="TN66" i="3" s="1"/>
  <c r="IK65" i="3"/>
  <c r="HG66" i="3" s="1"/>
  <c r="HQ65" i="3"/>
  <c r="IA65" i="3" s="1"/>
  <c r="QV65" i="2"/>
  <c r="RF65" i="2" s="1"/>
  <c r="RP65" i="2"/>
  <c r="QL66" i="2" s="1"/>
  <c r="IT34" i="2"/>
  <c r="GY35" i="2"/>
  <c r="IO34" i="2"/>
  <c r="IQ34" i="2" s="1"/>
  <c r="KT64" i="2"/>
  <c r="LD64" i="2" s="1"/>
  <c r="LN64" i="2"/>
  <c r="KJ65" i="2" s="1"/>
  <c r="BJ65" i="2"/>
  <c r="BT65" i="2" s="1"/>
  <c r="CD65" i="2"/>
  <c r="AZ66" i="2" s="1"/>
  <c r="TS64" i="2"/>
  <c r="UC64" i="2" s="1"/>
  <c r="UM64" i="2"/>
  <c r="TI65" i="2" s="1"/>
  <c r="WZ64" i="2"/>
  <c r="XJ64" i="2" s="1"/>
  <c r="XT64" i="2"/>
  <c r="WP65" i="2" s="1"/>
  <c r="HK65" i="2"/>
  <c r="HU65" i="2" s="1"/>
  <c r="IE65" i="2"/>
  <c r="HA66" i="2" s="1"/>
  <c r="NM34" i="2"/>
  <c r="OQ34" i="2" s="1"/>
  <c r="PU34" i="2"/>
  <c r="OV34" i="2" s="1"/>
  <c r="OT34" i="2"/>
  <c r="OG34" i="2"/>
  <c r="PV34" i="2" s="1"/>
  <c r="OW34" i="2" s="1"/>
  <c r="OR34" i="2"/>
  <c r="NW34" i="2"/>
  <c r="KP64" i="3"/>
  <c r="KZ64" i="3" s="1"/>
  <c r="LJ64" i="3"/>
  <c r="KF65" i="3" s="1"/>
  <c r="HO64" i="2"/>
  <c r="HY64" i="2" s="1"/>
  <c r="II64" i="2"/>
  <c r="HE65" i="2" s="1"/>
  <c r="FD64" i="3"/>
  <c r="DZ65" i="3" s="1"/>
  <c r="EJ64" i="3"/>
  <c r="ET64" i="3" s="1"/>
  <c r="XZ32" i="3"/>
  <c r="XX32" i="3"/>
  <c r="WS32" i="3"/>
  <c r="XM32" i="3" s="1"/>
  <c r="XC32" i="3"/>
  <c r="KN65" i="2"/>
  <c r="KX65" i="2"/>
  <c r="LH65" i="2"/>
  <c r="KD66" i="2" s="1"/>
  <c r="GO34" i="2"/>
  <c r="FP34" i="2" s="1"/>
  <c r="FN34" i="2"/>
  <c r="FL34" i="2"/>
  <c r="EG34" i="2"/>
  <c r="FK34" i="2" s="1"/>
  <c r="FA34" i="2"/>
  <c r="GP34" i="2" s="1"/>
  <c r="FQ34" i="2" s="1"/>
  <c r="NR64" i="2"/>
  <c r="OB64" i="2" s="1"/>
  <c r="OL64" i="2"/>
  <c r="NH65" i="2" s="1"/>
  <c r="NQ64" i="2"/>
  <c r="OA64" i="2"/>
  <c r="OK64" i="2"/>
  <c r="NG65" i="2" s="1"/>
  <c r="QW65" i="2"/>
  <c r="RG65" i="2"/>
  <c r="RQ65" i="2"/>
  <c r="QM66" i="2" s="1"/>
  <c r="QR66" i="3"/>
  <c r="RB66" i="3" s="1"/>
  <c r="RL66" i="3"/>
  <c r="QH67" i="3" s="1"/>
  <c r="QT64" i="2"/>
  <c r="RD64" i="2" s="1"/>
  <c r="RN64" i="2"/>
  <c r="QJ65" i="2" s="1"/>
  <c r="IL65" i="3"/>
  <c r="HH66" i="3" s="1"/>
  <c r="HR65" i="3"/>
  <c r="IB65" i="3" s="1"/>
  <c r="TU65" i="2"/>
  <c r="UE65" i="2"/>
  <c r="UO65" i="2"/>
  <c r="TK66" i="2" s="1"/>
  <c r="RN64" i="3"/>
  <c r="QJ65" i="3" s="1"/>
  <c r="QT64" i="3"/>
  <c r="RD64" i="3" s="1"/>
  <c r="WU56" i="3"/>
  <c r="XO56" i="3" s="1"/>
  <c r="WK57" i="3" s="1"/>
  <c r="QV65" i="3"/>
  <c r="RF65" i="3" s="1"/>
  <c r="RP65" i="3"/>
  <c r="QL66" i="3" s="1"/>
  <c r="BE34" i="2"/>
  <c r="CI34" i="2" s="1"/>
  <c r="CL34" i="2"/>
  <c r="BY34" i="2"/>
  <c r="CJ34" i="2"/>
  <c r="DM34" i="2"/>
  <c r="CN34" i="2" s="1"/>
  <c r="BO34" i="2"/>
  <c r="QQ64" i="2"/>
  <c r="RA64" i="2" s="1"/>
  <c r="RK64" i="2"/>
  <c r="QG65" i="2" s="1"/>
  <c r="BM65" i="2"/>
  <c r="BW65" i="2"/>
  <c r="CG65" i="2"/>
  <c r="BC66" i="2" s="1"/>
  <c r="KT65" i="3"/>
  <c r="LD65" i="3" s="1"/>
  <c r="LN65" i="3"/>
  <c r="KJ66" i="3" s="1"/>
  <c r="HL65" i="3"/>
  <c r="HV65" i="3" s="1"/>
  <c r="IF65" i="3"/>
  <c r="HB66" i="3" s="1"/>
  <c r="NS64" i="2"/>
  <c r="OC64" i="2" s="1"/>
  <c r="OM64" i="2"/>
  <c r="NI65" i="2" s="1"/>
  <c r="UT65" i="3"/>
  <c r="TP66" i="3" s="1"/>
  <c r="TZ65" i="3"/>
  <c r="UJ65" i="3" s="1"/>
  <c r="NO64" i="2"/>
  <c r="NY64" i="2" s="1"/>
  <c r="OI64" i="2"/>
  <c r="NE65" i="2" s="1"/>
  <c r="TT64" i="2"/>
  <c r="UD64" i="2" s="1"/>
  <c r="UN64" i="2"/>
  <c r="TJ65" i="2" s="1"/>
  <c r="TY65" i="3"/>
  <c r="UI65" i="3" s="1"/>
  <c r="US65" i="3"/>
  <c r="TO66" i="3" s="1"/>
  <c r="ID64" i="2"/>
  <c r="GZ65" i="2" s="1"/>
  <c r="HJ64" i="2"/>
  <c r="HT64" i="2" s="1"/>
  <c r="CH65" i="3"/>
  <c r="BD66" i="3" s="1"/>
  <c r="BN65" i="3"/>
  <c r="BX65" i="3" s="1"/>
  <c r="TR64" i="2"/>
  <c r="UB64" i="2" s="1"/>
  <c r="UL64" i="2"/>
  <c r="TH65" i="2" s="1"/>
  <c r="EI65" i="2"/>
  <c r="ES65" i="2" s="1"/>
  <c r="FC65" i="2"/>
  <c r="DY66" i="2" s="1"/>
  <c r="HM64" i="3"/>
  <c r="HW64" i="3" s="1"/>
  <c r="IG64" i="3"/>
  <c r="HC65" i="3" s="1"/>
  <c r="BH65" i="3"/>
  <c r="BR65" i="3" s="1"/>
  <c r="CB65" i="3"/>
  <c r="AX66" i="3" s="1"/>
  <c r="QX65" i="3"/>
  <c r="RH65" i="3" s="1"/>
  <c r="RR65" i="3"/>
  <c r="QN66" i="3" s="1"/>
  <c r="XP64" i="3"/>
  <c r="WL65" i="3" s="1"/>
  <c r="WV64" i="3"/>
  <c r="XF64" i="3"/>
  <c r="WX65" i="3"/>
  <c r="XH65" i="3"/>
  <c r="XR65" i="3"/>
  <c r="WN66" i="3" s="1"/>
  <c r="KQ64" i="2"/>
  <c r="LA64" i="2"/>
  <c r="LK64" i="2"/>
  <c r="KG65" i="2" s="1"/>
  <c r="BG64" i="2"/>
  <c r="BQ64" i="2"/>
  <c r="CA64" i="2"/>
  <c r="AW65" i="2" s="1"/>
  <c r="KR64" i="2"/>
  <c r="LB64" i="2" s="1"/>
  <c r="LL64" i="2"/>
  <c r="KH65" i="2" s="1"/>
  <c r="AV23" i="3" l="1"/>
  <c r="CK22" i="3"/>
  <c r="CP22" i="3"/>
  <c r="DN22" i="3"/>
  <c r="CO22" i="3" s="1"/>
  <c r="I79" i="3" s="1"/>
  <c r="D78" i="3"/>
  <c r="F78" i="3"/>
  <c r="LF22" i="3"/>
  <c r="KB23" i="3" s="1"/>
  <c r="KL23" i="3" s="1"/>
  <c r="KV23" i="3" s="1"/>
  <c r="LG22" i="3"/>
  <c r="KC23" i="3" s="1"/>
  <c r="HS22" i="3"/>
  <c r="ID22" i="3" s="1"/>
  <c r="GZ23" i="3" s="1"/>
  <c r="TI24" i="3"/>
  <c r="UX24" i="3" s="1"/>
  <c r="VB23" i="3"/>
  <c r="UW23" i="3"/>
  <c r="UY23" i="3" s="1"/>
  <c r="VZ23" i="3"/>
  <c r="VA23" i="3" s="1"/>
  <c r="TQ24" i="3"/>
  <c r="UA24" i="3" s="1"/>
  <c r="UK24" i="3"/>
  <c r="KA23" i="3"/>
  <c r="KM23" i="3"/>
  <c r="KW23" i="3" s="1"/>
  <c r="OI24" i="3"/>
  <c r="NE25" i="3" s="1"/>
  <c r="NO25" i="3" s="1"/>
  <c r="NY25" i="3" s="1"/>
  <c r="NM25" i="3"/>
  <c r="NW25" i="3" s="1"/>
  <c r="WU57" i="3"/>
  <c r="XE57" i="3" s="1"/>
  <c r="IH65" i="3"/>
  <c r="HD66" i="3" s="1"/>
  <c r="HN65" i="3"/>
  <c r="HX65" i="3" s="1"/>
  <c r="IH66" i="2"/>
  <c r="HD67" i="2" s="1"/>
  <c r="HN66" i="2"/>
  <c r="HX66" i="2" s="1"/>
  <c r="RM65" i="2"/>
  <c r="QI66" i="2" s="1"/>
  <c r="QS65" i="2"/>
  <c r="RC65" i="2"/>
  <c r="ND25" i="3"/>
  <c r="WU66" i="2"/>
  <c r="XE66" i="2"/>
  <c r="XO66" i="2"/>
  <c r="WK67" i="2" s="1"/>
  <c r="OK65" i="2"/>
  <c r="NG66" i="2" s="1"/>
  <c r="NQ65" i="2"/>
  <c r="OA65" i="2" s="1"/>
  <c r="QV66" i="2"/>
  <c r="RF66" i="2"/>
  <c r="RP66" i="2"/>
  <c r="QL67" i="2" s="1"/>
  <c r="XR66" i="2"/>
  <c r="WN67" i="2" s="1"/>
  <c r="WX66" i="2"/>
  <c r="XH66" i="2" s="1"/>
  <c r="EM65" i="2"/>
  <c r="EW65" i="2"/>
  <c r="FG65" i="2"/>
  <c r="EC66" i="2" s="1"/>
  <c r="KQ67" i="3"/>
  <c r="LA67" i="3" s="1"/>
  <c r="LK67" i="3"/>
  <c r="KG68" i="3" s="1"/>
  <c r="EO65" i="2"/>
  <c r="EY65" i="2"/>
  <c r="FI65" i="2"/>
  <c r="EE66" i="2" s="1"/>
  <c r="CF66" i="2"/>
  <c r="BB67" i="2" s="1"/>
  <c r="BL66" i="2"/>
  <c r="BV66" i="2" s="1"/>
  <c r="NU66" i="2"/>
  <c r="OE66" i="2" s="1"/>
  <c r="OO66" i="2"/>
  <c r="NK67" i="2" s="1"/>
  <c r="FB65" i="2"/>
  <c r="DX66" i="2" s="1"/>
  <c r="EH65" i="2"/>
  <c r="ER65" i="2" s="1"/>
  <c r="UT66" i="2"/>
  <c r="TP67" i="2" s="1"/>
  <c r="TZ66" i="2"/>
  <c r="UJ66" i="2" s="1"/>
  <c r="EP66" i="3"/>
  <c r="EZ66" i="3" s="1"/>
  <c r="FJ66" i="3"/>
  <c r="EF67" i="3" s="1"/>
  <c r="XB66" i="2"/>
  <c r="XL66" i="2" s="1"/>
  <c r="XV66" i="2"/>
  <c r="WR67" i="2" s="1"/>
  <c r="WT59" i="3"/>
  <c r="XD59" i="3" s="1"/>
  <c r="EI66" i="2"/>
  <c r="ES66" i="2"/>
  <c r="FC66" i="2"/>
  <c r="DY67" i="2" s="1"/>
  <c r="FG66" i="3"/>
  <c r="EC67" i="3" s="1"/>
  <c r="EM66" i="3"/>
  <c r="EW66" i="3" s="1"/>
  <c r="WI35" i="2"/>
  <c r="XY34" i="2"/>
  <c r="NV66" i="2"/>
  <c r="OF66" i="2" s="1"/>
  <c r="OP66" i="2"/>
  <c r="NL67" i="2" s="1"/>
  <c r="NP66" i="2"/>
  <c r="NZ66" i="2" s="1"/>
  <c r="OJ66" i="2"/>
  <c r="NF67" i="2" s="1"/>
  <c r="FH66" i="2"/>
  <c r="ED67" i="2" s="1"/>
  <c r="EN66" i="2"/>
  <c r="EX66" i="2" s="1"/>
  <c r="HJ65" i="2"/>
  <c r="HT65" i="2" s="1"/>
  <c r="ID65" i="2"/>
  <c r="GZ66" i="2" s="1"/>
  <c r="UT66" i="3"/>
  <c r="TP67" i="3" s="1"/>
  <c r="TZ66" i="3"/>
  <c r="UJ66" i="3" s="1"/>
  <c r="IF66" i="3"/>
  <c r="HB67" i="3" s="1"/>
  <c r="HL66" i="3"/>
  <c r="HV66" i="3"/>
  <c r="US66" i="3"/>
  <c r="TO67" i="3" s="1"/>
  <c r="TY66" i="3"/>
  <c r="UI66" i="3" s="1"/>
  <c r="RR66" i="3"/>
  <c r="QN67" i="3" s="1"/>
  <c r="QX66" i="3"/>
  <c r="RH66" i="3" s="1"/>
  <c r="UN65" i="2"/>
  <c r="TJ66" i="2" s="1"/>
  <c r="TT65" i="2"/>
  <c r="UD65" i="2" s="1"/>
  <c r="CP34" i="2"/>
  <c r="AU35" i="2"/>
  <c r="CK34" i="2"/>
  <c r="CM34" i="2" s="1"/>
  <c r="LH66" i="2"/>
  <c r="KD67" i="2" s="1"/>
  <c r="KN66" i="2"/>
  <c r="KX66" i="2" s="1"/>
  <c r="HO65" i="2"/>
  <c r="HY65" i="2" s="1"/>
  <c r="II65" i="2"/>
  <c r="HE66" i="2" s="1"/>
  <c r="TU66" i="2"/>
  <c r="UE66" i="2"/>
  <c r="UO66" i="2"/>
  <c r="TK67" i="2" s="1"/>
  <c r="IE66" i="2"/>
  <c r="HA67" i="2" s="1"/>
  <c r="HK66" i="2"/>
  <c r="HU66" i="2" s="1"/>
  <c r="TV65" i="3"/>
  <c r="UF65" i="3" s="1"/>
  <c r="UP65" i="3"/>
  <c r="TL66" i="3" s="1"/>
  <c r="KM65" i="2"/>
  <c r="KW65" i="2"/>
  <c r="LG65" i="2"/>
  <c r="KC66" i="2" s="1"/>
  <c r="UQ66" i="2"/>
  <c r="TM67" i="2" s="1"/>
  <c r="TW66" i="2"/>
  <c r="UG66" i="2" s="1"/>
  <c r="CD66" i="3"/>
  <c r="AZ67" i="3" s="1"/>
  <c r="BJ66" i="3"/>
  <c r="BT66" i="3" s="1"/>
  <c r="EP66" i="2"/>
  <c r="EZ66" i="2" s="1"/>
  <c r="FJ66" i="2"/>
  <c r="EF67" i="2" s="1"/>
  <c r="KP66" i="2"/>
  <c r="KZ66" i="2" s="1"/>
  <c r="LJ66" i="2"/>
  <c r="KF67" i="2" s="1"/>
  <c r="QW66" i="3"/>
  <c r="RG66" i="3" s="1"/>
  <c r="RQ66" i="3"/>
  <c r="QM67" i="3" s="1"/>
  <c r="QU66" i="2"/>
  <c r="RE66" i="2" s="1"/>
  <c r="RO66" i="2"/>
  <c r="QK67" i="2" s="1"/>
  <c r="NP67" i="3"/>
  <c r="NZ67" i="3" s="1"/>
  <c r="OJ67" i="3"/>
  <c r="NF68" i="3" s="1"/>
  <c r="XR66" i="3"/>
  <c r="WN67" i="3" s="1"/>
  <c r="WX66" i="3"/>
  <c r="XH66" i="3" s="1"/>
  <c r="XE56" i="3"/>
  <c r="LL65" i="2"/>
  <c r="KH66" i="2" s="1"/>
  <c r="KR65" i="2"/>
  <c r="LB65" i="2" s="1"/>
  <c r="QP23" i="3"/>
  <c r="RS23" i="3" s="1"/>
  <c r="RT23" i="3"/>
  <c r="SW23" i="3"/>
  <c r="RX23" i="3" s="1"/>
  <c r="RV23" i="3"/>
  <c r="IL65" i="2"/>
  <c r="HH66" i="2" s="1"/>
  <c r="HR65" i="2"/>
  <c r="IB65" i="2"/>
  <c r="CG66" i="2"/>
  <c r="BC67" i="2" s="1"/>
  <c r="BM66" i="2"/>
  <c r="BW66" i="2"/>
  <c r="OL65" i="2"/>
  <c r="NH66" i="2" s="1"/>
  <c r="NR65" i="2"/>
  <c r="OB65" i="2"/>
  <c r="BJ66" i="2"/>
  <c r="BT66" i="2" s="1"/>
  <c r="CD66" i="2"/>
  <c r="AZ67" i="2" s="1"/>
  <c r="BR65" i="2"/>
  <c r="CB65" i="2"/>
  <c r="AX66" i="2" s="1"/>
  <c r="BH65" i="2"/>
  <c r="XU65" i="3"/>
  <c r="WQ66" i="3" s="1"/>
  <c r="XA65" i="3"/>
  <c r="XK65" i="3" s="1"/>
  <c r="RM67" i="3"/>
  <c r="QI68" i="3" s="1"/>
  <c r="QS67" i="3"/>
  <c r="RC67" i="3" s="1"/>
  <c r="UQ66" i="3"/>
  <c r="TM67" i="3" s="1"/>
  <c r="TW66" i="3"/>
  <c r="UG66" i="3" s="1"/>
  <c r="WW66" i="3"/>
  <c r="XG66" i="3" s="1"/>
  <c r="XQ66" i="3"/>
  <c r="WM67" i="3" s="1"/>
  <c r="FR24" i="3"/>
  <c r="DW25" i="3"/>
  <c r="FM24" i="3"/>
  <c r="FO24" i="3" s="1"/>
  <c r="GP24" i="3"/>
  <c r="FQ24" i="3" s="1"/>
  <c r="LQ35" i="2"/>
  <c r="KA36" i="2"/>
  <c r="LV35" i="2"/>
  <c r="BZ65" i="2"/>
  <c r="AV66" i="2" s="1"/>
  <c r="BF65" i="2"/>
  <c r="BP65" i="2" s="1"/>
  <c r="QT65" i="3"/>
  <c r="RD65" i="3" s="1"/>
  <c r="RN65" i="3"/>
  <c r="QJ66" i="3" s="1"/>
  <c r="CA65" i="2"/>
  <c r="AW66" i="2" s="1"/>
  <c r="BG65" i="2"/>
  <c r="BQ65" i="2" s="1"/>
  <c r="UL65" i="2"/>
  <c r="TH66" i="2" s="1"/>
  <c r="TR65" i="2"/>
  <c r="UB65" i="2"/>
  <c r="LK65" i="2"/>
  <c r="KG66" i="2" s="1"/>
  <c r="KQ65" i="2"/>
  <c r="LA65" i="2" s="1"/>
  <c r="BH66" i="3"/>
  <c r="BR66" i="3" s="1"/>
  <c r="CB66" i="3"/>
  <c r="AX67" i="3" s="1"/>
  <c r="DN34" i="2"/>
  <c r="CO34" i="2" s="1"/>
  <c r="I91" i="2" s="1"/>
  <c r="LJ65" i="3"/>
  <c r="KF66" i="3" s="1"/>
  <c r="KP65" i="3"/>
  <c r="KZ65" i="3" s="1"/>
  <c r="HQ66" i="3"/>
  <c r="IA66" i="3" s="1"/>
  <c r="IK66" i="3"/>
  <c r="HG67" i="3" s="1"/>
  <c r="UR66" i="2"/>
  <c r="TN67" i="2" s="1"/>
  <c r="TX66" i="2"/>
  <c r="UH66" i="2" s="1"/>
  <c r="TR26" i="3"/>
  <c r="UB26" i="3" s="1"/>
  <c r="UL26" i="3"/>
  <c r="TY65" i="2"/>
  <c r="UI65" i="2"/>
  <c r="US65" i="2"/>
  <c r="TO66" i="2" s="1"/>
  <c r="NV65" i="3"/>
  <c r="OF65" i="3" s="1"/>
  <c r="OP65" i="3"/>
  <c r="NL66" i="3" s="1"/>
  <c r="NQ67" i="3"/>
  <c r="OA67" i="3" s="1"/>
  <c r="OK67" i="3"/>
  <c r="NG68" i="3" s="1"/>
  <c r="EH25" i="3"/>
  <c r="ER25" i="3" s="1"/>
  <c r="OM66" i="3"/>
  <c r="NI67" i="3" s="1"/>
  <c r="NS66" i="3"/>
  <c r="OC66" i="3" s="1"/>
  <c r="FF66" i="3"/>
  <c r="EB67" i="3" s="1"/>
  <c r="EL66" i="3"/>
  <c r="EV66" i="3" s="1"/>
  <c r="QE35" i="2"/>
  <c r="RZ34" i="2"/>
  <c r="RU34" i="2"/>
  <c r="RW34" i="2" s="1"/>
  <c r="LL65" i="3"/>
  <c r="KH66" i="3" s="1"/>
  <c r="KR65" i="3"/>
  <c r="LB65" i="3" s="1"/>
  <c r="CH66" i="3"/>
  <c r="BD67" i="3" s="1"/>
  <c r="BN66" i="3"/>
  <c r="BX66" i="3" s="1"/>
  <c r="OM65" i="2"/>
  <c r="NI66" i="2" s="1"/>
  <c r="NS65" i="2"/>
  <c r="OC65" i="2"/>
  <c r="RK65" i="2"/>
  <c r="QG66" i="2" s="1"/>
  <c r="QQ65" i="2"/>
  <c r="RA65" i="2" s="1"/>
  <c r="QV66" i="3"/>
  <c r="RF66" i="3" s="1"/>
  <c r="RP66" i="3"/>
  <c r="QL67" i="3" s="1"/>
  <c r="LD65" i="2"/>
  <c r="LN65" i="2"/>
  <c r="KJ66" i="2" s="1"/>
  <c r="KT65" i="2"/>
  <c r="UH66" i="3"/>
  <c r="UR66" i="3"/>
  <c r="TN67" i="3" s="1"/>
  <c r="TX66" i="3"/>
  <c r="TV66" i="2"/>
  <c r="UF66" i="2"/>
  <c r="UP66" i="2"/>
  <c r="TL67" i="2" s="1"/>
  <c r="CF66" i="3"/>
  <c r="BB67" i="3" s="1"/>
  <c r="BL66" i="3"/>
  <c r="BV66" i="3" s="1"/>
  <c r="IF66" i="2"/>
  <c r="HB67" i="2" s="1"/>
  <c r="HL66" i="2"/>
  <c r="HV66" i="2" s="1"/>
  <c r="IC22" i="3"/>
  <c r="QY34" i="2"/>
  <c r="IA65" i="2"/>
  <c r="IK65" i="2"/>
  <c r="HG66" i="2" s="1"/>
  <c r="HQ65" i="2"/>
  <c r="RL65" i="2"/>
  <c r="QH66" i="2" s="1"/>
  <c r="QR65" i="2"/>
  <c r="RB65" i="2" s="1"/>
  <c r="NT66" i="3"/>
  <c r="OD66" i="3" s="1"/>
  <c r="ON66" i="3"/>
  <c r="NJ67" i="3" s="1"/>
  <c r="FH66" i="3"/>
  <c r="ED67" i="3" s="1"/>
  <c r="EN66" i="3"/>
  <c r="EX66" i="3" s="1"/>
  <c r="EJ65" i="3"/>
  <c r="ET65" i="3"/>
  <c r="FD65" i="3"/>
  <c r="DZ66" i="3" s="1"/>
  <c r="WV65" i="3"/>
  <c r="XF65" i="3" s="1"/>
  <c r="XP65" i="3"/>
  <c r="WL66" i="3" s="1"/>
  <c r="KT66" i="3"/>
  <c r="LD66" i="3" s="1"/>
  <c r="LN66" i="3"/>
  <c r="KJ67" i="3" s="1"/>
  <c r="H91" i="2"/>
  <c r="D91" i="2"/>
  <c r="E91" i="2"/>
  <c r="C91" i="2"/>
  <c r="B91" i="2"/>
  <c r="G91" i="2"/>
  <c r="F91" i="2"/>
  <c r="NO65" i="2"/>
  <c r="NY65" i="2" s="1"/>
  <c r="OI65" i="2"/>
  <c r="NE66" i="2" s="1"/>
  <c r="HR66" i="3"/>
  <c r="IB66" i="3" s="1"/>
  <c r="IL66" i="3"/>
  <c r="HH67" i="3" s="1"/>
  <c r="FR34" i="2"/>
  <c r="DW35" i="2"/>
  <c r="FM34" i="2"/>
  <c r="WZ65" i="2"/>
  <c r="XJ65" i="2"/>
  <c r="XT65" i="2"/>
  <c r="WP66" i="2" s="1"/>
  <c r="OL66" i="3"/>
  <c r="NH67" i="3" s="1"/>
  <c r="NR66" i="3"/>
  <c r="OB66" i="3" s="1"/>
  <c r="XD65" i="2"/>
  <c r="XN65" i="2"/>
  <c r="WJ66" i="2" s="1"/>
  <c r="WT65" i="2"/>
  <c r="RR66" i="2"/>
  <c r="QN67" i="2" s="1"/>
  <c r="QX66" i="2"/>
  <c r="RH66" i="2" s="1"/>
  <c r="HP66" i="2"/>
  <c r="HZ66" i="2"/>
  <c r="IJ66" i="2"/>
  <c r="HF67" i="2" s="1"/>
  <c r="OH66" i="2"/>
  <c r="ND67" i="2" s="1"/>
  <c r="NN66" i="2"/>
  <c r="NX66" i="2"/>
  <c r="ON65" i="2"/>
  <c r="NJ66" i="2" s="1"/>
  <c r="NT65" i="2"/>
  <c r="OD65" i="2" s="1"/>
  <c r="KO66" i="3"/>
  <c r="KY66" i="3" s="1"/>
  <c r="LI66" i="3"/>
  <c r="KE67" i="3" s="1"/>
  <c r="BI66" i="2"/>
  <c r="BS66" i="2" s="1"/>
  <c r="CC66" i="2"/>
  <c r="AY67" i="2" s="1"/>
  <c r="LF66" i="2"/>
  <c r="KB67" i="2" s="1"/>
  <c r="KL66" i="2"/>
  <c r="KV66" i="2" s="1"/>
  <c r="XT67" i="3"/>
  <c r="WP68" i="3" s="1"/>
  <c r="WZ67" i="3"/>
  <c r="XJ67" i="3" s="1"/>
  <c r="EJ66" i="2"/>
  <c r="ET66" i="2"/>
  <c r="FD66" i="2"/>
  <c r="DZ67" i="2" s="1"/>
  <c r="XL66" i="3"/>
  <c r="XB66" i="3"/>
  <c r="XV66" i="3"/>
  <c r="WR67" i="3" s="1"/>
  <c r="QP66" i="2"/>
  <c r="QZ66" i="2"/>
  <c r="RJ66" i="2"/>
  <c r="QF67" i="2" s="1"/>
  <c r="XQ66" i="2"/>
  <c r="WM67" i="2" s="1"/>
  <c r="WW66" i="2"/>
  <c r="XG66" i="2" s="1"/>
  <c r="TG35" i="2"/>
  <c r="UW34" i="2"/>
  <c r="UY34" i="2" s="1"/>
  <c r="VB34" i="2"/>
  <c r="QU67" i="3"/>
  <c r="RE67" i="3" s="1"/>
  <c r="RO67" i="3"/>
  <c r="QK68" i="3" s="1"/>
  <c r="RN65" i="2"/>
  <c r="QJ66" i="2" s="1"/>
  <c r="QT65" i="2"/>
  <c r="RD65" i="2" s="1"/>
  <c r="WI33" i="3"/>
  <c r="XY32" i="3"/>
  <c r="NU65" i="3"/>
  <c r="OE65" i="3" s="1"/>
  <c r="OO65" i="3"/>
  <c r="NK66" i="3" s="1"/>
  <c r="CG66" i="3"/>
  <c r="BC67" i="3" s="1"/>
  <c r="BM66" i="3"/>
  <c r="BW66" i="3" s="1"/>
  <c r="WY66" i="3"/>
  <c r="XS66" i="3"/>
  <c r="WO67" i="3" s="1"/>
  <c r="XI66" i="3"/>
  <c r="FI65" i="3"/>
  <c r="EE66" i="3" s="1"/>
  <c r="EO65" i="3"/>
  <c r="EY65" i="3" s="1"/>
  <c r="HP66" i="3"/>
  <c r="HZ66" i="3" s="1"/>
  <c r="IJ66" i="3"/>
  <c r="HF67" i="3" s="1"/>
  <c r="FE66" i="2"/>
  <c r="EA67" i="2" s="1"/>
  <c r="EK66" i="2"/>
  <c r="EU66" i="2" s="1"/>
  <c r="LS35" i="2"/>
  <c r="LM65" i="3"/>
  <c r="KI66" i="3" s="1"/>
  <c r="KS65" i="3"/>
  <c r="LC65" i="3" s="1"/>
  <c r="RQ66" i="2"/>
  <c r="QM67" i="2" s="1"/>
  <c r="QW66" i="2"/>
  <c r="RG66" i="2" s="1"/>
  <c r="FO34" i="2"/>
  <c r="NC35" i="2"/>
  <c r="OX34" i="2"/>
  <c r="OS34" i="2"/>
  <c r="UM65" i="2"/>
  <c r="TI66" i="2" s="1"/>
  <c r="TS65" i="2"/>
  <c r="UC65" i="2"/>
  <c r="JQ35" i="2"/>
  <c r="IR35" i="2" s="1"/>
  <c r="HS35" i="2"/>
  <c r="IP35" i="2"/>
  <c r="IC35" i="2"/>
  <c r="IN35" i="2"/>
  <c r="HI35" i="2"/>
  <c r="IM35" i="2" s="1"/>
  <c r="CE66" i="2"/>
  <c r="BA67" i="2" s="1"/>
  <c r="BK66" i="2"/>
  <c r="BU66" i="2" s="1"/>
  <c r="HM65" i="2"/>
  <c r="HW65" i="2"/>
  <c r="IG65" i="2"/>
  <c r="HC66" i="2" s="1"/>
  <c r="II65" i="3"/>
  <c r="HE66" i="3" s="1"/>
  <c r="HO65" i="3"/>
  <c r="HY65" i="3" s="1"/>
  <c r="AU27" i="3"/>
  <c r="FF66" i="2"/>
  <c r="EB67" i="2" s="1"/>
  <c r="EL66" i="2"/>
  <c r="EV66" i="2" s="1"/>
  <c r="EK65" i="3"/>
  <c r="EU65" i="3" s="1"/>
  <c r="FE65" i="3"/>
  <c r="EA66" i="3" s="1"/>
  <c r="BI65" i="3"/>
  <c r="BS65" i="3" s="1"/>
  <c r="CC65" i="3"/>
  <c r="AY66" i="3" s="1"/>
  <c r="UA34" i="2"/>
  <c r="LH66" i="3"/>
  <c r="KD67" i="3" s="1"/>
  <c r="KN66" i="3"/>
  <c r="KX66" i="3" s="1"/>
  <c r="TT66" i="3"/>
  <c r="UD66" i="3" s="1"/>
  <c r="UN66" i="3"/>
  <c r="TJ67" i="3" s="1"/>
  <c r="RL67" i="3"/>
  <c r="QH68" i="3" s="1"/>
  <c r="QR67" i="3"/>
  <c r="RB67" i="3" s="1"/>
  <c r="HM65" i="3"/>
  <c r="HW65" i="3" s="1"/>
  <c r="IG65" i="3"/>
  <c r="HC66" i="3" s="1"/>
  <c r="EQ34" i="2"/>
  <c r="OU34" i="2"/>
  <c r="WV66" i="2"/>
  <c r="XF66" i="2" s="1"/>
  <c r="XP66" i="2"/>
  <c r="WL67" i="2" s="1"/>
  <c r="CE66" i="3"/>
  <c r="BA67" i="3" s="1"/>
  <c r="BK66" i="3"/>
  <c r="BU66" i="3" s="1"/>
  <c r="TU65" i="3"/>
  <c r="UE65" i="3" s="1"/>
  <c r="UO65" i="3"/>
  <c r="TK66" i="3" s="1"/>
  <c r="WY65" i="2"/>
  <c r="XI65" i="2" s="1"/>
  <c r="XS65" i="2"/>
  <c r="WO66" i="2" s="1"/>
  <c r="LM65" i="2"/>
  <c r="KI66" i="2" s="1"/>
  <c r="KS65" i="2"/>
  <c r="LC65" i="2" s="1"/>
  <c r="KO65" i="2"/>
  <c r="KY65" i="2" s="1"/>
  <c r="LI65" i="2"/>
  <c r="KE66" i="2" s="1"/>
  <c r="XA65" i="2"/>
  <c r="XK65" i="2"/>
  <c r="XU65" i="2"/>
  <c r="WQ66" i="2" s="1"/>
  <c r="CH66" i="2"/>
  <c r="BD67" i="2" s="1"/>
  <c r="BN66" i="2"/>
  <c r="BX66" i="2"/>
  <c r="IE22" i="3"/>
  <c r="HA23" i="3" s="1"/>
  <c r="OS24" i="3" l="1"/>
  <c r="OU24" i="3" s="1"/>
  <c r="XN59" i="3"/>
  <c r="WJ60" i="3" s="1"/>
  <c r="LV22" i="3"/>
  <c r="UV24" i="3"/>
  <c r="VY24" i="3"/>
  <c r="UZ24" i="3" s="1"/>
  <c r="XO57" i="3"/>
  <c r="WK58" i="3" s="1"/>
  <c r="XE58" i="3" s="1"/>
  <c r="CM22" i="3"/>
  <c r="G79" i="3"/>
  <c r="BF23" i="3"/>
  <c r="CL23" i="3"/>
  <c r="CJ23" i="3"/>
  <c r="DM23" i="3"/>
  <c r="CN23" i="3" s="1"/>
  <c r="OX24" i="3"/>
  <c r="MT22" i="3"/>
  <c r="LU22" i="3" s="1"/>
  <c r="LQ22" i="3"/>
  <c r="LS22" i="3" s="1"/>
  <c r="LR23" i="3"/>
  <c r="KK23" i="3"/>
  <c r="LO23" i="3" s="1"/>
  <c r="LP23" i="3"/>
  <c r="MS23" i="3"/>
  <c r="LT23" i="3" s="1"/>
  <c r="TG25" i="3"/>
  <c r="PV24" i="3"/>
  <c r="OW24" i="3" s="1"/>
  <c r="TS24" i="3"/>
  <c r="UU24" i="3" s="1"/>
  <c r="NN67" i="2"/>
  <c r="NX67" i="2"/>
  <c r="OH67" i="2"/>
  <c r="ND68" i="2" s="1"/>
  <c r="OL67" i="3"/>
  <c r="NH68" i="3" s="1"/>
  <c r="NR67" i="3"/>
  <c r="OB67" i="3" s="1"/>
  <c r="WV66" i="3"/>
  <c r="XF66" i="3" s="1"/>
  <c r="XP66" i="3"/>
  <c r="WL67" i="3" s="1"/>
  <c r="CH67" i="3"/>
  <c r="BD68" i="3" s="1"/>
  <c r="BN67" i="3"/>
  <c r="BX67" i="3"/>
  <c r="US66" i="2"/>
  <c r="TO67" i="2" s="1"/>
  <c r="TY66" i="2"/>
  <c r="UI66" i="2"/>
  <c r="XQ67" i="3"/>
  <c r="WM68" i="3" s="1"/>
  <c r="WW67" i="3"/>
  <c r="XG67" i="3" s="1"/>
  <c r="BH66" i="2"/>
  <c r="BR66" i="2" s="1"/>
  <c r="CB66" i="2"/>
  <c r="AX67" i="2" s="1"/>
  <c r="BM67" i="2"/>
  <c r="BW67" i="2"/>
  <c r="CG67" i="2"/>
  <c r="BC68" i="2" s="1"/>
  <c r="QZ23" i="3"/>
  <c r="RK23" i="3" s="1"/>
  <c r="QG24" i="3" s="1"/>
  <c r="US67" i="3"/>
  <c r="TO68" i="3" s="1"/>
  <c r="TY67" i="3"/>
  <c r="UI67" i="3" s="1"/>
  <c r="EN67" i="2"/>
  <c r="EX67" i="2"/>
  <c r="FH67" i="2"/>
  <c r="ED68" i="2" s="1"/>
  <c r="EH66" i="2"/>
  <c r="ER66" i="2" s="1"/>
  <c r="FB66" i="2"/>
  <c r="DX67" i="2" s="1"/>
  <c r="QS66" i="2"/>
  <c r="RC66" i="2" s="1"/>
  <c r="RM66" i="2"/>
  <c r="QI67" i="2" s="1"/>
  <c r="HQ67" i="3"/>
  <c r="IA67" i="3" s="1"/>
  <c r="IK67" i="3"/>
  <c r="HG68" i="3" s="1"/>
  <c r="RO67" i="2"/>
  <c r="QK68" i="2" s="1"/>
  <c r="QU67" i="2"/>
  <c r="RE67" i="2"/>
  <c r="NP67" i="2"/>
  <c r="NZ67" i="2" s="1"/>
  <c r="OJ67" i="2"/>
  <c r="NF68" i="2" s="1"/>
  <c r="NQ66" i="2"/>
  <c r="OK66" i="2"/>
  <c r="NG67" i="2" s="1"/>
  <c r="OA66" i="2"/>
  <c r="QW67" i="2"/>
  <c r="RG67" i="2"/>
  <c r="RQ67" i="2"/>
  <c r="QM68" i="2" s="1"/>
  <c r="QR66" i="2"/>
  <c r="RB66" i="2"/>
  <c r="RL66" i="2"/>
  <c r="QH67" i="2" s="1"/>
  <c r="RP67" i="3"/>
  <c r="QL68" i="3" s="1"/>
  <c r="QV67" i="3"/>
  <c r="RF67" i="3" s="1"/>
  <c r="OM67" i="3"/>
  <c r="NI68" i="3" s="1"/>
  <c r="NS67" i="3"/>
  <c r="OC67" i="3" s="1"/>
  <c r="KQ66" i="2"/>
  <c r="LA66" i="2" s="1"/>
  <c r="LK66" i="2"/>
  <c r="KG67" i="2" s="1"/>
  <c r="CD67" i="2"/>
  <c r="AZ68" i="2" s="1"/>
  <c r="BJ67" i="2"/>
  <c r="BT67" i="2" s="1"/>
  <c r="CD67" i="3"/>
  <c r="AZ68" i="3" s="1"/>
  <c r="BJ67" i="3"/>
  <c r="BT67" i="3" s="1"/>
  <c r="HK67" i="2"/>
  <c r="HU67" i="2" s="1"/>
  <c r="IE67" i="2"/>
  <c r="HA68" i="2" s="1"/>
  <c r="DM35" i="2"/>
  <c r="CN35" i="2" s="1"/>
  <c r="CL35" i="2"/>
  <c r="BY35" i="2"/>
  <c r="DN35" i="2"/>
  <c r="CO35" i="2" s="1"/>
  <c r="BE35" i="2"/>
  <c r="CI35" i="2" s="1"/>
  <c r="CJ35" i="2"/>
  <c r="EM67" i="3"/>
  <c r="EW67" i="3" s="1"/>
  <c r="FG67" i="3"/>
  <c r="EC68" i="3" s="1"/>
  <c r="OO67" i="2"/>
  <c r="NK68" i="2" s="1"/>
  <c r="NU67" i="2"/>
  <c r="OE67" i="2" s="1"/>
  <c r="HJ23" i="3"/>
  <c r="HT23" i="3" s="1"/>
  <c r="HO66" i="3"/>
  <c r="HY66" i="3" s="1"/>
  <c r="II66" i="3"/>
  <c r="HE67" i="3" s="1"/>
  <c r="QP67" i="2"/>
  <c r="QZ67" i="2"/>
  <c r="RJ67" i="2"/>
  <c r="QF68" i="2" s="1"/>
  <c r="FD66" i="3"/>
  <c r="DZ67" i="3" s="1"/>
  <c r="EJ66" i="3"/>
  <c r="ET66" i="3" s="1"/>
  <c r="CF67" i="3"/>
  <c r="BB68" i="3" s="1"/>
  <c r="BL67" i="3"/>
  <c r="BV67" i="3" s="1"/>
  <c r="KR66" i="3"/>
  <c r="LB66" i="3"/>
  <c r="LL66" i="3"/>
  <c r="KH67" i="3" s="1"/>
  <c r="BF66" i="2"/>
  <c r="BP66" i="2"/>
  <c r="BZ66" i="2"/>
  <c r="AV67" i="2" s="1"/>
  <c r="HR66" i="2"/>
  <c r="IB66" i="2"/>
  <c r="IL66" i="2"/>
  <c r="HH67" i="2" s="1"/>
  <c r="HL67" i="3"/>
  <c r="HV67" i="3" s="1"/>
  <c r="IF67" i="3"/>
  <c r="HB68" i="3" s="1"/>
  <c r="EP67" i="3"/>
  <c r="EZ67" i="3" s="1"/>
  <c r="FJ67" i="3"/>
  <c r="EF68" i="3" s="1"/>
  <c r="FG66" i="2"/>
  <c r="EC67" i="2" s="1"/>
  <c r="EM66" i="2"/>
  <c r="EW66" i="2" s="1"/>
  <c r="XO67" i="2"/>
  <c r="WK68" i="2" s="1"/>
  <c r="WU67" i="2"/>
  <c r="XE67" i="2" s="1"/>
  <c r="HN67" i="2"/>
  <c r="HX67" i="2" s="1"/>
  <c r="IH67" i="2"/>
  <c r="HD68" i="2" s="1"/>
  <c r="OO66" i="3"/>
  <c r="NK67" i="3" s="1"/>
  <c r="NU66" i="3"/>
  <c r="OE66" i="3" s="1"/>
  <c r="KL67" i="2"/>
  <c r="KV67" i="2" s="1"/>
  <c r="LF67" i="2"/>
  <c r="KB68" i="2" s="1"/>
  <c r="HQ66" i="2"/>
  <c r="IA66" i="2" s="1"/>
  <c r="IK66" i="2"/>
  <c r="HG67" i="2" s="1"/>
  <c r="EK67" i="2"/>
  <c r="EU67" i="2" s="1"/>
  <c r="FE67" i="2"/>
  <c r="EA68" i="2" s="1"/>
  <c r="WZ68" i="3"/>
  <c r="XJ68" i="3" s="1"/>
  <c r="XT68" i="3"/>
  <c r="WP69" i="3" s="1"/>
  <c r="XT66" i="2"/>
  <c r="WP67" i="2" s="1"/>
  <c r="WZ66" i="2"/>
  <c r="XJ66" i="2" s="1"/>
  <c r="BY27" i="3"/>
  <c r="BE27" i="3"/>
  <c r="KS66" i="2"/>
  <c r="LC66" i="2"/>
  <c r="LM66" i="2"/>
  <c r="KI67" i="2" s="1"/>
  <c r="XS66" i="2"/>
  <c r="WO67" i="2" s="1"/>
  <c r="WY66" i="2"/>
  <c r="XI66" i="2"/>
  <c r="EL67" i="2"/>
  <c r="EV67" i="2" s="1"/>
  <c r="FF67" i="2"/>
  <c r="EB68" i="2" s="1"/>
  <c r="BN67" i="2"/>
  <c r="BX67" i="2"/>
  <c r="CH67" i="2"/>
  <c r="BD68" i="2" s="1"/>
  <c r="IG66" i="3"/>
  <c r="HC67" i="3" s="1"/>
  <c r="HM66" i="3"/>
  <c r="HW66" i="3" s="1"/>
  <c r="LH67" i="3"/>
  <c r="KD68" i="3" s="1"/>
  <c r="KN67" i="3"/>
  <c r="KX67" i="3" s="1"/>
  <c r="IJ67" i="3"/>
  <c r="HF68" i="3" s="1"/>
  <c r="HP67" i="3"/>
  <c r="HZ67" i="3" s="1"/>
  <c r="IG66" i="2"/>
  <c r="HC67" i="2" s="1"/>
  <c r="HM66" i="2"/>
  <c r="HW66" i="2"/>
  <c r="TW67" i="2"/>
  <c r="UG67" i="2"/>
  <c r="UQ67" i="2"/>
  <c r="TM68" i="2" s="1"/>
  <c r="FC67" i="2"/>
  <c r="DY68" i="2" s="1"/>
  <c r="EI67" i="2"/>
  <c r="ES67" i="2" s="1"/>
  <c r="UO66" i="3"/>
  <c r="TK67" i="3" s="1"/>
  <c r="TU66" i="3"/>
  <c r="UE66" i="3" s="1"/>
  <c r="QU68" i="3"/>
  <c r="RE68" i="3" s="1"/>
  <c r="RO68" i="3"/>
  <c r="QK69" i="3" s="1"/>
  <c r="QQ66" i="2"/>
  <c r="RK66" i="2"/>
  <c r="QG67" i="2" s="1"/>
  <c r="RA66" i="2"/>
  <c r="OK68" i="3"/>
  <c r="NG69" i="3" s="1"/>
  <c r="NQ68" i="3"/>
  <c r="OA68" i="3" s="1"/>
  <c r="KP66" i="3"/>
  <c r="KZ66" i="3" s="1"/>
  <c r="LJ66" i="3"/>
  <c r="KF67" i="3" s="1"/>
  <c r="TR66" i="2"/>
  <c r="UB66" i="2" s="1"/>
  <c r="UL66" i="2"/>
  <c r="TH67" i="2" s="1"/>
  <c r="QS68" i="3"/>
  <c r="RC68" i="3"/>
  <c r="RM68" i="3"/>
  <c r="QI69" i="3" s="1"/>
  <c r="UT67" i="3"/>
  <c r="TP68" i="3" s="1"/>
  <c r="TZ67" i="3"/>
  <c r="UJ67" i="3" s="1"/>
  <c r="BL67" i="2"/>
  <c r="BV67" i="2" s="1"/>
  <c r="CF67" i="2"/>
  <c r="BB68" i="2" s="1"/>
  <c r="RQ67" i="3"/>
  <c r="QM68" i="3" s="1"/>
  <c r="QW67" i="3"/>
  <c r="RG67" i="3" s="1"/>
  <c r="LR36" i="2"/>
  <c r="MS36" i="2"/>
  <c r="LT36" i="2" s="1"/>
  <c r="LP36" i="2"/>
  <c r="KK36" i="2"/>
  <c r="LO36" i="2" s="1"/>
  <c r="LE36" i="2"/>
  <c r="UO67" i="2"/>
  <c r="TK68" i="2" s="1"/>
  <c r="TU67" i="2"/>
  <c r="UE67" i="2" s="1"/>
  <c r="TT66" i="2"/>
  <c r="UD66" i="2" s="1"/>
  <c r="UN66" i="2"/>
  <c r="TJ67" i="2" s="1"/>
  <c r="IH66" i="3"/>
  <c r="HD67" i="3" s="1"/>
  <c r="HN66" i="3"/>
  <c r="HX66" i="3" s="1"/>
  <c r="XV67" i="3"/>
  <c r="WR68" i="3" s="1"/>
  <c r="XB67" i="3"/>
  <c r="XL67" i="3" s="1"/>
  <c r="CC67" i="2"/>
  <c r="AY68" i="2" s="1"/>
  <c r="BI67" i="2"/>
  <c r="BS67" i="2" s="1"/>
  <c r="CC66" i="3"/>
  <c r="AY67" i="3" s="1"/>
  <c r="BI66" i="3"/>
  <c r="BS66" i="3" s="1"/>
  <c r="EO66" i="3"/>
  <c r="EY66" i="3" s="1"/>
  <c r="FI66" i="3"/>
  <c r="EE67" i="3" s="1"/>
  <c r="WS33" i="3"/>
  <c r="XC33" i="3" s="1"/>
  <c r="XZ33" i="3"/>
  <c r="XX33" i="3"/>
  <c r="IL67" i="3"/>
  <c r="HH68" i="3" s="1"/>
  <c r="HR67" i="3"/>
  <c r="IB67" i="3" s="1"/>
  <c r="EN67" i="3"/>
  <c r="EX67" i="3" s="1"/>
  <c r="FH67" i="3"/>
  <c r="ED68" i="3" s="1"/>
  <c r="TH27" i="3"/>
  <c r="NR66" i="2"/>
  <c r="OB66" i="2"/>
  <c r="OL66" i="2"/>
  <c r="NH67" i="2" s="1"/>
  <c r="XH67" i="3"/>
  <c r="XR67" i="3"/>
  <c r="WN68" i="3" s="1"/>
  <c r="WX67" i="3"/>
  <c r="KP67" i="2"/>
  <c r="KZ67" i="2" s="1"/>
  <c r="LJ67" i="2"/>
  <c r="KF68" i="2" s="1"/>
  <c r="LG66" i="2"/>
  <c r="KC67" i="2" s="1"/>
  <c r="KM66" i="2"/>
  <c r="KW66" i="2"/>
  <c r="OP67" i="2"/>
  <c r="NL68" i="2" s="1"/>
  <c r="NV67" i="2"/>
  <c r="OF67" i="2" s="1"/>
  <c r="TZ67" i="2"/>
  <c r="UJ67" i="2"/>
  <c r="UT67" i="2"/>
  <c r="TP68" i="2" s="1"/>
  <c r="WX67" i="2"/>
  <c r="XH67" i="2" s="1"/>
  <c r="XR67" i="2"/>
  <c r="WN68" i="2" s="1"/>
  <c r="RR67" i="3"/>
  <c r="QN68" i="3" s="1"/>
  <c r="QX67" i="3"/>
  <c r="RH67" i="3" s="1"/>
  <c r="WT60" i="3"/>
  <c r="XN60" i="3" s="1"/>
  <c r="WJ61" i="3" s="1"/>
  <c r="FI66" i="2"/>
  <c r="EE67" i="2" s="1"/>
  <c r="EO66" i="2"/>
  <c r="EY66" i="2" s="1"/>
  <c r="WU58" i="3"/>
  <c r="XO58" i="3" s="1"/>
  <c r="WK59" i="3" s="1"/>
  <c r="KR66" i="2"/>
  <c r="LB66" i="2" s="1"/>
  <c r="LL66" i="2"/>
  <c r="KH67" i="2" s="1"/>
  <c r="KN67" i="2"/>
  <c r="KX67" i="2" s="1"/>
  <c r="LH67" i="2"/>
  <c r="KD68" i="2" s="1"/>
  <c r="QX67" i="2"/>
  <c r="RH67" i="2" s="1"/>
  <c r="RR67" i="2"/>
  <c r="QN68" i="2" s="1"/>
  <c r="KT67" i="3"/>
  <c r="LD67" i="3" s="1"/>
  <c r="LN67" i="3"/>
  <c r="KJ68" i="3" s="1"/>
  <c r="NV66" i="3"/>
  <c r="OF66" i="3" s="1"/>
  <c r="OP66" i="3"/>
  <c r="NL67" i="3" s="1"/>
  <c r="BG66" i="2"/>
  <c r="BQ66" i="2"/>
  <c r="CA66" i="2"/>
  <c r="AW67" i="2" s="1"/>
  <c r="GO25" i="3"/>
  <c r="FP25" i="3" s="1"/>
  <c r="EG25" i="3"/>
  <c r="FK25" i="3" s="1"/>
  <c r="FN25" i="3"/>
  <c r="FL25" i="3"/>
  <c r="XA66" i="3"/>
  <c r="XK66" i="3" s="1"/>
  <c r="XU66" i="3"/>
  <c r="WQ67" i="3" s="1"/>
  <c r="RP67" i="2"/>
  <c r="QL68" i="2" s="1"/>
  <c r="QV67" i="2"/>
  <c r="RF67" i="2" s="1"/>
  <c r="NN25" i="3"/>
  <c r="OQ25" i="3" s="1"/>
  <c r="OT25" i="3"/>
  <c r="OR25" i="3"/>
  <c r="PU25" i="3"/>
  <c r="OV25" i="3" s="1"/>
  <c r="HK23" i="3"/>
  <c r="HU23" i="3" s="1"/>
  <c r="IT35" i="2"/>
  <c r="GY36" i="2"/>
  <c r="IO35" i="2"/>
  <c r="IQ35" i="2" s="1"/>
  <c r="TS66" i="2"/>
  <c r="UC66" i="2" s="1"/>
  <c r="UM66" i="2"/>
  <c r="TI67" i="2" s="1"/>
  <c r="UR67" i="3"/>
  <c r="TN68" i="3" s="1"/>
  <c r="TX67" i="3"/>
  <c r="UH67" i="3"/>
  <c r="RT35" i="2"/>
  <c r="RI35" i="2"/>
  <c r="RV35" i="2"/>
  <c r="QO35" i="2"/>
  <c r="RS35" i="2" s="1"/>
  <c r="SW35" i="2"/>
  <c r="RX35" i="2" s="1"/>
  <c r="SX35" i="2"/>
  <c r="RY35" i="2" s="1"/>
  <c r="FE66" i="3"/>
  <c r="EA67" i="3" s="1"/>
  <c r="EK66" i="3"/>
  <c r="EU66" i="3" s="1"/>
  <c r="BK67" i="2"/>
  <c r="BU67" i="2" s="1"/>
  <c r="CE67" i="2"/>
  <c r="BA68" i="2" s="1"/>
  <c r="QT66" i="2"/>
  <c r="RD66" i="2"/>
  <c r="RN66" i="2"/>
  <c r="QJ67" i="2" s="1"/>
  <c r="ET67" i="2"/>
  <c r="FD67" i="2"/>
  <c r="DZ68" i="2" s="1"/>
  <c r="EJ67" i="2"/>
  <c r="IO22" i="3"/>
  <c r="IQ22" i="3" s="1"/>
  <c r="IT22" i="3"/>
  <c r="GY23" i="3"/>
  <c r="JR22" i="3"/>
  <c r="IS22" i="3" s="1"/>
  <c r="KO67" i="3"/>
  <c r="KY67" i="3" s="1"/>
  <c r="LI67" i="3"/>
  <c r="KE68" i="3" s="1"/>
  <c r="NY66" i="2"/>
  <c r="OI66" i="2"/>
  <c r="NE67" i="2" s="1"/>
  <c r="NO66" i="2"/>
  <c r="ON67" i="3"/>
  <c r="NJ68" i="3" s="1"/>
  <c r="NT67" i="3"/>
  <c r="OD67" i="3" s="1"/>
  <c r="NS66" i="2"/>
  <c r="OC66" i="2"/>
  <c r="OM66" i="2"/>
  <c r="NI67" i="2" s="1"/>
  <c r="CB67" i="3"/>
  <c r="AX68" i="3" s="1"/>
  <c r="BH67" i="3"/>
  <c r="BR67" i="3" s="1"/>
  <c r="NP68" i="3"/>
  <c r="NZ68" i="3" s="1"/>
  <c r="OJ68" i="3"/>
  <c r="NF69" i="3" s="1"/>
  <c r="EP67" i="2"/>
  <c r="EZ67" i="2"/>
  <c r="FJ67" i="2"/>
  <c r="EF68" i="2" s="1"/>
  <c r="TV66" i="3"/>
  <c r="UF66" i="3" s="1"/>
  <c r="UP66" i="3"/>
  <c r="TL67" i="3" s="1"/>
  <c r="CG67" i="3"/>
  <c r="BC68" i="3" s="1"/>
  <c r="BM67" i="3"/>
  <c r="BW67" i="3" s="1"/>
  <c r="WW67" i="2"/>
  <c r="XG67" i="2" s="1"/>
  <c r="XQ67" i="2"/>
  <c r="WM68" i="2" s="1"/>
  <c r="NT66" i="2"/>
  <c r="OD66" i="2"/>
  <c r="ON66" i="2"/>
  <c r="NJ67" i="2" s="1"/>
  <c r="HP67" i="2"/>
  <c r="HZ67" i="2" s="1"/>
  <c r="IJ67" i="2"/>
  <c r="HF68" i="2" s="1"/>
  <c r="UF67" i="2"/>
  <c r="UP67" i="2"/>
  <c r="TL68" i="2" s="1"/>
  <c r="TV67" i="2"/>
  <c r="UQ67" i="3"/>
  <c r="TM68" i="3" s="1"/>
  <c r="TW67" i="3"/>
  <c r="UG67" i="3" s="1"/>
  <c r="XU66" i="2"/>
  <c r="WQ67" i="2" s="1"/>
  <c r="XA66" i="2"/>
  <c r="XK66" i="2" s="1"/>
  <c r="JR35" i="2"/>
  <c r="IS35" i="2" s="1"/>
  <c r="GP35" i="2"/>
  <c r="FQ35" i="2" s="1"/>
  <c r="EG35" i="2"/>
  <c r="FK35" i="2" s="1"/>
  <c r="GO35" i="2"/>
  <c r="FP35" i="2" s="1"/>
  <c r="FL35" i="2"/>
  <c r="FN35" i="2"/>
  <c r="FA35" i="2"/>
  <c r="LI66" i="2"/>
  <c r="KE67" i="2" s="1"/>
  <c r="KO66" i="2"/>
  <c r="KY66" i="2" s="1"/>
  <c r="KS66" i="3"/>
  <c r="LC66" i="3" s="1"/>
  <c r="LM66" i="3"/>
  <c r="KI67" i="3" s="1"/>
  <c r="WT66" i="2"/>
  <c r="XD66" i="2"/>
  <c r="XN66" i="2"/>
  <c r="WJ67" i="2" s="1"/>
  <c r="HJ66" i="2"/>
  <c r="HT66" i="2" s="1"/>
  <c r="ID66" i="2"/>
  <c r="GZ67" i="2" s="1"/>
  <c r="QR68" i="3"/>
  <c r="RB68" i="3" s="1"/>
  <c r="RL68" i="3"/>
  <c r="QH69" i="3" s="1"/>
  <c r="CE67" i="3"/>
  <c r="BA68" i="3" s="1"/>
  <c r="BK67" i="3"/>
  <c r="BU67" i="3" s="1"/>
  <c r="XS67" i="3"/>
  <c r="WO68" i="3" s="1"/>
  <c r="WY67" i="3"/>
  <c r="XI67" i="3" s="1"/>
  <c r="VY35" i="2"/>
  <c r="UZ35" i="2" s="1"/>
  <c r="UK35" i="2"/>
  <c r="UV35" i="2"/>
  <c r="TQ35" i="2"/>
  <c r="UU35" i="2" s="1"/>
  <c r="UX35" i="2"/>
  <c r="XP67" i="2"/>
  <c r="WL68" i="2" s="1"/>
  <c r="WV67" i="2"/>
  <c r="XF67" i="2" s="1"/>
  <c r="TT67" i="3"/>
  <c r="UD67" i="3" s="1"/>
  <c r="UN67" i="3"/>
  <c r="TJ68" i="3" s="1"/>
  <c r="OT35" i="2"/>
  <c r="PU35" i="2"/>
  <c r="OV35" i="2" s="1"/>
  <c r="OG35" i="2"/>
  <c r="OR35" i="2"/>
  <c r="NM35" i="2"/>
  <c r="OQ35" i="2" s="1"/>
  <c r="HL67" i="2"/>
  <c r="HV67" i="2" s="1"/>
  <c r="IF67" i="2"/>
  <c r="HB68" i="2" s="1"/>
  <c r="KT66" i="2"/>
  <c r="LD66" i="2"/>
  <c r="LN66" i="2"/>
  <c r="KJ67" i="2" s="1"/>
  <c r="EL67" i="3"/>
  <c r="EV67" i="3" s="1"/>
  <c r="FF67" i="3"/>
  <c r="EB68" i="3" s="1"/>
  <c r="TX67" i="2"/>
  <c r="UH67" i="2" s="1"/>
  <c r="UR67" i="2"/>
  <c r="TN68" i="2" s="1"/>
  <c r="QT66" i="3"/>
  <c r="RD66" i="3" s="1"/>
  <c r="RN66" i="3"/>
  <c r="QJ67" i="3" s="1"/>
  <c r="II66" i="2"/>
  <c r="HE67" i="2" s="1"/>
  <c r="HO66" i="2"/>
  <c r="HY66" i="2" s="1"/>
  <c r="WS35" i="2"/>
  <c r="XC35" i="2" s="1"/>
  <c r="XM35" i="2"/>
  <c r="XZ35" i="2"/>
  <c r="XX35" i="2"/>
  <c r="XB67" i="2"/>
  <c r="XL67" i="2"/>
  <c r="XV67" i="2"/>
  <c r="WR68" i="2" s="1"/>
  <c r="LK68" i="3"/>
  <c r="KG69" i="3" s="1"/>
  <c r="KQ68" i="3"/>
  <c r="LA68" i="3" s="1"/>
  <c r="NW35" i="2" l="1"/>
  <c r="XM33" i="3"/>
  <c r="XD60" i="3"/>
  <c r="EQ25" i="3"/>
  <c r="FA25" i="3" s="1"/>
  <c r="E80" i="3"/>
  <c r="C80" i="3"/>
  <c r="B80" i="3"/>
  <c r="H80" i="3"/>
  <c r="CI23" i="3"/>
  <c r="BP23" i="3"/>
  <c r="D79" i="3"/>
  <c r="F79" i="3"/>
  <c r="RJ23" i="3"/>
  <c r="QF24" i="3" s="1"/>
  <c r="RI23" i="3"/>
  <c r="QE24" i="3" s="1"/>
  <c r="UK25" i="3"/>
  <c r="TG26" i="3" s="1"/>
  <c r="TQ25" i="3"/>
  <c r="UA25" i="3" s="1"/>
  <c r="KU23" i="3"/>
  <c r="LF23" i="3" s="1"/>
  <c r="KB24" i="3" s="1"/>
  <c r="UC24" i="3"/>
  <c r="UM24" i="3" s="1"/>
  <c r="LG23" i="3"/>
  <c r="KC24" i="3" s="1"/>
  <c r="LE23" i="3"/>
  <c r="QO24" i="3"/>
  <c r="QY24" i="3" s="1"/>
  <c r="WT61" i="3"/>
  <c r="XN61" i="3" s="1"/>
  <c r="WJ62" i="3" s="1"/>
  <c r="WU59" i="3"/>
  <c r="XE59" i="3"/>
  <c r="XO59" i="3"/>
  <c r="WK60" i="3" s="1"/>
  <c r="CC67" i="3"/>
  <c r="AY68" i="3" s="1"/>
  <c r="BI67" i="3"/>
  <c r="BS67" i="3" s="1"/>
  <c r="TU67" i="3"/>
  <c r="UE67" i="3" s="1"/>
  <c r="UO67" i="3"/>
  <c r="TK68" i="3" s="1"/>
  <c r="TW68" i="2"/>
  <c r="UG68" i="2"/>
  <c r="UQ68" i="2"/>
  <c r="TM69" i="2" s="1"/>
  <c r="HQ67" i="2"/>
  <c r="IA67" i="2"/>
  <c r="IK67" i="2"/>
  <c r="HG68" i="2" s="1"/>
  <c r="FD67" i="3"/>
  <c r="DZ68" i="3" s="1"/>
  <c r="EJ67" i="3"/>
  <c r="ET67" i="3" s="1"/>
  <c r="QQ24" i="3"/>
  <c r="RA24" i="3" s="1"/>
  <c r="BM68" i="3"/>
  <c r="BW68" i="3" s="1"/>
  <c r="CG68" i="3"/>
  <c r="BC69" i="3" s="1"/>
  <c r="LH68" i="2"/>
  <c r="KD69" i="2" s="1"/>
  <c r="KN68" i="2"/>
  <c r="KX68" i="2" s="1"/>
  <c r="HR68" i="3"/>
  <c r="IB68" i="3" s="1"/>
  <c r="IL68" i="3"/>
  <c r="HH69" i="3" s="1"/>
  <c r="RQ68" i="3"/>
  <c r="QM69" i="3" s="1"/>
  <c r="QW68" i="3"/>
  <c r="RG68" i="3" s="1"/>
  <c r="WU68" i="2"/>
  <c r="XE68" i="2" s="1"/>
  <c r="XO68" i="2"/>
  <c r="WK69" i="2" s="1"/>
  <c r="HK68" i="2"/>
  <c r="HU68" i="2"/>
  <c r="IE68" i="2"/>
  <c r="HA69" i="2" s="1"/>
  <c r="HQ68" i="3"/>
  <c r="IA68" i="3" s="1"/>
  <c r="IK68" i="3"/>
  <c r="HG69" i="3" s="1"/>
  <c r="FH68" i="2"/>
  <c r="ED69" i="2" s="1"/>
  <c r="EN68" i="2"/>
  <c r="EX68" i="2" s="1"/>
  <c r="NC36" i="2"/>
  <c r="OX35" i="2"/>
  <c r="OS35" i="2"/>
  <c r="OM67" i="2"/>
  <c r="NI68" i="2" s="1"/>
  <c r="NS67" i="2"/>
  <c r="OC67" i="2" s="1"/>
  <c r="OL67" i="2"/>
  <c r="NH68" i="2" s="1"/>
  <c r="NR67" i="2"/>
  <c r="OB67" i="2" s="1"/>
  <c r="BZ67" i="2"/>
  <c r="AV68" i="2" s="1"/>
  <c r="BF67" i="2"/>
  <c r="BP67" i="2" s="1"/>
  <c r="RJ68" i="2"/>
  <c r="QF69" i="2" s="1"/>
  <c r="QP68" i="2"/>
  <c r="QZ68" i="2"/>
  <c r="NU68" i="2"/>
  <c r="OE68" i="2"/>
  <c r="OO68" i="2"/>
  <c r="NK69" i="2" s="1"/>
  <c r="NS68" i="3"/>
  <c r="OC68" i="3" s="1"/>
  <c r="OM68" i="3"/>
  <c r="NI69" i="3" s="1"/>
  <c r="WI36" i="2"/>
  <c r="XY35" i="2"/>
  <c r="NV68" i="2"/>
  <c r="OF68" i="2" s="1"/>
  <c r="OP68" i="2"/>
  <c r="NL69" i="2" s="1"/>
  <c r="XY33" i="3"/>
  <c r="WI34" i="3"/>
  <c r="OK69" i="3"/>
  <c r="NG70" i="3" s="1"/>
  <c r="NQ69" i="3"/>
  <c r="OA69" i="3" s="1"/>
  <c r="LH68" i="3"/>
  <c r="KD69" i="3" s="1"/>
  <c r="KN68" i="3"/>
  <c r="KX68" i="3" s="1"/>
  <c r="WY67" i="2"/>
  <c r="XI67" i="2" s="1"/>
  <c r="XS67" i="2"/>
  <c r="WO68" i="2" s="1"/>
  <c r="KL68" i="2"/>
  <c r="KV68" i="2"/>
  <c r="LF68" i="2"/>
  <c r="KB69" i="2" s="1"/>
  <c r="FG68" i="3"/>
  <c r="EC69" i="3" s="1"/>
  <c r="EM68" i="3"/>
  <c r="EW68" i="3" s="1"/>
  <c r="XQ68" i="3"/>
  <c r="WM69" i="3" s="1"/>
  <c r="WW68" i="3"/>
  <c r="XG68" i="3"/>
  <c r="NR68" i="3"/>
  <c r="OB68" i="3" s="1"/>
  <c r="OL68" i="3"/>
  <c r="NH69" i="3" s="1"/>
  <c r="OP67" i="3"/>
  <c r="NL68" i="3" s="1"/>
  <c r="NV67" i="3"/>
  <c r="OF67" i="3" s="1"/>
  <c r="DW26" i="3"/>
  <c r="FJ68" i="2"/>
  <c r="EF69" i="2" s="1"/>
  <c r="EP68" i="2"/>
  <c r="EZ68" i="2"/>
  <c r="UC67" i="2"/>
  <c r="UM67" i="2"/>
  <c r="TI68" i="2" s="1"/>
  <c r="TS67" i="2"/>
  <c r="LL67" i="2"/>
  <c r="KH68" i="2" s="1"/>
  <c r="KR67" i="2"/>
  <c r="LB67" i="2" s="1"/>
  <c r="BI68" i="2"/>
  <c r="BS68" i="2" s="1"/>
  <c r="CC68" i="2"/>
  <c r="AY69" i="2" s="1"/>
  <c r="TU68" i="2"/>
  <c r="UE68" i="2" s="1"/>
  <c r="UO68" i="2"/>
  <c r="TK69" i="2" s="1"/>
  <c r="BL68" i="2"/>
  <c r="BV68" i="2"/>
  <c r="CF68" i="2"/>
  <c r="BB69" i="2" s="1"/>
  <c r="QS69" i="3"/>
  <c r="RC69" i="3" s="1"/>
  <c r="RM69" i="3"/>
  <c r="QI70" i="3" s="1"/>
  <c r="EI68" i="2"/>
  <c r="ES68" i="2" s="1"/>
  <c r="FC68" i="2"/>
  <c r="DY69" i="2" s="1"/>
  <c r="LC67" i="2"/>
  <c r="LM67" i="2"/>
  <c r="KI68" i="2" s="1"/>
  <c r="KS67" i="2"/>
  <c r="WZ67" i="2"/>
  <c r="XJ67" i="2"/>
  <c r="XT67" i="2"/>
  <c r="WP68" i="2" s="1"/>
  <c r="EM67" i="2"/>
  <c r="EW67" i="2" s="1"/>
  <c r="FG67" i="2"/>
  <c r="EC68" i="2" s="1"/>
  <c r="NQ67" i="2"/>
  <c r="OA67" i="2" s="1"/>
  <c r="OK67" i="2"/>
  <c r="NG68" i="2" s="1"/>
  <c r="IJ68" i="2"/>
  <c r="HF69" i="2" s="1"/>
  <c r="HP68" i="2"/>
  <c r="HZ68" i="2" s="1"/>
  <c r="FF68" i="3"/>
  <c r="EB69" i="3" s="1"/>
  <c r="EL68" i="3"/>
  <c r="EV68" i="3" s="1"/>
  <c r="UW35" i="2"/>
  <c r="UY35" i="2" s="1"/>
  <c r="TG36" i="2"/>
  <c r="VB35" i="2"/>
  <c r="LN67" i="2"/>
  <c r="KJ68" i="2" s="1"/>
  <c r="KT67" i="2"/>
  <c r="LD67" i="2"/>
  <c r="UA35" i="2"/>
  <c r="ON67" i="2"/>
  <c r="NJ68" i="2" s="1"/>
  <c r="NT67" i="2"/>
  <c r="OD67" i="2" s="1"/>
  <c r="OU35" i="2"/>
  <c r="ON68" i="3"/>
  <c r="NJ69" i="3" s="1"/>
  <c r="NT68" i="3"/>
  <c r="OD68" i="3" s="1"/>
  <c r="EK67" i="3"/>
  <c r="EU67" i="3" s="1"/>
  <c r="FE67" i="3"/>
  <c r="EA68" i="3" s="1"/>
  <c r="LV36" i="2"/>
  <c r="KA37" i="2"/>
  <c r="LQ36" i="2"/>
  <c r="LS36" i="2" s="1"/>
  <c r="QQ67" i="2"/>
  <c r="RA67" i="2" s="1"/>
  <c r="RK67" i="2"/>
  <c r="QG68" i="2" s="1"/>
  <c r="IG67" i="3"/>
  <c r="HC68" i="3" s="1"/>
  <c r="HM67" i="3"/>
  <c r="HW67" i="3" s="1"/>
  <c r="XT69" i="3"/>
  <c r="WP70" i="3" s="1"/>
  <c r="WZ69" i="3"/>
  <c r="XJ69" i="3" s="1"/>
  <c r="EP68" i="3"/>
  <c r="EZ68" i="3" s="1"/>
  <c r="FJ68" i="3"/>
  <c r="EF69" i="3" s="1"/>
  <c r="KR67" i="3"/>
  <c r="LB67" i="3" s="1"/>
  <c r="LL67" i="3"/>
  <c r="KH68" i="3" s="1"/>
  <c r="BJ68" i="3"/>
  <c r="BT68" i="3" s="1"/>
  <c r="CD68" i="3"/>
  <c r="AZ69" i="3" s="1"/>
  <c r="OH68" i="2"/>
  <c r="ND69" i="2" s="1"/>
  <c r="NN68" i="2"/>
  <c r="NX68" i="2" s="1"/>
  <c r="BK68" i="2"/>
  <c r="BU68" i="2"/>
  <c r="CE68" i="2"/>
  <c r="BA69" i="2" s="1"/>
  <c r="XH68" i="3"/>
  <c r="XR68" i="3"/>
  <c r="WN69" i="3" s="1"/>
  <c r="WX68" i="3"/>
  <c r="UP67" i="3"/>
  <c r="TL68" i="3" s="1"/>
  <c r="TV67" i="3"/>
  <c r="UF67" i="3" s="1"/>
  <c r="IP23" i="3"/>
  <c r="IN23" i="3"/>
  <c r="JQ23" i="3"/>
  <c r="IR23" i="3" s="1"/>
  <c r="HI23" i="3"/>
  <c r="IM23" i="3" s="1"/>
  <c r="LN68" i="3"/>
  <c r="KJ69" i="3" s="1"/>
  <c r="KT68" i="3"/>
  <c r="LD68" i="3" s="1"/>
  <c r="HO67" i="2"/>
  <c r="HY67" i="2"/>
  <c r="II67" i="2"/>
  <c r="HE68" i="2" s="1"/>
  <c r="PV35" i="2"/>
  <c r="OW35" i="2" s="1"/>
  <c r="LK69" i="3"/>
  <c r="KG70" i="3" s="1"/>
  <c r="KQ69" i="3"/>
  <c r="LA69" i="3" s="1"/>
  <c r="VZ35" i="2"/>
  <c r="VA35" i="2" s="1"/>
  <c r="HT67" i="2"/>
  <c r="ID67" i="2"/>
  <c r="GZ68" i="2" s="1"/>
  <c r="HJ67" i="2"/>
  <c r="XA67" i="2"/>
  <c r="XK67" i="2" s="1"/>
  <c r="XU67" i="2"/>
  <c r="WQ68" i="2" s="1"/>
  <c r="UN68" i="3"/>
  <c r="TJ69" i="3" s="1"/>
  <c r="TT68" i="3"/>
  <c r="UD68" i="3" s="1"/>
  <c r="KO67" i="2"/>
  <c r="KY67" i="2" s="1"/>
  <c r="LI67" i="2"/>
  <c r="KE68" i="2" s="1"/>
  <c r="FC25" i="3"/>
  <c r="DY26" i="3" s="1"/>
  <c r="RR68" i="3"/>
  <c r="QN69" i="3" s="1"/>
  <c r="QX68" i="3"/>
  <c r="RH68" i="3" s="1"/>
  <c r="MT36" i="2"/>
  <c r="LU36" i="2" s="1"/>
  <c r="E92" i="2"/>
  <c r="I92" i="2"/>
  <c r="H92" i="2"/>
  <c r="G92" i="2"/>
  <c r="F92" i="2"/>
  <c r="D92" i="2"/>
  <c r="C92" i="2"/>
  <c r="B92" i="2"/>
  <c r="RP68" i="3"/>
  <c r="QL69" i="3" s="1"/>
  <c r="QV68" i="3"/>
  <c r="RF68" i="3" s="1"/>
  <c r="OJ68" i="2"/>
  <c r="NF69" i="2" s="1"/>
  <c r="NP68" i="2"/>
  <c r="NZ68" i="2" s="1"/>
  <c r="TY68" i="3"/>
  <c r="UI68" i="3" s="1"/>
  <c r="US68" i="3"/>
  <c r="TO69" i="3" s="1"/>
  <c r="XV68" i="2"/>
  <c r="WR69" i="2" s="1"/>
  <c r="XB68" i="2"/>
  <c r="XL68" i="2" s="1"/>
  <c r="RN67" i="3"/>
  <c r="QJ68" i="3" s="1"/>
  <c r="QT67" i="3"/>
  <c r="RD67" i="3" s="1"/>
  <c r="WW68" i="2"/>
  <c r="XG68" i="2" s="1"/>
  <c r="XQ68" i="2"/>
  <c r="WM69" i="2" s="1"/>
  <c r="EJ68" i="2"/>
  <c r="ET68" i="2"/>
  <c r="FD68" i="2"/>
  <c r="DZ69" i="2" s="1"/>
  <c r="QY35" i="2"/>
  <c r="NX25" i="3"/>
  <c r="OH25" i="3" s="1"/>
  <c r="KM67" i="2"/>
  <c r="KW67" i="2" s="1"/>
  <c r="LG67" i="2"/>
  <c r="KC68" i="2" s="1"/>
  <c r="UL27" i="3"/>
  <c r="TR27" i="3"/>
  <c r="UB27" i="3" s="1"/>
  <c r="XB68" i="3"/>
  <c r="XV68" i="3"/>
  <c r="WR69" i="3" s="1"/>
  <c r="XL68" i="3"/>
  <c r="UL67" i="2"/>
  <c r="TH68" i="2" s="1"/>
  <c r="TR67" i="2"/>
  <c r="UB67" i="2" s="1"/>
  <c r="CH68" i="2"/>
  <c r="BD69" i="2" s="1"/>
  <c r="BN68" i="2"/>
  <c r="BX68" i="2" s="1"/>
  <c r="OO67" i="3"/>
  <c r="NK68" i="3" s="1"/>
  <c r="NU67" i="3"/>
  <c r="OE67" i="3" s="1"/>
  <c r="HO67" i="3"/>
  <c r="HY67" i="3" s="1"/>
  <c r="II67" i="3"/>
  <c r="HE68" i="3" s="1"/>
  <c r="RL67" i="2"/>
  <c r="QH68" i="2" s="1"/>
  <c r="QR67" i="2"/>
  <c r="RB67" i="2" s="1"/>
  <c r="RM67" i="2"/>
  <c r="QI68" i="2" s="1"/>
  <c r="QS67" i="2"/>
  <c r="RC67" i="2" s="1"/>
  <c r="TY67" i="2"/>
  <c r="UI67" i="2" s="1"/>
  <c r="US67" i="2"/>
  <c r="TO68" i="2" s="1"/>
  <c r="LJ68" i="2"/>
  <c r="KF69" i="2" s="1"/>
  <c r="KP68" i="2"/>
  <c r="KZ68" i="2" s="1"/>
  <c r="FH68" i="3"/>
  <c r="ED69" i="3" s="1"/>
  <c r="EN68" i="3"/>
  <c r="EX68" i="3" s="1"/>
  <c r="TZ68" i="3"/>
  <c r="UJ68" i="3" s="1"/>
  <c r="UT68" i="3"/>
  <c r="TP69" i="3" s="1"/>
  <c r="RO69" i="3"/>
  <c r="QK70" i="3" s="1"/>
  <c r="QU69" i="3"/>
  <c r="RE69" i="3" s="1"/>
  <c r="HM67" i="2"/>
  <c r="HW67" i="2" s="1"/>
  <c r="IG67" i="2"/>
  <c r="HC68" i="2" s="1"/>
  <c r="EK68" i="2"/>
  <c r="EU68" i="2" s="1"/>
  <c r="FE68" i="2"/>
  <c r="EA69" i="2" s="1"/>
  <c r="HX68" i="2"/>
  <c r="IH68" i="2"/>
  <c r="HD69" i="2" s="1"/>
  <c r="HN68" i="2"/>
  <c r="IF68" i="3"/>
  <c r="HB69" i="3" s="1"/>
  <c r="HL68" i="3"/>
  <c r="HV68" i="3" s="1"/>
  <c r="BJ68" i="2"/>
  <c r="BT68" i="2"/>
  <c r="CD68" i="2"/>
  <c r="AZ69" i="2" s="1"/>
  <c r="CG68" i="2"/>
  <c r="BC69" i="2" s="1"/>
  <c r="BM68" i="2"/>
  <c r="BW68" i="2" s="1"/>
  <c r="CE68" i="3"/>
  <c r="BA69" i="3" s="1"/>
  <c r="BK68" i="3"/>
  <c r="BU68" i="3" s="1"/>
  <c r="RL69" i="3"/>
  <c r="QH70" i="3" s="1"/>
  <c r="QR69" i="3"/>
  <c r="RB69" i="3" s="1"/>
  <c r="TX68" i="3"/>
  <c r="UH68" i="3" s="1"/>
  <c r="UR68" i="3"/>
  <c r="TN69" i="3" s="1"/>
  <c r="NP69" i="3"/>
  <c r="NZ69" i="3" s="1"/>
  <c r="OJ69" i="3"/>
  <c r="NF70" i="3" s="1"/>
  <c r="QV68" i="2"/>
  <c r="RF68" i="2" s="1"/>
  <c r="RP68" i="2"/>
  <c r="QL69" i="2" s="1"/>
  <c r="WX68" i="2"/>
  <c r="XH68" i="2" s="1"/>
  <c r="XR68" i="2"/>
  <c r="WN69" i="2" s="1"/>
  <c r="EO67" i="3"/>
  <c r="EY67" i="3" s="1"/>
  <c r="FI67" i="3"/>
  <c r="EE68" i="3" s="1"/>
  <c r="IH67" i="3"/>
  <c r="HD68" i="3" s="1"/>
  <c r="HN67" i="3"/>
  <c r="HX67" i="3" s="1"/>
  <c r="KU36" i="2"/>
  <c r="AU28" i="3"/>
  <c r="CP35" i="2"/>
  <c r="CK35" i="2"/>
  <c r="CM35" i="2" s="1"/>
  <c r="AU36" i="2"/>
  <c r="XN67" i="2"/>
  <c r="WJ68" i="2" s="1"/>
  <c r="WT67" i="2"/>
  <c r="XD67" i="2"/>
  <c r="DW36" i="2"/>
  <c r="FM35" i="2"/>
  <c r="FO35" i="2" s="1"/>
  <c r="FR35" i="2"/>
  <c r="XI68" i="3"/>
  <c r="XS68" i="3"/>
  <c r="WO69" i="3" s="1"/>
  <c r="WY68" i="3"/>
  <c r="BL68" i="3"/>
  <c r="BV68" i="3" s="1"/>
  <c r="CF68" i="3"/>
  <c r="BB69" i="3" s="1"/>
  <c r="FB67" i="2"/>
  <c r="DX68" i="2" s="1"/>
  <c r="EH67" i="2"/>
  <c r="ER67" i="2"/>
  <c r="CH68" i="3"/>
  <c r="BD69" i="3" s="1"/>
  <c r="BN68" i="3"/>
  <c r="BX68" i="3" s="1"/>
  <c r="FB25" i="3"/>
  <c r="DX26" i="3" s="1"/>
  <c r="HL68" i="2"/>
  <c r="HV68" i="2"/>
  <c r="IF68" i="2"/>
  <c r="HB69" i="2" s="1"/>
  <c r="UQ68" i="3"/>
  <c r="TM69" i="3" s="1"/>
  <c r="TW68" i="3"/>
  <c r="UG68" i="3" s="1"/>
  <c r="NO67" i="2"/>
  <c r="NY67" i="2"/>
  <c r="OI67" i="2"/>
  <c r="NE68" i="2" s="1"/>
  <c r="IC36" i="2"/>
  <c r="HI36" i="2"/>
  <c r="IM36" i="2" s="1"/>
  <c r="JQ36" i="2"/>
  <c r="IR36" i="2" s="1"/>
  <c r="IP36" i="2"/>
  <c r="IN36" i="2"/>
  <c r="RN67" i="2"/>
  <c r="QJ68" i="2" s="1"/>
  <c r="QT67" i="2"/>
  <c r="RD67" i="2"/>
  <c r="CA67" i="2"/>
  <c r="AW68" i="2" s="1"/>
  <c r="BG67" i="2"/>
  <c r="BQ67" i="2" s="1"/>
  <c r="WV68" i="2"/>
  <c r="XF68" i="2"/>
  <c r="XP68" i="2"/>
  <c r="WL69" i="2" s="1"/>
  <c r="TX68" i="2"/>
  <c r="UH68" i="2"/>
  <c r="UR68" i="2"/>
  <c r="TN69" i="2" s="1"/>
  <c r="LM67" i="3"/>
  <c r="KI68" i="3" s="1"/>
  <c r="KS67" i="3"/>
  <c r="LC67" i="3" s="1"/>
  <c r="EQ35" i="2"/>
  <c r="TV68" i="2"/>
  <c r="UF68" i="2"/>
  <c r="UP68" i="2"/>
  <c r="TL69" i="2" s="1"/>
  <c r="CB68" i="3"/>
  <c r="AX69" i="3" s="1"/>
  <c r="BH68" i="3"/>
  <c r="BR68" i="3" s="1"/>
  <c r="LI68" i="3"/>
  <c r="KE69" i="3" s="1"/>
  <c r="KO68" i="3"/>
  <c r="KY68" i="3" s="1"/>
  <c r="QE36" i="2"/>
  <c r="RU35" i="2"/>
  <c r="RW35" i="2" s="1"/>
  <c r="RZ35" i="2"/>
  <c r="XA67" i="3"/>
  <c r="XK67" i="3"/>
  <c r="XU67" i="3"/>
  <c r="WQ68" i="3" s="1"/>
  <c r="QX68" i="2"/>
  <c r="RH68" i="2" s="1"/>
  <c r="RR68" i="2"/>
  <c r="QN69" i="2" s="1"/>
  <c r="EO67" i="2"/>
  <c r="EY67" i="2"/>
  <c r="FI67" i="2"/>
  <c r="EE68" i="2" s="1"/>
  <c r="UT68" i="2"/>
  <c r="TP69" i="2" s="1"/>
  <c r="TZ68" i="2"/>
  <c r="UJ68" i="2" s="1"/>
  <c r="UN67" i="2"/>
  <c r="TJ68" i="2" s="1"/>
  <c r="TT67" i="2"/>
  <c r="UD67" i="2" s="1"/>
  <c r="KP67" i="3"/>
  <c r="KZ67" i="3" s="1"/>
  <c r="LJ67" i="3"/>
  <c r="KF68" i="3" s="1"/>
  <c r="HP68" i="3"/>
  <c r="HZ68" i="3" s="1"/>
  <c r="IJ68" i="3"/>
  <c r="HF69" i="3" s="1"/>
  <c r="EL68" i="2"/>
  <c r="EV68" i="2" s="1"/>
  <c r="FF68" i="2"/>
  <c r="EB69" i="2" s="1"/>
  <c r="BO27" i="3"/>
  <c r="IL67" i="2"/>
  <c r="HH68" i="2" s="1"/>
  <c r="HR67" i="2"/>
  <c r="IB67" i="2" s="1"/>
  <c r="BO35" i="2"/>
  <c r="KQ67" i="2"/>
  <c r="LA67" i="2" s="1"/>
  <c r="LK67" i="2"/>
  <c r="KG68" i="2" s="1"/>
  <c r="QW68" i="2"/>
  <c r="RG68" i="2" s="1"/>
  <c r="RQ68" i="2"/>
  <c r="QM69" i="2" s="1"/>
  <c r="QU68" i="2"/>
  <c r="RE68" i="2"/>
  <c r="RO68" i="2"/>
  <c r="QK69" i="2" s="1"/>
  <c r="CB67" i="2"/>
  <c r="AX68" i="2" s="1"/>
  <c r="BH67" i="2"/>
  <c r="BR67" i="2"/>
  <c r="XP67" i="3"/>
  <c r="WL68" i="3" s="1"/>
  <c r="WV67" i="3"/>
  <c r="XF67" i="3" s="1"/>
  <c r="SX23" i="3" l="1"/>
  <c r="RY23" i="3" s="1"/>
  <c r="RU23" i="3"/>
  <c r="RW23" i="3" s="1"/>
  <c r="RZ23" i="3"/>
  <c r="BZ23" i="3"/>
  <c r="AV24" i="3" s="1"/>
  <c r="GP25" i="3"/>
  <c r="FQ25" i="3" s="1"/>
  <c r="CA23" i="3"/>
  <c r="AW24" i="3" s="1"/>
  <c r="FR25" i="3"/>
  <c r="OI25" i="3"/>
  <c r="NE26" i="3" s="1"/>
  <c r="KL24" i="3"/>
  <c r="KV24" i="3" s="1"/>
  <c r="LV23" i="3"/>
  <c r="KA24" i="3"/>
  <c r="LQ23" i="3"/>
  <c r="LS23" i="3" s="1"/>
  <c r="MT23" i="3"/>
  <c r="LU23" i="3" s="1"/>
  <c r="KM24" i="3"/>
  <c r="KW24" i="3" s="1"/>
  <c r="TI25" i="3"/>
  <c r="VZ24" i="3"/>
  <c r="VA24" i="3" s="1"/>
  <c r="VB24" i="3"/>
  <c r="UW24" i="3"/>
  <c r="UY24" i="3" s="1"/>
  <c r="UK26" i="3"/>
  <c r="TG27" i="3" s="1"/>
  <c r="TQ26" i="3"/>
  <c r="UA26" i="3" s="1"/>
  <c r="OG25" i="3"/>
  <c r="NC26" i="3" s="1"/>
  <c r="ND26" i="3"/>
  <c r="WT62" i="3"/>
  <c r="XN62" i="3" s="1"/>
  <c r="WJ63" i="3" s="1"/>
  <c r="UN69" i="3"/>
  <c r="TJ70" i="3" s="1"/>
  <c r="TT69" i="3"/>
  <c r="UD69" i="3" s="1"/>
  <c r="FJ69" i="3"/>
  <c r="EF70" i="3" s="1"/>
  <c r="EP69" i="3"/>
  <c r="EZ69" i="3" s="1"/>
  <c r="NV68" i="3"/>
  <c r="OF68" i="3"/>
  <c r="OP68" i="3"/>
  <c r="NL69" i="3" s="1"/>
  <c r="FD68" i="3"/>
  <c r="DZ69" i="3" s="1"/>
  <c r="EJ68" i="3"/>
  <c r="ET68" i="3" s="1"/>
  <c r="CC68" i="3"/>
  <c r="AY69" i="3" s="1"/>
  <c r="BI68" i="3"/>
  <c r="BS68" i="3" s="1"/>
  <c r="XR69" i="2"/>
  <c r="WN70" i="2" s="1"/>
  <c r="WX69" i="2"/>
  <c r="XH69" i="2" s="1"/>
  <c r="OO68" i="3"/>
  <c r="NK69" i="3" s="1"/>
  <c r="NU68" i="3"/>
  <c r="OE68" i="3" s="1"/>
  <c r="BN69" i="3"/>
  <c r="BX69" i="3" s="1"/>
  <c r="CH69" i="3"/>
  <c r="BD70" i="3" s="1"/>
  <c r="FE69" i="2"/>
  <c r="EA70" i="2" s="1"/>
  <c r="EK69" i="2"/>
  <c r="EU69" i="2"/>
  <c r="NP69" i="2"/>
  <c r="NZ69" i="2" s="1"/>
  <c r="OJ69" i="2"/>
  <c r="NF70" i="2" s="1"/>
  <c r="KK37" i="2"/>
  <c r="LO37" i="2" s="1"/>
  <c r="LR37" i="2"/>
  <c r="MS37" i="2"/>
  <c r="LT37" i="2" s="1"/>
  <c r="LE37" i="2"/>
  <c r="LP37" i="2"/>
  <c r="MT37" i="2"/>
  <c r="LU37" i="2" s="1"/>
  <c r="NT68" i="2"/>
  <c r="OD68" i="2" s="1"/>
  <c r="ON68" i="2"/>
  <c r="NJ69" i="2" s="1"/>
  <c r="FG68" i="2"/>
  <c r="EC69" i="2" s="1"/>
  <c r="EM68" i="2"/>
  <c r="EW68" i="2" s="1"/>
  <c r="OP69" i="2"/>
  <c r="NL70" i="2" s="1"/>
  <c r="NV69" i="2"/>
  <c r="OF69" i="2" s="1"/>
  <c r="HK69" i="2"/>
  <c r="HU69" i="2" s="1"/>
  <c r="IE69" i="2"/>
  <c r="HA70" i="2" s="1"/>
  <c r="IK68" i="2"/>
  <c r="HG69" i="2" s="1"/>
  <c r="HQ68" i="2"/>
  <c r="IA68" i="2" s="1"/>
  <c r="GY37" i="2"/>
  <c r="IO36" i="2"/>
  <c r="IT36" i="2"/>
  <c r="WV68" i="3"/>
  <c r="XF68" i="3" s="1"/>
  <c r="XP68" i="3"/>
  <c r="WL69" i="3" s="1"/>
  <c r="TX69" i="3"/>
  <c r="UH69" i="3"/>
  <c r="UR69" i="3"/>
  <c r="TN70" i="3" s="1"/>
  <c r="TH28" i="3"/>
  <c r="QR68" i="2"/>
  <c r="RB68" i="2"/>
  <c r="RL68" i="2"/>
  <c r="QH69" i="2" s="1"/>
  <c r="TQ36" i="2"/>
  <c r="UU36" i="2" s="1"/>
  <c r="UV36" i="2"/>
  <c r="UA36" i="2"/>
  <c r="UK36" i="2"/>
  <c r="UX36" i="2"/>
  <c r="VY36" i="2"/>
  <c r="UZ36" i="2" s="1"/>
  <c r="TU69" i="2"/>
  <c r="UE69" i="2" s="1"/>
  <c r="UO69" i="2"/>
  <c r="TK70" i="2" s="1"/>
  <c r="TS68" i="2"/>
  <c r="UC68" i="2" s="1"/>
  <c r="UM68" i="2"/>
  <c r="TI69" i="2" s="1"/>
  <c r="OL69" i="3"/>
  <c r="NH70" i="3" s="1"/>
  <c r="NR69" i="3"/>
  <c r="OB69" i="3" s="1"/>
  <c r="XS68" i="2"/>
  <c r="WO69" i="2" s="1"/>
  <c r="WY68" i="2"/>
  <c r="XI68" i="2" s="1"/>
  <c r="QP69" i="2"/>
  <c r="QZ69" i="2" s="1"/>
  <c r="RJ69" i="2"/>
  <c r="QF70" i="2" s="1"/>
  <c r="NS68" i="2"/>
  <c r="OC68" i="2" s="1"/>
  <c r="OM68" i="2"/>
  <c r="NI69" i="2" s="1"/>
  <c r="LH69" i="2"/>
  <c r="KD70" i="2" s="1"/>
  <c r="KN69" i="2"/>
  <c r="KX69" i="2" s="1"/>
  <c r="LK68" i="2"/>
  <c r="KG69" i="2" s="1"/>
  <c r="KQ68" i="2"/>
  <c r="LA68" i="2" s="1"/>
  <c r="TR68" i="2"/>
  <c r="UB68" i="2"/>
  <c r="UL68" i="2"/>
  <c r="TH69" i="2" s="1"/>
  <c r="RN68" i="3"/>
  <c r="QJ69" i="3" s="1"/>
  <c r="QT68" i="3"/>
  <c r="RD68" i="3" s="1"/>
  <c r="NN69" i="2"/>
  <c r="NX69" i="2" s="1"/>
  <c r="OH69" i="2"/>
  <c r="ND70" i="2" s="1"/>
  <c r="WZ70" i="3"/>
  <c r="XJ70" i="3" s="1"/>
  <c r="XT70" i="3"/>
  <c r="WP71" i="3" s="1"/>
  <c r="NO26" i="3"/>
  <c r="SW36" i="2"/>
  <c r="RX36" i="2" s="1"/>
  <c r="RI36" i="2"/>
  <c r="SX36" i="2" s="1"/>
  <c r="RY36" i="2" s="1"/>
  <c r="RV36" i="2"/>
  <c r="QO36" i="2"/>
  <c r="RS36" i="2" s="1"/>
  <c r="RT36" i="2"/>
  <c r="WY69" i="3"/>
  <c r="XI69" i="3" s="1"/>
  <c r="XS69" i="3"/>
  <c r="WO70" i="3" s="1"/>
  <c r="FI68" i="2"/>
  <c r="EE69" i="2" s="1"/>
  <c r="EO68" i="2"/>
  <c r="EY68" i="2" s="1"/>
  <c r="OJ70" i="3"/>
  <c r="NF71" i="3" s="1"/>
  <c r="NP70" i="3"/>
  <c r="NZ70" i="3" s="1"/>
  <c r="BN69" i="2"/>
  <c r="CH69" i="2"/>
  <c r="BD70" i="2" s="1"/>
  <c r="BX69" i="2"/>
  <c r="KP68" i="3"/>
  <c r="KZ68" i="3" s="1"/>
  <c r="LJ68" i="3"/>
  <c r="KF69" i="3" s="1"/>
  <c r="CD69" i="2"/>
  <c r="AZ70" i="2" s="1"/>
  <c r="BJ69" i="2"/>
  <c r="BT69" i="2" s="1"/>
  <c r="LK70" i="3"/>
  <c r="KG71" i="3" s="1"/>
  <c r="KQ70" i="3"/>
  <c r="LA70" i="3" s="1"/>
  <c r="EH68" i="2"/>
  <c r="ER68" i="2"/>
  <c r="FB68" i="2"/>
  <c r="DX69" i="2" s="1"/>
  <c r="QX69" i="3"/>
  <c r="RH69" i="3" s="1"/>
  <c r="RR69" i="3"/>
  <c r="QN70" i="3" s="1"/>
  <c r="QP24" i="3"/>
  <c r="RS24" i="3" s="1"/>
  <c r="SW24" i="3"/>
  <c r="RX24" i="3" s="1"/>
  <c r="RV24" i="3"/>
  <c r="RT24" i="3"/>
  <c r="II68" i="2"/>
  <c r="HE69" i="2" s="1"/>
  <c r="HO68" i="2"/>
  <c r="HY68" i="2" s="1"/>
  <c r="HS23" i="3"/>
  <c r="IC23" i="3" s="1"/>
  <c r="XT68" i="2"/>
  <c r="WP69" i="2" s="1"/>
  <c r="WZ68" i="2"/>
  <c r="XJ68" i="2" s="1"/>
  <c r="BF68" i="2"/>
  <c r="BP68" i="2"/>
  <c r="BZ68" i="2"/>
  <c r="AV69" i="2" s="1"/>
  <c r="XO69" i="2"/>
  <c r="WK70" i="2" s="1"/>
  <c r="WU69" i="2"/>
  <c r="XE69" i="2" s="1"/>
  <c r="BM69" i="3"/>
  <c r="BW69" i="3" s="1"/>
  <c r="CG69" i="3"/>
  <c r="BC70" i="3" s="1"/>
  <c r="TW69" i="2"/>
  <c r="UG69" i="2" s="1"/>
  <c r="UQ69" i="2"/>
  <c r="TM70" i="2" s="1"/>
  <c r="HP69" i="3"/>
  <c r="HZ69" i="3" s="1"/>
  <c r="IJ69" i="3"/>
  <c r="HF70" i="3" s="1"/>
  <c r="BH68" i="2"/>
  <c r="BR68" i="2" s="1"/>
  <c r="CB68" i="2"/>
  <c r="AX69" i="2" s="1"/>
  <c r="EN69" i="3"/>
  <c r="EX69" i="3" s="1"/>
  <c r="FH69" i="3"/>
  <c r="ED70" i="3" s="1"/>
  <c r="LG68" i="2"/>
  <c r="KC69" i="2" s="1"/>
  <c r="KM68" i="2"/>
  <c r="KW68" i="2" s="1"/>
  <c r="QU69" i="2"/>
  <c r="RE69" i="2" s="1"/>
  <c r="RO69" i="2"/>
  <c r="QK70" i="2" s="1"/>
  <c r="XU68" i="3"/>
  <c r="WQ69" i="3" s="1"/>
  <c r="XA68" i="3"/>
  <c r="XK68" i="3" s="1"/>
  <c r="TV69" i="2"/>
  <c r="UF69" i="2"/>
  <c r="UP69" i="2"/>
  <c r="TL70" i="2" s="1"/>
  <c r="IF69" i="2"/>
  <c r="HB70" i="2" s="1"/>
  <c r="HL69" i="2"/>
  <c r="HV69" i="2"/>
  <c r="BE36" i="2"/>
  <c r="CI36" i="2" s="1"/>
  <c r="DM36" i="2"/>
  <c r="CN36" i="2" s="1"/>
  <c r="BY36" i="2"/>
  <c r="DN36" i="2" s="1"/>
  <c r="CO36" i="2" s="1"/>
  <c r="CL36" i="2"/>
  <c r="CJ36" i="2"/>
  <c r="II68" i="3"/>
  <c r="HE69" i="3" s="1"/>
  <c r="HO68" i="3"/>
  <c r="HY68" i="3" s="1"/>
  <c r="EI26" i="3"/>
  <c r="ES26" i="3" s="1"/>
  <c r="XU68" i="2"/>
  <c r="WQ69" i="2" s="1"/>
  <c r="XA68" i="2"/>
  <c r="XK68" i="2"/>
  <c r="FE68" i="3"/>
  <c r="EA69" i="3" s="1"/>
  <c r="EK68" i="3"/>
  <c r="EU68" i="3" s="1"/>
  <c r="KT68" i="2"/>
  <c r="LD68" i="2"/>
  <c r="LN68" i="2"/>
  <c r="KJ69" i="2" s="1"/>
  <c r="FF69" i="3"/>
  <c r="EB70" i="3" s="1"/>
  <c r="EL69" i="3"/>
  <c r="EV69" i="3" s="1"/>
  <c r="FC69" i="2"/>
  <c r="DY70" i="2" s="1"/>
  <c r="EI69" i="2"/>
  <c r="ES69" i="2" s="1"/>
  <c r="CC69" i="2"/>
  <c r="AY70" i="2" s="1"/>
  <c r="BI69" i="2"/>
  <c r="BS69" i="2" s="1"/>
  <c r="XM36" i="2"/>
  <c r="XZ36" i="2"/>
  <c r="WS36" i="2"/>
  <c r="XC36" i="2" s="1"/>
  <c r="XX36" i="2"/>
  <c r="XE60" i="3"/>
  <c r="XO60" i="3"/>
  <c r="WK61" i="3" s="1"/>
  <c r="WU60" i="3"/>
  <c r="GO36" i="2"/>
  <c r="FP36" i="2" s="1"/>
  <c r="FA36" i="2"/>
  <c r="GP36" i="2" s="1"/>
  <c r="FQ36" i="2" s="1"/>
  <c r="FL36" i="2"/>
  <c r="EG36" i="2"/>
  <c r="FK36" i="2" s="1"/>
  <c r="FN36" i="2"/>
  <c r="HW68" i="2"/>
  <c r="IG68" i="2"/>
  <c r="HC69" i="2" s="1"/>
  <c r="HM68" i="2"/>
  <c r="CB69" i="3"/>
  <c r="AX70" i="3" s="1"/>
  <c r="BH69" i="3"/>
  <c r="BR69" i="3" s="1"/>
  <c r="FF69" i="2"/>
  <c r="EB70" i="2" s="1"/>
  <c r="EL69" i="2"/>
  <c r="EV69" i="2" s="1"/>
  <c r="EO68" i="3"/>
  <c r="EY68" i="3" s="1"/>
  <c r="FI68" i="3"/>
  <c r="EE69" i="3" s="1"/>
  <c r="RL70" i="3"/>
  <c r="QH71" i="3" s="1"/>
  <c r="QR70" i="3"/>
  <c r="RB70" i="3" s="1"/>
  <c r="IF69" i="3"/>
  <c r="HB70" i="3" s="1"/>
  <c r="HL69" i="3"/>
  <c r="HV69" i="3" s="1"/>
  <c r="LJ69" i="2"/>
  <c r="KF70" i="2" s="1"/>
  <c r="KP69" i="2"/>
  <c r="KZ69" i="2" s="1"/>
  <c r="XB69" i="3"/>
  <c r="XL69" i="3" s="1"/>
  <c r="XV69" i="3"/>
  <c r="WR70" i="3" s="1"/>
  <c r="CD69" i="3"/>
  <c r="AZ70" i="3" s="1"/>
  <c r="BJ69" i="3"/>
  <c r="BT69" i="3"/>
  <c r="IG68" i="3"/>
  <c r="HC69" i="3" s="1"/>
  <c r="HM68" i="3"/>
  <c r="HW68" i="3" s="1"/>
  <c r="EP69" i="2"/>
  <c r="EZ69" i="2"/>
  <c r="FJ69" i="2"/>
  <c r="EF70" i="2" s="1"/>
  <c r="KN69" i="3"/>
  <c r="KX69" i="3" s="1"/>
  <c r="LH69" i="3"/>
  <c r="KD70" i="3" s="1"/>
  <c r="NS69" i="3"/>
  <c r="OC69" i="3" s="1"/>
  <c r="OM69" i="3"/>
  <c r="NI70" i="3" s="1"/>
  <c r="OR36" i="2"/>
  <c r="NM36" i="2"/>
  <c r="OQ36" i="2" s="1"/>
  <c r="PU36" i="2"/>
  <c r="OV36" i="2" s="1"/>
  <c r="OG36" i="2"/>
  <c r="OT36" i="2"/>
  <c r="KS68" i="3"/>
  <c r="LC68" i="3" s="1"/>
  <c r="LM68" i="3"/>
  <c r="KI69" i="3" s="1"/>
  <c r="BK69" i="3"/>
  <c r="BU69" i="3"/>
  <c r="CE69" i="3"/>
  <c r="BA70" i="3" s="1"/>
  <c r="LI69" i="3"/>
  <c r="KE70" i="3" s="1"/>
  <c r="KO69" i="3"/>
  <c r="KY69" i="3" s="1"/>
  <c r="RR69" i="2"/>
  <c r="QN70" i="2" s="1"/>
  <c r="QX69" i="2"/>
  <c r="RH69" i="2" s="1"/>
  <c r="HR68" i="2"/>
  <c r="IB68" i="2" s="1"/>
  <c r="IL68" i="2"/>
  <c r="HH69" i="2" s="1"/>
  <c r="XP69" i="2"/>
  <c r="WL70" i="2" s="1"/>
  <c r="WV69" i="2"/>
  <c r="XF69" i="2" s="1"/>
  <c r="RP69" i="3"/>
  <c r="QL70" i="3" s="1"/>
  <c r="QV69" i="3"/>
  <c r="RF69" i="3" s="1"/>
  <c r="UQ69" i="3"/>
  <c r="TM70" i="3" s="1"/>
  <c r="TW69" i="3"/>
  <c r="UG69" i="3" s="1"/>
  <c r="BL69" i="3"/>
  <c r="BV69" i="3" s="1"/>
  <c r="CF69" i="3"/>
  <c r="BB70" i="3" s="1"/>
  <c r="WT68" i="2"/>
  <c r="XD68" i="2"/>
  <c r="XN68" i="2"/>
  <c r="WJ69" i="2" s="1"/>
  <c r="HN68" i="3"/>
  <c r="HX68" i="3" s="1"/>
  <c r="IH68" i="3"/>
  <c r="HD69" i="3" s="1"/>
  <c r="IQ36" i="2"/>
  <c r="TT68" i="2"/>
  <c r="UD68" i="2" s="1"/>
  <c r="UN68" i="2"/>
  <c r="TJ69" i="2" s="1"/>
  <c r="QW69" i="2"/>
  <c r="RG69" i="2" s="1"/>
  <c r="RQ69" i="2"/>
  <c r="QM70" i="2" s="1"/>
  <c r="BG68" i="2"/>
  <c r="BQ68" i="2" s="1"/>
  <c r="CA68" i="2"/>
  <c r="AW69" i="2" s="1"/>
  <c r="HS36" i="2"/>
  <c r="RP69" i="2"/>
  <c r="QL70" i="2" s="1"/>
  <c r="QV69" i="2"/>
  <c r="RF69" i="2" s="1"/>
  <c r="UI68" i="2"/>
  <c r="US68" i="2"/>
  <c r="TO69" i="2" s="1"/>
  <c r="TY68" i="2"/>
  <c r="XB69" i="2"/>
  <c r="XV69" i="2"/>
  <c r="WR70" i="2" s="1"/>
  <c r="XL69" i="2"/>
  <c r="LI68" i="2"/>
  <c r="KE69" i="2" s="1"/>
  <c r="KO68" i="2"/>
  <c r="KY68" i="2" s="1"/>
  <c r="UP68" i="3"/>
  <c r="TL69" i="3" s="1"/>
  <c r="TV68" i="3"/>
  <c r="UF68" i="3" s="1"/>
  <c r="FM25" i="3"/>
  <c r="FO25" i="3" s="1"/>
  <c r="XQ69" i="3"/>
  <c r="WM70" i="3" s="1"/>
  <c r="WW69" i="3"/>
  <c r="XG69" i="3"/>
  <c r="TZ69" i="2"/>
  <c r="UJ69" i="2" s="1"/>
  <c r="UT69" i="2"/>
  <c r="TP70" i="2" s="1"/>
  <c r="JR36" i="2"/>
  <c r="IS36" i="2" s="1"/>
  <c r="EH26" i="3"/>
  <c r="BE28" i="3"/>
  <c r="BY28" i="3"/>
  <c r="IH69" i="2"/>
  <c r="HD70" i="2" s="1"/>
  <c r="HN69" i="2"/>
  <c r="HX69" i="2" s="1"/>
  <c r="QU70" i="3"/>
  <c r="RE70" i="3" s="1"/>
  <c r="RO70" i="3"/>
  <c r="QK71" i="3" s="1"/>
  <c r="FD69" i="2"/>
  <c r="DZ70" i="2" s="1"/>
  <c r="EJ69" i="2"/>
  <c r="ET69" i="2" s="1"/>
  <c r="TY69" i="3"/>
  <c r="UI69" i="3" s="1"/>
  <c r="US69" i="3"/>
  <c r="TO70" i="3" s="1"/>
  <c r="LL68" i="3"/>
  <c r="KH69" i="3" s="1"/>
  <c r="KR68" i="3"/>
  <c r="LB68" i="3" s="1"/>
  <c r="KS68" i="2"/>
  <c r="LM68" i="2"/>
  <c r="KI69" i="2" s="1"/>
  <c r="LC68" i="2"/>
  <c r="RM70" i="3"/>
  <c r="QI71" i="3" s="1"/>
  <c r="QS70" i="3"/>
  <c r="RC70" i="3" s="1"/>
  <c r="FN26" i="3"/>
  <c r="FL26" i="3"/>
  <c r="GO26" i="3"/>
  <c r="FP26" i="3" s="1"/>
  <c r="EG26" i="3"/>
  <c r="EN69" i="2"/>
  <c r="FH69" i="2"/>
  <c r="ED70" i="2" s="1"/>
  <c r="EX69" i="2"/>
  <c r="UO68" i="3"/>
  <c r="TK69" i="3" s="1"/>
  <c r="TU68" i="3"/>
  <c r="UE68" i="3" s="1"/>
  <c r="XD61" i="3"/>
  <c r="HJ68" i="2"/>
  <c r="HT68" i="2" s="1"/>
  <c r="ID68" i="2"/>
  <c r="GZ69" i="2" s="1"/>
  <c r="LN69" i="3"/>
  <c r="KJ70" i="3" s="1"/>
  <c r="KT69" i="3"/>
  <c r="LD69" i="3" s="1"/>
  <c r="WX69" i="3"/>
  <c r="XH69" i="3" s="1"/>
  <c r="XR69" i="3"/>
  <c r="WN70" i="3" s="1"/>
  <c r="RK68" i="2"/>
  <c r="QG69" i="2" s="1"/>
  <c r="QQ68" i="2"/>
  <c r="RA68" i="2" s="1"/>
  <c r="ON69" i="3"/>
  <c r="NJ70" i="3" s="1"/>
  <c r="NT69" i="3"/>
  <c r="OD69" i="3"/>
  <c r="HP69" i="2"/>
  <c r="HZ69" i="2" s="1"/>
  <c r="IJ69" i="2"/>
  <c r="HF70" i="2" s="1"/>
  <c r="KR68" i="2"/>
  <c r="LB68" i="2"/>
  <c r="LL68" i="2"/>
  <c r="KH69" i="2" s="1"/>
  <c r="EM69" i="3"/>
  <c r="EW69" i="3" s="1"/>
  <c r="FG69" i="3"/>
  <c r="EC70" i="3" s="1"/>
  <c r="NQ70" i="3"/>
  <c r="OA70" i="3" s="1"/>
  <c r="OK70" i="3"/>
  <c r="NG71" i="3" s="1"/>
  <c r="OO69" i="2"/>
  <c r="NK70" i="2" s="1"/>
  <c r="NU69" i="2"/>
  <c r="OE69" i="2" s="1"/>
  <c r="RQ69" i="3"/>
  <c r="QM70" i="3" s="1"/>
  <c r="QW69" i="3"/>
  <c r="RG69" i="3" s="1"/>
  <c r="OK68" i="2"/>
  <c r="NG69" i="2" s="1"/>
  <c r="NQ68" i="2"/>
  <c r="OA68" i="2" s="1"/>
  <c r="HQ69" i="3"/>
  <c r="IA69" i="3" s="1"/>
  <c r="IK69" i="3"/>
  <c r="HG70" i="3" s="1"/>
  <c r="IL69" i="3"/>
  <c r="HH70" i="3" s="1"/>
  <c r="HR69" i="3"/>
  <c r="IB69" i="3" s="1"/>
  <c r="TX69" i="2"/>
  <c r="UH69" i="2" s="1"/>
  <c r="UR69" i="2"/>
  <c r="TN70" i="2" s="1"/>
  <c r="QT68" i="2"/>
  <c r="RD68" i="2" s="1"/>
  <c r="RN68" i="2"/>
  <c r="QJ69" i="2" s="1"/>
  <c r="OI68" i="2"/>
  <c r="NE69" i="2" s="1"/>
  <c r="NO68" i="2"/>
  <c r="NY68" i="2" s="1"/>
  <c r="BM69" i="2"/>
  <c r="BW69" i="2" s="1"/>
  <c r="CG69" i="2"/>
  <c r="BC70" i="2" s="1"/>
  <c r="TZ69" i="3"/>
  <c r="UJ69" i="3" s="1"/>
  <c r="UT69" i="3"/>
  <c r="TP70" i="3" s="1"/>
  <c r="QS68" i="2"/>
  <c r="RM68" i="2"/>
  <c r="QI69" i="2" s="1"/>
  <c r="RC68" i="2"/>
  <c r="WW69" i="2"/>
  <c r="XG69" i="2" s="1"/>
  <c r="XQ69" i="2"/>
  <c r="WM70" i="2" s="1"/>
  <c r="CE69" i="2"/>
  <c r="BA70" i="2" s="1"/>
  <c r="BK69" i="2"/>
  <c r="BU69" i="2" s="1"/>
  <c r="CF69" i="2"/>
  <c r="BB70" i="2" s="1"/>
  <c r="BL69" i="2"/>
  <c r="BV69" i="2" s="1"/>
  <c r="KL69" i="2"/>
  <c r="KV69" i="2" s="1"/>
  <c r="LF69" i="2"/>
  <c r="KB70" i="2" s="1"/>
  <c r="WS34" i="3"/>
  <c r="XM34" i="3" s="1"/>
  <c r="XX34" i="3"/>
  <c r="XZ34" i="3"/>
  <c r="NR68" i="2"/>
  <c r="OB68" i="2"/>
  <c r="OL68" i="2"/>
  <c r="NH69" i="2" s="1"/>
  <c r="EQ36" i="2" l="1"/>
  <c r="XC34" i="3"/>
  <c r="XD62" i="3"/>
  <c r="FK26" i="3"/>
  <c r="BG24" i="3"/>
  <c r="BQ24" i="3" s="1"/>
  <c r="CP23" i="3"/>
  <c r="ER26" i="3"/>
  <c r="CK23" i="3"/>
  <c r="EQ26" i="3"/>
  <c r="FB26" i="3" s="1"/>
  <c r="DX27" i="3" s="1"/>
  <c r="EH27" i="3" s="1"/>
  <c r="CL24" i="3"/>
  <c r="CJ24" i="3"/>
  <c r="DM24" i="3"/>
  <c r="CN24" i="3" s="1"/>
  <c r="BF24" i="3"/>
  <c r="CI24" i="3" s="1"/>
  <c r="DN23" i="3"/>
  <c r="CO23" i="3" s="1"/>
  <c r="I80" i="3" s="1"/>
  <c r="ID23" i="3"/>
  <c r="GZ24" i="3" s="1"/>
  <c r="PV25" i="3"/>
  <c r="OW25" i="3" s="1"/>
  <c r="OS25" i="3"/>
  <c r="OU25" i="3" s="1"/>
  <c r="OX25" i="3"/>
  <c r="IE23" i="3"/>
  <c r="HA24" i="3" s="1"/>
  <c r="TS25" i="3"/>
  <c r="UU25" i="3" s="1"/>
  <c r="UV25" i="3"/>
  <c r="VY25" i="3"/>
  <c r="UZ25" i="3" s="1"/>
  <c r="UX25" i="3"/>
  <c r="NM26" i="3"/>
  <c r="NW26" i="3" s="1"/>
  <c r="LP24" i="3"/>
  <c r="MS24" i="3"/>
  <c r="LT24" i="3" s="1"/>
  <c r="LR24" i="3"/>
  <c r="KK24" i="3"/>
  <c r="LO24" i="3" s="1"/>
  <c r="TQ27" i="3"/>
  <c r="UA27" i="3" s="1"/>
  <c r="UK27" i="3"/>
  <c r="TG28" i="3" s="1"/>
  <c r="WT63" i="3"/>
  <c r="XN63" i="3"/>
  <c r="WJ64" i="3" s="1"/>
  <c r="XD63" i="3"/>
  <c r="GY24" i="3"/>
  <c r="WI35" i="3"/>
  <c r="XY34" i="3"/>
  <c r="BI70" i="2"/>
  <c r="BS70" i="2"/>
  <c r="CC70" i="2"/>
  <c r="AY71" i="2" s="1"/>
  <c r="CD70" i="2"/>
  <c r="AZ71" i="2" s="1"/>
  <c r="BJ70" i="2"/>
  <c r="BT70" i="2" s="1"/>
  <c r="EO69" i="2"/>
  <c r="EY69" i="2" s="1"/>
  <c r="FI69" i="2"/>
  <c r="EE70" i="2" s="1"/>
  <c r="UO70" i="2"/>
  <c r="TK71" i="2" s="1"/>
  <c r="TU70" i="2"/>
  <c r="UE70" i="2" s="1"/>
  <c r="JQ37" i="2"/>
  <c r="IR37" i="2" s="1"/>
  <c r="HI37" i="2"/>
  <c r="IM37" i="2" s="1"/>
  <c r="IC37" i="2"/>
  <c r="IP37" i="2"/>
  <c r="IN37" i="2"/>
  <c r="EM69" i="2"/>
  <c r="EW69" i="2" s="1"/>
  <c r="FG69" i="2"/>
  <c r="EC70" i="2" s="1"/>
  <c r="OJ70" i="2"/>
  <c r="NF71" i="2" s="1"/>
  <c r="NP70" i="2"/>
  <c r="NZ70" i="2"/>
  <c r="FJ70" i="3"/>
  <c r="EF71" i="3" s="1"/>
  <c r="EP70" i="3"/>
  <c r="EZ70" i="3" s="1"/>
  <c r="IL70" i="3"/>
  <c r="HH71" i="3" s="1"/>
  <c r="HR70" i="3"/>
  <c r="IB70" i="3" s="1"/>
  <c r="IG69" i="3"/>
  <c r="HC70" i="3" s="1"/>
  <c r="HM69" i="3"/>
  <c r="HW69" i="3" s="1"/>
  <c r="HL70" i="3"/>
  <c r="HV70" i="3" s="1"/>
  <c r="IF70" i="3"/>
  <c r="HB71" i="3" s="1"/>
  <c r="EK69" i="3"/>
  <c r="EU69" i="3"/>
  <c r="FE69" i="3"/>
  <c r="EA70" i="3" s="1"/>
  <c r="KP69" i="3"/>
  <c r="KZ69" i="3" s="1"/>
  <c r="LJ69" i="3"/>
  <c r="KF70" i="3" s="1"/>
  <c r="XS70" i="3"/>
  <c r="WO71" i="3" s="1"/>
  <c r="WY70" i="3"/>
  <c r="XI70" i="3" s="1"/>
  <c r="FE70" i="2"/>
  <c r="EA71" i="2" s="1"/>
  <c r="EK70" i="2"/>
  <c r="EU70" i="2" s="1"/>
  <c r="CC69" i="3"/>
  <c r="AY70" i="3" s="1"/>
  <c r="BI69" i="3"/>
  <c r="BS69" i="3" s="1"/>
  <c r="KM69" i="2"/>
  <c r="KW69" i="2" s="1"/>
  <c r="LG69" i="2"/>
  <c r="KC70" i="2" s="1"/>
  <c r="II69" i="2"/>
  <c r="HE70" i="2" s="1"/>
  <c r="HO69" i="2"/>
  <c r="HY69" i="2" s="1"/>
  <c r="HQ69" i="2"/>
  <c r="IA69" i="2" s="1"/>
  <c r="IK69" i="2"/>
  <c r="HG70" i="2" s="1"/>
  <c r="ON69" i="2"/>
  <c r="NJ70" i="2" s="1"/>
  <c r="NT69" i="2"/>
  <c r="OD69" i="2" s="1"/>
  <c r="OI69" i="2"/>
  <c r="NE70" i="2" s="1"/>
  <c r="NO69" i="2"/>
  <c r="NY69" i="2" s="1"/>
  <c r="IJ70" i="2"/>
  <c r="HF71" i="2" s="1"/>
  <c r="HP70" i="2"/>
  <c r="HZ70" i="2" s="1"/>
  <c r="LM69" i="2"/>
  <c r="KI70" i="2" s="1"/>
  <c r="KS69" i="2"/>
  <c r="LC69" i="2" s="1"/>
  <c r="QU71" i="3"/>
  <c r="RE71" i="3" s="1"/>
  <c r="RO71" i="3"/>
  <c r="QK72" i="3" s="1"/>
  <c r="XQ70" i="3"/>
  <c r="WM71" i="3" s="1"/>
  <c r="WW70" i="3"/>
  <c r="XG70" i="3" s="1"/>
  <c r="NS70" i="3"/>
  <c r="OC70" i="3" s="1"/>
  <c r="OM70" i="3"/>
  <c r="NI71" i="3" s="1"/>
  <c r="FC70" i="2"/>
  <c r="DY71" i="2" s="1"/>
  <c r="EI70" i="2"/>
  <c r="ES70" i="2" s="1"/>
  <c r="HL70" i="2"/>
  <c r="HV70" i="2" s="1"/>
  <c r="IF70" i="2"/>
  <c r="HB71" i="2" s="1"/>
  <c r="NY26" i="3"/>
  <c r="QT69" i="3"/>
  <c r="RD69" i="3" s="1"/>
  <c r="RN69" i="3"/>
  <c r="QJ70" i="3" s="1"/>
  <c r="LK69" i="2"/>
  <c r="KG70" i="2" s="1"/>
  <c r="KQ69" i="2"/>
  <c r="LA69" i="2" s="1"/>
  <c r="XS69" i="2"/>
  <c r="WO70" i="2" s="1"/>
  <c r="WY69" i="2"/>
  <c r="XI69" i="2" s="1"/>
  <c r="TR28" i="3"/>
  <c r="UB28" i="3" s="1"/>
  <c r="UL28" i="3"/>
  <c r="BN70" i="3"/>
  <c r="BX70" i="3" s="1"/>
  <c r="CH70" i="3"/>
  <c r="BD71" i="3" s="1"/>
  <c r="EJ69" i="3"/>
  <c r="ET69" i="3" s="1"/>
  <c r="FD69" i="3"/>
  <c r="DZ70" i="3" s="1"/>
  <c r="XR70" i="3"/>
  <c r="WN71" i="3" s="1"/>
  <c r="WX70" i="3"/>
  <c r="XH70" i="3" s="1"/>
  <c r="WW70" i="2"/>
  <c r="XQ70" i="2"/>
  <c r="WM71" i="2" s="1"/>
  <c r="XG70" i="2"/>
  <c r="FD70" i="2"/>
  <c r="DZ71" i="2" s="1"/>
  <c r="EJ70" i="2"/>
  <c r="ET70" i="2" s="1"/>
  <c r="QS71" i="3"/>
  <c r="RC71" i="3" s="1"/>
  <c r="RM71" i="3"/>
  <c r="QI72" i="3" s="1"/>
  <c r="RQ70" i="2"/>
  <c r="QM71" i="2" s="1"/>
  <c r="QW70" i="2"/>
  <c r="RG70" i="2"/>
  <c r="KL70" i="2"/>
  <c r="KV70" i="2" s="1"/>
  <c r="LF70" i="2"/>
  <c r="KB71" i="2" s="1"/>
  <c r="TT69" i="2"/>
  <c r="UD69" i="2"/>
  <c r="UN69" i="2"/>
  <c r="TJ70" i="2" s="1"/>
  <c r="WU61" i="3"/>
  <c r="XO61" i="3" s="1"/>
  <c r="WK62" i="3" s="1"/>
  <c r="XE61" i="3"/>
  <c r="FB69" i="2"/>
  <c r="DX70" i="2" s="1"/>
  <c r="EH69" i="2"/>
  <c r="ER69" i="2" s="1"/>
  <c r="BF69" i="2"/>
  <c r="BP69" i="2" s="1"/>
  <c r="BZ69" i="2"/>
  <c r="AV70" i="2" s="1"/>
  <c r="IK70" i="3"/>
  <c r="HG71" i="3" s="1"/>
  <c r="HQ70" i="3"/>
  <c r="IA70" i="3" s="1"/>
  <c r="XV70" i="2"/>
  <c r="WR71" i="2" s="1"/>
  <c r="XB70" i="2"/>
  <c r="XL70" i="2" s="1"/>
  <c r="CE70" i="3"/>
  <c r="BA71" i="3" s="1"/>
  <c r="BK70" i="3"/>
  <c r="BU70" i="3" s="1"/>
  <c r="BL70" i="3"/>
  <c r="BV70" i="3" s="1"/>
  <c r="CF70" i="3"/>
  <c r="BB71" i="3" s="1"/>
  <c r="QT69" i="2"/>
  <c r="RD69" i="2" s="1"/>
  <c r="RN69" i="2"/>
  <c r="QJ70" i="2" s="1"/>
  <c r="LN70" i="3"/>
  <c r="KJ71" i="3" s="1"/>
  <c r="KT70" i="3"/>
  <c r="LD70" i="3" s="1"/>
  <c r="EN70" i="3"/>
  <c r="EX70" i="3" s="1"/>
  <c r="FH70" i="3"/>
  <c r="ED71" i="3" s="1"/>
  <c r="XO70" i="2"/>
  <c r="WK71" i="2" s="1"/>
  <c r="WU70" i="2"/>
  <c r="XE70" i="2"/>
  <c r="UL69" i="2"/>
  <c r="TH70" i="2" s="1"/>
  <c r="TR69" i="2"/>
  <c r="UB69" i="2" s="1"/>
  <c r="UW36" i="2"/>
  <c r="UY36" i="2" s="1"/>
  <c r="VB36" i="2"/>
  <c r="TG37" i="2"/>
  <c r="XV70" i="3"/>
  <c r="WR71" i="3" s="1"/>
  <c r="XB70" i="3"/>
  <c r="XL70" i="3" s="1"/>
  <c r="OK71" i="3"/>
  <c r="NG72" i="3" s="1"/>
  <c r="NQ71" i="3"/>
  <c r="OA71" i="3" s="1"/>
  <c r="ID69" i="2"/>
  <c r="GZ70" i="2" s="1"/>
  <c r="HJ69" i="2"/>
  <c r="HT69" i="2" s="1"/>
  <c r="KN70" i="3"/>
  <c r="KX70" i="3" s="1"/>
  <c r="LH70" i="3"/>
  <c r="KD71" i="3" s="1"/>
  <c r="FF70" i="3"/>
  <c r="EB71" i="3" s="1"/>
  <c r="EL70" i="3"/>
  <c r="EV70" i="3" s="1"/>
  <c r="B93" i="2"/>
  <c r="D93" i="2"/>
  <c r="C93" i="2"/>
  <c r="I93" i="2"/>
  <c r="H93" i="2"/>
  <c r="G93" i="2"/>
  <c r="F93" i="2"/>
  <c r="E93" i="2"/>
  <c r="LH70" i="2"/>
  <c r="KD71" i="2" s="1"/>
  <c r="KN70" i="2"/>
  <c r="KX70" i="2" s="1"/>
  <c r="OL70" i="3"/>
  <c r="NH71" i="3" s="1"/>
  <c r="NR70" i="3"/>
  <c r="OB70" i="3" s="1"/>
  <c r="OO69" i="3"/>
  <c r="NK70" i="3" s="1"/>
  <c r="NU69" i="3"/>
  <c r="OE69" i="3" s="1"/>
  <c r="CB70" i="3"/>
  <c r="AX71" i="3" s="1"/>
  <c r="BH70" i="3"/>
  <c r="BR70" i="3" s="1"/>
  <c r="QR71" i="3"/>
  <c r="RB71" i="3" s="1"/>
  <c r="RL71" i="3"/>
  <c r="QH72" i="3" s="1"/>
  <c r="TX70" i="3"/>
  <c r="UH70" i="3" s="1"/>
  <c r="UR70" i="3"/>
  <c r="TN71" i="3" s="1"/>
  <c r="QS69" i="2"/>
  <c r="RC69" i="2"/>
  <c r="RM69" i="2"/>
  <c r="QI70" i="2" s="1"/>
  <c r="KS69" i="3"/>
  <c r="LC69" i="3" s="1"/>
  <c r="LM69" i="3"/>
  <c r="KI70" i="3" s="1"/>
  <c r="CH70" i="2"/>
  <c r="BD71" i="2" s="1"/>
  <c r="BN70" i="2"/>
  <c r="BX70" i="2" s="1"/>
  <c r="OP69" i="3"/>
  <c r="NL70" i="3" s="1"/>
  <c r="NV69" i="3"/>
  <c r="OF69" i="3" s="1"/>
  <c r="FI69" i="3"/>
  <c r="EE70" i="3" s="1"/>
  <c r="EO69" i="3"/>
  <c r="EY69" i="3" s="1"/>
  <c r="TZ70" i="3"/>
  <c r="UJ70" i="3" s="1"/>
  <c r="UT70" i="3"/>
  <c r="TP71" i="3" s="1"/>
  <c r="TX70" i="2"/>
  <c r="UH70" i="2" s="1"/>
  <c r="UR70" i="2"/>
  <c r="TN71" i="2" s="1"/>
  <c r="LL69" i="3"/>
  <c r="KH70" i="3" s="1"/>
  <c r="KR69" i="3"/>
  <c r="LB69" i="3" s="1"/>
  <c r="RP70" i="2"/>
  <c r="QL71" i="2" s="1"/>
  <c r="QV70" i="2"/>
  <c r="RF70" i="2"/>
  <c r="TW70" i="3"/>
  <c r="UG70" i="3" s="1"/>
  <c r="UQ70" i="3"/>
  <c r="TM71" i="3" s="1"/>
  <c r="QX70" i="2"/>
  <c r="RH70" i="2" s="1"/>
  <c r="RR70" i="2"/>
  <c r="QN71" i="2" s="1"/>
  <c r="CM36" i="2"/>
  <c r="CB69" i="2"/>
  <c r="AX70" i="2" s="1"/>
  <c r="BH69" i="2"/>
  <c r="BR69" i="2" s="1"/>
  <c r="QE37" i="2"/>
  <c r="RZ36" i="2"/>
  <c r="RU36" i="2"/>
  <c r="RW36" i="2" s="1"/>
  <c r="XT71" i="3"/>
  <c r="WP72" i="3" s="1"/>
  <c r="WZ71" i="3"/>
  <c r="XJ71" i="3" s="1"/>
  <c r="LV37" i="2"/>
  <c r="KA38" i="2"/>
  <c r="LQ37" i="2"/>
  <c r="KO70" i="3"/>
  <c r="KY70" i="3" s="1"/>
  <c r="LI70" i="3"/>
  <c r="KE71" i="3" s="1"/>
  <c r="QW70" i="3"/>
  <c r="RG70" i="3" s="1"/>
  <c r="RQ70" i="3"/>
  <c r="QM71" i="3" s="1"/>
  <c r="EX70" i="2"/>
  <c r="FH70" i="2"/>
  <c r="ED71" i="2" s="1"/>
  <c r="EN70" i="2"/>
  <c r="HR69" i="2"/>
  <c r="IB69" i="2" s="1"/>
  <c r="IL69" i="2"/>
  <c r="HH70" i="2" s="1"/>
  <c r="OL69" i="2"/>
  <c r="NH70" i="2" s="1"/>
  <c r="NR69" i="2"/>
  <c r="OB69" i="2" s="1"/>
  <c r="HN69" i="3"/>
  <c r="HX69" i="3" s="1"/>
  <c r="IH69" i="3"/>
  <c r="HD70" i="3" s="1"/>
  <c r="OS36" i="2"/>
  <c r="OU36" i="2" s="1"/>
  <c r="NC37" i="2"/>
  <c r="OX36" i="2"/>
  <c r="FJ70" i="2"/>
  <c r="EF71" i="2" s="1"/>
  <c r="EP70" i="2"/>
  <c r="EZ70" i="2" s="1"/>
  <c r="KT69" i="2"/>
  <c r="LD69" i="2"/>
  <c r="LN69" i="2"/>
  <c r="KJ70" i="2" s="1"/>
  <c r="CP36" i="2"/>
  <c r="CK36" i="2"/>
  <c r="AU37" i="2"/>
  <c r="XU69" i="3"/>
  <c r="WQ70" i="3" s="1"/>
  <c r="XA69" i="3"/>
  <c r="XK69" i="3" s="1"/>
  <c r="TW70" i="2"/>
  <c r="UG70" i="2" s="1"/>
  <c r="UQ70" i="2"/>
  <c r="TM71" i="2" s="1"/>
  <c r="QZ24" i="3"/>
  <c r="RK24" i="3" s="1"/>
  <c r="QG25" i="3" s="1"/>
  <c r="KQ71" i="3"/>
  <c r="LA71" i="3" s="1"/>
  <c r="LK71" i="3"/>
  <c r="KG72" i="3" s="1"/>
  <c r="OJ71" i="3"/>
  <c r="NF72" i="3" s="1"/>
  <c r="NP71" i="3"/>
  <c r="NZ71" i="3" s="1"/>
  <c r="QY36" i="2"/>
  <c r="VZ36" i="2"/>
  <c r="VA36" i="2" s="1"/>
  <c r="WV69" i="3"/>
  <c r="XF69" i="3"/>
  <c r="XP69" i="3"/>
  <c r="WL70" i="3" s="1"/>
  <c r="BU70" i="2"/>
  <c r="BK70" i="2"/>
  <c r="CE70" i="2"/>
  <c r="BA71" i="2" s="1"/>
  <c r="CD70" i="3"/>
  <c r="AZ71" i="3" s="1"/>
  <c r="BJ70" i="3"/>
  <c r="BT70" i="3" s="1"/>
  <c r="XU69" i="2"/>
  <c r="WQ70" i="2" s="1"/>
  <c r="XA69" i="2"/>
  <c r="XK69" i="2"/>
  <c r="HK70" i="2"/>
  <c r="IE70" i="2"/>
  <c r="HA71" i="2" s="1"/>
  <c r="HU70" i="2"/>
  <c r="TZ70" i="2"/>
  <c r="UJ70" i="2" s="1"/>
  <c r="UT70" i="2"/>
  <c r="TP71" i="2" s="1"/>
  <c r="FA26" i="3"/>
  <c r="AU29" i="3"/>
  <c r="NW36" i="2"/>
  <c r="OH70" i="2"/>
  <c r="ND71" i="2" s="1"/>
  <c r="NN70" i="2"/>
  <c r="NX70" i="2" s="1"/>
  <c r="OM69" i="2"/>
  <c r="NI70" i="2" s="1"/>
  <c r="NS69" i="2"/>
  <c r="OC69" i="2" s="1"/>
  <c r="UM69" i="2"/>
  <c r="TI70" i="2" s="1"/>
  <c r="TS69" i="2"/>
  <c r="UC69" i="2" s="1"/>
  <c r="OP70" i="2"/>
  <c r="NL71" i="2" s="1"/>
  <c r="NV70" i="2"/>
  <c r="OF70" i="2" s="1"/>
  <c r="LS37" i="2"/>
  <c r="LL69" i="2"/>
  <c r="KH70" i="2" s="1"/>
  <c r="KR69" i="2"/>
  <c r="LB69" i="2" s="1"/>
  <c r="TY69" i="2"/>
  <c r="UI69" i="2" s="1"/>
  <c r="US69" i="2"/>
  <c r="TO70" i="2" s="1"/>
  <c r="UP70" i="2"/>
  <c r="TL71" i="2" s="1"/>
  <c r="TV70" i="2"/>
  <c r="UF70" i="2" s="1"/>
  <c r="LJ70" i="2"/>
  <c r="KF71" i="2" s="1"/>
  <c r="KP70" i="2"/>
  <c r="KZ70" i="2" s="1"/>
  <c r="WI37" i="2"/>
  <c r="XY36" i="2"/>
  <c r="II69" i="3"/>
  <c r="HE70" i="3" s="1"/>
  <c r="HO69" i="3"/>
  <c r="HY69" i="3" s="1"/>
  <c r="XT69" i="2"/>
  <c r="WP70" i="2" s="1"/>
  <c r="WZ69" i="2"/>
  <c r="XJ69" i="2"/>
  <c r="CG70" i="2"/>
  <c r="BC71" i="2" s="1"/>
  <c r="BM70" i="2"/>
  <c r="BW70" i="2" s="1"/>
  <c r="HJ24" i="3"/>
  <c r="HT24" i="3" s="1"/>
  <c r="QQ69" i="2"/>
  <c r="RK69" i="2"/>
  <c r="QG70" i="2" s="1"/>
  <c r="RA69" i="2"/>
  <c r="TY70" i="3"/>
  <c r="UI70" i="3" s="1"/>
  <c r="US70" i="3"/>
  <c r="TO71" i="3" s="1"/>
  <c r="RP70" i="3"/>
  <c r="QL71" i="3" s="1"/>
  <c r="QV70" i="3"/>
  <c r="RF70" i="3" s="1"/>
  <c r="EL70" i="2"/>
  <c r="FF70" i="2"/>
  <c r="EB71" i="2" s="1"/>
  <c r="EV70" i="2"/>
  <c r="FR36" i="2"/>
  <c r="DW37" i="2"/>
  <c r="FM36" i="2"/>
  <c r="FO36" i="2" s="1"/>
  <c r="BO36" i="2"/>
  <c r="RO70" i="2"/>
  <c r="QK71" i="2" s="1"/>
  <c r="RE70" i="2"/>
  <c r="QU70" i="2"/>
  <c r="IJ70" i="3"/>
  <c r="HF71" i="3" s="1"/>
  <c r="HP70" i="3"/>
  <c r="HZ70" i="3" s="1"/>
  <c r="QX70" i="3"/>
  <c r="RH70" i="3" s="1"/>
  <c r="RR70" i="3"/>
  <c r="QN71" i="3" s="1"/>
  <c r="QR69" i="2"/>
  <c r="RB69" i="2" s="1"/>
  <c r="RL69" i="2"/>
  <c r="QH70" i="2" s="1"/>
  <c r="KU37" i="2"/>
  <c r="WX70" i="2"/>
  <c r="XH70" i="2" s="1"/>
  <c r="XR70" i="2"/>
  <c r="WN71" i="2" s="1"/>
  <c r="XP70" i="2"/>
  <c r="WL71" i="2" s="1"/>
  <c r="WV70" i="2"/>
  <c r="XF70" i="2"/>
  <c r="IG69" i="2"/>
  <c r="HC70" i="2" s="1"/>
  <c r="HM69" i="2"/>
  <c r="HW69" i="2" s="1"/>
  <c r="UN70" i="3"/>
  <c r="TJ71" i="3" s="1"/>
  <c r="TT70" i="3"/>
  <c r="UD70" i="3" s="1"/>
  <c r="OO70" i="2"/>
  <c r="NK71" i="2" s="1"/>
  <c r="NU70" i="2"/>
  <c r="OE70" i="2" s="1"/>
  <c r="BL70" i="2"/>
  <c r="BV70" i="2"/>
  <c r="CF70" i="2"/>
  <c r="BB71" i="2" s="1"/>
  <c r="NQ69" i="2"/>
  <c r="OA69" i="2"/>
  <c r="OK69" i="2"/>
  <c r="NG70" i="2" s="1"/>
  <c r="NT70" i="3"/>
  <c r="OD70" i="3" s="1"/>
  <c r="ON70" i="3"/>
  <c r="NJ71" i="3" s="1"/>
  <c r="HN70" i="2"/>
  <c r="HX70" i="2" s="1"/>
  <c r="IH70" i="2"/>
  <c r="HD71" i="2" s="1"/>
  <c r="TV69" i="3"/>
  <c r="UF69" i="3" s="1"/>
  <c r="UP69" i="3"/>
  <c r="TL70" i="3" s="1"/>
  <c r="FG70" i="3"/>
  <c r="EC71" i="3" s="1"/>
  <c r="EM70" i="3"/>
  <c r="EW70" i="3" s="1"/>
  <c r="HK24" i="3"/>
  <c r="TU69" i="3"/>
  <c r="UE69" i="3" s="1"/>
  <c r="UO69" i="3"/>
  <c r="TK70" i="3" s="1"/>
  <c r="BO28" i="3"/>
  <c r="LI69" i="2"/>
  <c r="KE70" i="2" s="1"/>
  <c r="KO69" i="2"/>
  <c r="KY69" i="2" s="1"/>
  <c r="BG69" i="2"/>
  <c r="BQ69" i="2"/>
  <c r="CA69" i="2"/>
  <c r="AW70" i="2" s="1"/>
  <c r="XN69" i="2"/>
  <c r="WJ70" i="2" s="1"/>
  <c r="WT69" i="2"/>
  <c r="XD69" i="2" s="1"/>
  <c r="PV36" i="2"/>
  <c r="OW36" i="2" s="1"/>
  <c r="CG70" i="3"/>
  <c r="BC71" i="3" s="1"/>
  <c r="BM70" i="3"/>
  <c r="BW70" i="3"/>
  <c r="RJ70" i="2"/>
  <c r="QF71" i="2" s="1"/>
  <c r="QP70" i="2"/>
  <c r="QZ70" i="2" s="1"/>
  <c r="NN26" i="3"/>
  <c r="PU26" i="3"/>
  <c r="OV26" i="3" s="1"/>
  <c r="OT26" i="3"/>
  <c r="OR26" i="3"/>
  <c r="HS37" i="2" l="1"/>
  <c r="FC26" i="3"/>
  <c r="DY27" i="3" s="1"/>
  <c r="EI27" i="3" s="1"/>
  <c r="ES27" i="3" s="1"/>
  <c r="BP24" i="3"/>
  <c r="BZ24" i="3" s="1"/>
  <c r="C81" i="3"/>
  <c r="E81" i="3"/>
  <c r="H81" i="3"/>
  <c r="B81" i="3"/>
  <c r="CM23" i="3"/>
  <c r="G80" i="3"/>
  <c r="CA24" i="3"/>
  <c r="IO23" i="3"/>
  <c r="IQ23" i="3" s="1"/>
  <c r="JR23" i="3"/>
  <c r="IS23" i="3" s="1"/>
  <c r="HU24" i="3"/>
  <c r="IT23" i="3"/>
  <c r="OQ26" i="3"/>
  <c r="RJ24" i="3"/>
  <c r="UK28" i="3"/>
  <c r="TG29" i="3" s="1"/>
  <c r="TQ28" i="3"/>
  <c r="UA28" i="3" s="1"/>
  <c r="KU24" i="3"/>
  <c r="LF24" i="3" s="1"/>
  <c r="KB25" i="3" s="1"/>
  <c r="LE24" i="3"/>
  <c r="UC25" i="3"/>
  <c r="UM25" i="3" s="1"/>
  <c r="RI24" i="3"/>
  <c r="QE25" i="3" s="1"/>
  <c r="XD70" i="2"/>
  <c r="XN70" i="2"/>
  <c r="WJ71" i="2" s="1"/>
  <c r="WT70" i="2"/>
  <c r="TT71" i="3"/>
  <c r="UD71" i="3" s="1"/>
  <c r="UN71" i="3"/>
  <c r="TJ72" i="3" s="1"/>
  <c r="QF25" i="3"/>
  <c r="TR70" i="2"/>
  <c r="UB70" i="2" s="1"/>
  <c r="UL70" i="2"/>
  <c r="TH71" i="2" s="1"/>
  <c r="IK71" i="3"/>
  <c r="HG72" i="3" s="1"/>
  <c r="HQ71" i="3"/>
  <c r="IA71" i="3" s="1"/>
  <c r="UN70" i="2"/>
  <c r="TJ71" i="2" s="1"/>
  <c r="TT70" i="2"/>
  <c r="UD70" i="2" s="1"/>
  <c r="NS71" i="3"/>
  <c r="OC71" i="3" s="1"/>
  <c r="OM71" i="3"/>
  <c r="NI72" i="3" s="1"/>
  <c r="XC35" i="3"/>
  <c r="XZ35" i="3"/>
  <c r="WS35" i="3"/>
  <c r="XM35" i="3" s="1"/>
  <c r="XX35" i="3"/>
  <c r="NT71" i="3"/>
  <c r="OD71" i="3" s="1"/>
  <c r="ON71" i="3"/>
  <c r="NJ72" i="3" s="1"/>
  <c r="US71" i="3"/>
  <c r="TO72" i="3" s="1"/>
  <c r="TY71" i="3"/>
  <c r="UI71" i="3" s="1"/>
  <c r="RJ71" i="2"/>
  <c r="QF72" i="2" s="1"/>
  <c r="QP71" i="2"/>
  <c r="QZ71" i="2" s="1"/>
  <c r="UP71" i="2"/>
  <c r="TL72" i="2" s="1"/>
  <c r="TV71" i="2"/>
  <c r="UF71" i="2"/>
  <c r="CF71" i="3"/>
  <c r="BB72" i="3" s="1"/>
  <c r="BL71" i="3"/>
  <c r="BV71" i="3" s="1"/>
  <c r="BF70" i="2"/>
  <c r="BP70" i="2" s="1"/>
  <c r="BZ70" i="2"/>
  <c r="AV71" i="2" s="1"/>
  <c r="WY70" i="2"/>
  <c r="XI70" i="2" s="1"/>
  <c r="XS70" i="2"/>
  <c r="WO71" i="2" s="1"/>
  <c r="IQ37" i="2"/>
  <c r="XP70" i="3"/>
  <c r="WL71" i="3" s="1"/>
  <c r="WV70" i="3"/>
  <c r="XF70" i="3" s="1"/>
  <c r="XJ70" i="2"/>
  <c r="WZ70" i="2"/>
  <c r="XT70" i="2"/>
  <c r="WP71" i="2" s="1"/>
  <c r="NU70" i="3"/>
  <c r="OE70" i="3" s="1"/>
  <c r="OO70" i="3"/>
  <c r="NK71" i="3" s="1"/>
  <c r="CH71" i="3"/>
  <c r="BD72" i="3" s="1"/>
  <c r="BN71" i="3"/>
  <c r="BX71" i="3" s="1"/>
  <c r="IJ71" i="2"/>
  <c r="HF72" i="2" s="1"/>
  <c r="HP71" i="2"/>
  <c r="HZ71" i="2" s="1"/>
  <c r="IL71" i="3"/>
  <c r="HH72" i="3" s="1"/>
  <c r="HR71" i="3"/>
  <c r="IB71" i="3" s="1"/>
  <c r="GY38" i="2"/>
  <c r="IT37" i="2"/>
  <c r="IO37" i="2"/>
  <c r="IE71" i="2"/>
  <c r="HA72" i="2" s="1"/>
  <c r="HU71" i="2"/>
  <c r="HK71" i="2"/>
  <c r="ID70" i="2"/>
  <c r="GZ71" i="2" s="1"/>
  <c r="HJ70" i="2"/>
  <c r="HT70" i="2" s="1"/>
  <c r="WU71" i="2"/>
  <c r="XE71" i="2" s="1"/>
  <c r="XO71" i="2"/>
  <c r="WK72" i="2" s="1"/>
  <c r="LF71" i="2"/>
  <c r="KB72" i="2" s="1"/>
  <c r="KL71" i="2"/>
  <c r="KV71" i="2" s="1"/>
  <c r="FD71" i="2"/>
  <c r="DZ72" i="2" s="1"/>
  <c r="EJ71" i="2"/>
  <c r="ET71" i="2" s="1"/>
  <c r="CC70" i="3"/>
  <c r="AY71" i="3" s="1"/>
  <c r="BI70" i="3"/>
  <c r="BS70" i="3" s="1"/>
  <c r="EK70" i="3"/>
  <c r="EU70" i="3" s="1"/>
  <c r="FE70" i="3"/>
  <c r="EA71" i="3" s="1"/>
  <c r="JR37" i="2"/>
  <c r="IS37" i="2" s="1"/>
  <c r="CD71" i="2"/>
  <c r="AZ72" i="2" s="1"/>
  <c r="BJ71" i="2"/>
  <c r="BT71" i="2"/>
  <c r="KT70" i="2"/>
  <c r="LD70" i="2" s="1"/>
  <c r="LN70" i="2"/>
  <c r="KJ71" i="2" s="1"/>
  <c r="QR70" i="2"/>
  <c r="RB70" i="2" s="1"/>
  <c r="RL70" i="2"/>
  <c r="QH71" i="2" s="1"/>
  <c r="NR70" i="2"/>
  <c r="OB70" i="2" s="1"/>
  <c r="OL70" i="2"/>
  <c r="NH71" i="2" s="1"/>
  <c r="RM70" i="2"/>
  <c r="QI71" i="2" s="1"/>
  <c r="QS70" i="2"/>
  <c r="RC70" i="2" s="1"/>
  <c r="QQ25" i="3"/>
  <c r="RA25" i="3" s="1"/>
  <c r="CF71" i="2"/>
  <c r="BB72" i="2" s="1"/>
  <c r="BL71" i="2"/>
  <c r="BV71" i="2" s="1"/>
  <c r="UQ71" i="2"/>
  <c r="TM72" i="2" s="1"/>
  <c r="TW71" i="2"/>
  <c r="UG71" i="2" s="1"/>
  <c r="KK38" i="2"/>
  <c r="LO38" i="2" s="1"/>
  <c r="LR38" i="2"/>
  <c r="LP38" i="2"/>
  <c r="KU38" i="2"/>
  <c r="MS38" i="2"/>
  <c r="LT38" i="2" s="1"/>
  <c r="LE38" i="2"/>
  <c r="MT38" i="2" s="1"/>
  <c r="LU38" i="2" s="1"/>
  <c r="XQ71" i="3"/>
  <c r="WM72" i="3" s="1"/>
  <c r="WW71" i="3"/>
  <c r="XG71" i="3" s="1"/>
  <c r="FJ71" i="3"/>
  <c r="EF72" i="3" s="1"/>
  <c r="EP71" i="3"/>
  <c r="EZ71" i="3" s="1"/>
  <c r="BI71" i="2"/>
  <c r="BS71" i="2" s="1"/>
  <c r="CC71" i="2"/>
  <c r="AY72" i="2" s="1"/>
  <c r="JQ24" i="3"/>
  <c r="IR24" i="3" s="1"/>
  <c r="HI24" i="3"/>
  <c r="IM24" i="3" s="1"/>
  <c r="IP24" i="3"/>
  <c r="IN24" i="3"/>
  <c r="NX26" i="3"/>
  <c r="OH26" i="3" s="1"/>
  <c r="NQ70" i="2"/>
  <c r="OA70" i="2" s="1"/>
  <c r="OK70" i="2"/>
  <c r="NG71" i="2" s="1"/>
  <c r="BH70" i="2"/>
  <c r="BR70" i="2" s="1"/>
  <c r="CB70" i="2"/>
  <c r="AX71" i="2" s="1"/>
  <c r="FI70" i="3"/>
  <c r="EE71" i="3" s="1"/>
  <c r="EO70" i="3"/>
  <c r="EY70" i="3" s="1"/>
  <c r="RR71" i="3"/>
  <c r="QN72" i="3" s="1"/>
  <c r="QX71" i="3"/>
  <c r="RH71" i="3" s="1"/>
  <c r="II70" i="3"/>
  <c r="HE71" i="3" s="1"/>
  <c r="HO70" i="3"/>
  <c r="HY70" i="3"/>
  <c r="EP71" i="2"/>
  <c r="EZ71" i="2" s="1"/>
  <c r="FJ71" i="2"/>
  <c r="EF72" i="2" s="1"/>
  <c r="XV71" i="3"/>
  <c r="WR72" i="3" s="1"/>
  <c r="XB71" i="3"/>
  <c r="XL71" i="3" s="1"/>
  <c r="XQ71" i="2"/>
  <c r="WM72" i="2" s="1"/>
  <c r="WW71" i="2"/>
  <c r="XG71" i="2" s="1"/>
  <c r="LK70" i="2"/>
  <c r="KG71" i="2" s="1"/>
  <c r="KQ70" i="2"/>
  <c r="LA70" i="2" s="1"/>
  <c r="NO70" i="2"/>
  <c r="NY70" i="2" s="1"/>
  <c r="OI70" i="2"/>
  <c r="NE71" i="2" s="1"/>
  <c r="XR71" i="2"/>
  <c r="WN72" i="2" s="1"/>
  <c r="WX71" i="2"/>
  <c r="XH71" i="2" s="1"/>
  <c r="BG70" i="2"/>
  <c r="BQ70" i="2" s="1"/>
  <c r="CA70" i="2"/>
  <c r="AW71" i="2" s="1"/>
  <c r="FG71" i="3"/>
  <c r="EC72" i="3" s="1"/>
  <c r="EM71" i="3"/>
  <c r="EW71" i="3" s="1"/>
  <c r="NN71" i="2"/>
  <c r="NX71" i="2" s="1"/>
  <c r="OH71" i="2"/>
  <c r="ND72" i="2" s="1"/>
  <c r="GO37" i="2"/>
  <c r="FP37" i="2" s="1"/>
  <c r="FL37" i="2"/>
  <c r="GP37" i="2"/>
  <c r="FQ37" i="2" s="1"/>
  <c r="FA37" i="2"/>
  <c r="FN37" i="2"/>
  <c r="EG37" i="2"/>
  <c r="FK37" i="2" s="1"/>
  <c r="EQ37" i="2"/>
  <c r="HM70" i="2"/>
  <c r="HW70" i="2" s="1"/>
  <c r="IG70" i="2"/>
  <c r="HC71" i="2" s="1"/>
  <c r="CG71" i="3"/>
  <c r="BC72" i="3" s="1"/>
  <c r="BM71" i="3"/>
  <c r="BW71" i="3" s="1"/>
  <c r="UR71" i="3"/>
  <c r="TN72" i="3" s="1"/>
  <c r="TX71" i="3"/>
  <c r="UH71" i="3" s="1"/>
  <c r="FH71" i="3"/>
  <c r="ED72" i="3" s="1"/>
  <c r="EN71" i="3"/>
  <c r="EX71" i="3" s="1"/>
  <c r="HN71" i="2"/>
  <c r="IH71" i="2"/>
  <c r="HD72" i="2" s="1"/>
  <c r="HX71" i="2"/>
  <c r="OP71" i="2"/>
  <c r="NL72" i="2" s="1"/>
  <c r="NV71" i="2"/>
  <c r="OF71" i="2" s="1"/>
  <c r="BO29" i="3"/>
  <c r="BY29" i="3"/>
  <c r="BE29" i="3"/>
  <c r="LL70" i="3"/>
  <c r="KH71" i="3" s="1"/>
  <c r="KR70" i="3"/>
  <c r="LB70" i="3" s="1"/>
  <c r="OP70" i="3"/>
  <c r="NL71" i="3" s="1"/>
  <c r="NV70" i="3"/>
  <c r="OF70" i="3" s="1"/>
  <c r="OL71" i="3"/>
  <c r="NH72" i="3" s="1"/>
  <c r="NR71" i="3"/>
  <c r="OB71" i="3" s="1"/>
  <c r="HV71" i="2"/>
  <c r="IF71" i="2"/>
  <c r="HB72" i="2" s="1"/>
  <c r="HL71" i="2"/>
  <c r="RO72" i="3"/>
  <c r="QK73" i="3" s="1"/>
  <c r="QU72" i="3"/>
  <c r="RE72" i="3" s="1"/>
  <c r="FE71" i="2"/>
  <c r="EA72" i="2" s="1"/>
  <c r="EK71" i="2"/>
  <c r="EU71" i="2" s="1"/>
  <c r="HL71" i="3"/>
  <c r="HV71" i="3" s="1"/>
  <c r="IF71" i="3"/>
  <c r="HB72" i="3" s="1"/>
  <c r="WT64" i="3"/>
  <c r="XD64" i="3" s="1"/>
  <c r="QU71" i="2"/>
  <c r="RE71" i="2" s="1"/>
  <c r="RO71" i="2"/>
  <c r="QK72" i="2" s="1"/>
  <c r="LI71" i="3"/>
  <c r="KE72" i="3" s="1"/>
  <c r="KO71" i="3"/>
  <c r="KY71" i="3" s="1"/>
  <c r="TY70" i="2"/>
  <c r="UI70" i="2" s="1"/>
  <c r="US70" i="2"/>
  <c r="TO71" i="2" s="1"/>
  <c r="UP70" i="3"/>
  <c r="TL71" i="3" s="1"/>
  <c r="TV70" i="3"/>
  <c r="UF70" i="3"/>
  <c r="HR70" i="2"/>
  <c r="IB70" i="2" s="1"/>
  <c r="IL70" i="2"/>
  <c r="HH71" i="2" s="1"/>
  <c r="RP71" i="2"/>
  <c r="QL72" i="2" s="1"/>
  <c r="QV71" i="2"/>
  <c r="RF71" i="2" s="1"/>
  <c r="LI70" i="2"/>
  <c r="KE71" i="2" s="1"/>
  <c r="KO70" i="2"/>
  <c r="KY70" i="2" s="1"/>
  <c r="RK70" i="2"/>
  <c r="QG71" i="2" s="1"/>
  <c r="QQ70" i="2"/>
  <c r="RA70" i="2" s="1"/>
  <c r="XU70" i="2"/>
  <c r="WQ71" i="2" s="1"/>
  <c r="XA70" i="2"/>
  <c r="XK70" i="2" s="1"/>
  <c r="BU71" i="3"/>
  <c r="CE71" i="3"/>
  <c r="BA72" i="3" s="1"/>
  <c r="BK71" i="3"/>
  <c r="UO70" i="3"/>
  <c r="TK71" i="3" s="1"/>
  <c r="TU70" i="3"/>
  <c r="UE70" i="3" s="1"/>
  <c r="FF71" i="2"/>
  <c r="EB72" i="2" s="1"/>
  <c r="EL71" i="2"/>
  <c r="EV71" i="2"/>
  <c r="OE71" i="2"/>
  <c r="NU71" i="2"/>
  <c r="OO71" i="2"/>
  <c r="NK72" i="2" s="1"/>
  <c r="WS37" i="2"/>
  <c r="XC37" i="2" s="1"/>
  <c r="XZ37" i="2"/>
  <c r="XX37" i="2"/>
  <c r="XM37" i="2"/>
  <c r="KR70" i="2"/>
  <c r="LL70" i="2"/>
  <c r="KH71" i="2" s="1"/>
  <c r="LB70" i="2"/>
  <c r="CD71" i="3"/>
  <c r="AZ72" i="3" s="1"/>
  <c r="BJ71" i="3"/>
  <c r="BT71" i="3" s="1"/>
  <c r="XA70" i="3"/>
  <c r="XK70" i="3" s="1"/>
  <c r="XU70" i="3"/>
  <c r="WQ71" i="3" s="1"/>
  <c r="OG37" i="2"/>
  <c r="PV37" i="2" s="1"/>
  <c r="OW37" i="2" s="1"/>
  <c r="OR37" i="2"/>
  <c r="PU37" i="2"/>
  <c r="OV37" i="2" s="1"/>
  <c r="OT37" i="2"/>
  <c r="NM37" i="2"/>
  <c r="OQ37" i="2" s="1"/>
  <c r="EN71" i="2"/>
  <c r="EX71" i="2" s="1"/>
  <c r="FH71" i="2"/>
  <c r="ED72" i="2" s="1"/>
  <c r="UR71" i="2"/>
  <c r="TN72" i="2" s="1"/>
  <c r="TX71" i="2"/>
  <c r="UH71" i="2" s="1"/>
  <c r="QR72" i="3"/>
  <c r="RB72" i="3" s="1"/>
  <c r="RL72" i="3"/>
  <c r="QH73" i="3" s="1"/>
  <c r="NQ72" i="3"/>
  <c r="OA72" i="3" s="1"/>
  <c r="OK72" i="3"/>
  <c r="NG73" i="3" s="1"/>
  <c r="VZ37" i="2"/>
  <c r="VA37" i="2" s="1"/>
  <c r="UK37" i="2"/>
  <c r="UV37" i="2"/>
  <c r="VY37" i="2"/>
  <c r="UZ37" i="2" s="1"/>
  <c r="TQ37" i="2"/>
  <c r="UU37" i="2" s="1"/>
  <c r="UX37" i="2"/>
  <c r="ER70" i="2"/>
  <c r="FB70" i="2"/>
  <c r="DX71" i="2" s="1"/>
  <c r="EH70" i="2"/>
  <c r="RN70" i="3"/>
  <c r="QJ71" i="3" s="1"/>
  <c r="QT70" i="3"/>
  <c r="RD70" i="3" s="1"/>
  <c r="OD70" i="2"/>
  <c r="NT70" i="2"/>
  <c r="ON70" i="2"/>
  <c r="NJ71" i="2" s="1"/>
  <c r="XP71" i="2"/>
  <c r="WL72" i="2" s="1"/>
  <c r="WV71" i="2"/>
  <c r="XF71" i="2" s="1"/>
  <c r="HP71" i="3"/>
  <c r="HZ71" i="3" s="1"/>
  <c r="IJ71" i="3"/>
  <c r="HF72" i="3" s="1"/>
  <c r="DW27" i="3"/>
  <c r="XT72" i="3"/>
  <c r="WP73" i="3" s="1"/>
  <c r="WZ72" i="3"/>
  <c r="XJ72" i="3" s="1"/>
  <c r="RR71" i="2"/>
  <c r="QN72" i="2" s="1"/>
  <c r="QX71" i="2"/>
  <c r="RH71" i="2" s="1"/>
  <c r="BN71" i="2"/>
  <c r="BX71" i="2" s="1"/>
  <c r="CH71" i="2"/>
  <c r="BD72" i="2" s="1"/>
  <c r="KN71" i="2"/>
  <c r="KX71" i="2"/>
  <c r="LH71" i="2"/>
  <c r="KD72" i="2" s="1"/>
  <c r="EL71" i="3"/>
  <c r="EV71" i="3" s="1"/>
  <c r="FF71" i="3"/>
  <c r="EB72" i="3" s="1"/>
  <c r="RQ71" i="2"/>
  <c r="QM72" i="2" s="1"/>
  <c r="QW71" i="2"/>
  <c r="RG71" i="2" s="1"/>
  <c r="NP71" i="2"/>
  <c r="NZ71" i="2" s="1"/>
  <c r="OJ71" i="2"/>
  <c r="NF72" i="2" s="1"/>
  <c r="ER27" i="3"/>
  <c r="UM70" i="2"/>
  <c r="TI71" i="2" s="1"/>
  <c r="TS70" i="2"/>
  <c r="UC70" i="2" s="1"/>
  <c r="TZ71" i="2"/>
  <c r="UJ71" i="2" s="1"/>
  <c r="UT71" i="2"/>
  <c r="TP72" i="2" s="1"/>
  <c r="CE71" i="2"/>
  <c r="BA72" i="2" s="1"/>
  <c r="BK71" i="2"/>
  <c r="BU71" i="2" s="1"/>
  <c r="CL37" i="2"/>
  <c r="BE37" i="2"/>
  <c r="CI37" i="2" s="1"/>
  <c r="CJ37" i="2"/>
  <c r="BO37" i="2"/>
  <c r="BY37" i="2"/>
  <c r="DM37" i="2"/>
  <c r="CN37" i="2" s="1"/>
  <c r="RQ71" i="3"/>
  <c r="QM72" i="3" s="1"/>
  <c r="QW71" i="3"/>
  <c r="RG71" i="3" s="1"/>
  <c r="KT71" i="3"/>
  <c r="LD71" i="3" s="1"/>
  <c r="LN71" i="3"/>
  <c r="KJ72" i="3" s="1"/>
  <c r="XV71" i="2"/>
  <c r="WR72" i="2" s="1"/>
  <c r="XB71" i="2"/>
  <c r="XL71" i="2" s="1"/>
  <c r="XR71" i="3"/>
  <c r="WN72" i="3" s="1"/>
  <c r="WX71" i="3"/>
  <c r="XH71" i="3" s="1"/>
  <c r="TH29" i="3"/>
  <c r="HO70" i="2"/>
  <c r="HY70" i="2" s="1"/>
  <c r="II70" i="2"/>
  <c r="HE71" i="2" s="1"/>
  <c r="XS71" i="3"/>
  <c r="WO72" i="3" s="1"/>
  <c r="WY71" i="3"/>
  <c r="XI71" i="3" s="1"/>
  <c r="FG70" i="2"/>
  <c r="EC71" i="2" s="1"/>
  <c r="EM70" i="2"/>
  <c r="EW70" i="2" s="1"/>
  <c r="UO71" i="2"/>
  <c r="TK72" i="2" s="1"/>
  <c r="TU71" i="2"/>
  <c r="UE71" i="2" s="1"/>
  <c r="RP71" i="3"/>
  <c r="QL72" i="3" s="1"/>
  <c r="QV71" i="3"/>
  <c r="RF71" i="3" s="1"/>
  <c r="BM71" i="2"/>
  <c r="BW71" i="2"/>
  <c r="CG71" i="2"/>
  <c r="BC72" i="2" s="1"/>
  <c r="LJ71" i="2"/>
  <c r="KF72" i="2" s="1"/>
  <c r="KP71" i="2"/>
  <c r="KZ71" i="2" s="1"/>
  <c r="OJ72" i="3"/>
  <c r="NF73" i="3" s="1"/>
  <c r="NP72" i="3"/>
  <c r="NZ72" i="3" s="1"/>
  <c r="HN70" i="3"/>
  <c r="HX70" i="3" s="1"/>
  <c r="IH70" i="3"/>
  <c r="HD71" i="3" s="1"/>
  <c r="LM70" i="3"/>
  <c r="KI71" i="3" s="1"/>
  <c r="KS70" i="3"/>
  <c r="LC70" i="3" s="1"/>
  <c r="RN70" i="2"/>
  <c r="QJ71" i="2" s="1"/>
  <c r="QT70" i="2"/>
  <c r="RD70" i="2" s="1"/>
  <c r="WU62" i="3"/>
  <c r="XO62" i="3" s="1"/>
  <c r="WK63" i="3" s="1"/>
  <c r="QS72" i="3"/>
  <c r="RC72" i="3" s="1"/>
  <c r="RM72" i="3"/>
  <c r="QI73" i="3" s="1"/>
  <c r="FD70" i="3"/>
  <c r="DZ71" i="3" s="1"/>
  <c r="EJ70" i="3"/>
  <c r="ET70" i="3" s="1"/>
  <c r="FC71" i="2"/>
  <c r="DY72" i="2" s="1"/>
  <c r="EI71" i="2"/>
  <c r="ES71" i="2" s="1"/>
  <c r="IK70" i="2"/>
  <c r="HG71" i="2" s="1"/>
  <c r="HQ70" i="2"/>
  <c r="IA70" i="2" s="1"/>
  <c r="LG70" i="2"/>
  <c r="KC71" i="2" s="1"/>
  <c r="KM70" i="2"/>
  <c r="KW70" i="2" s="1"/>
  <c r="KP70" i="3"/>
  <c r="KZ70" i="3" s="1"/>
  <c r="LJ70" i="3"/>
  <c r="KF71" i="3" s="1"/>
  <c r="IG70" i="3"/>
  <c r="HC71" i="3" s="1"/>
  <c r="HM70" i="3"/>
  <c r="HW70" i="3" s="1"/>
  <c r="EO70" i="2"/>
  <c r="EY70" i="2" s="1"/>
  <c r="FI70" i="2"/>
  <c r="EE71" i="2" s="1"/>
  <c r="NS70" i="2"/>
  <c r="OC70" i="2"/>
  <c r="OM70" i="2"/>
  <c r="NI71" i="2" s="1"/>
  <c r="KQ72" i="3"/>
  <c r="LA72" i="3" s="1"/>
  <c r="LK72" i="3"/>
  <c r="KG73" i="3" s="1"/>
  <c r="RI37" i="2"/>
  <c r="SW37" i="2"/>
  <c r="RX37" i="2" s="1"/>
  <c r="RV37" i="2"/>
  <c r="QO37" i="2"/>
  <c r="RS37" i="2" s="1"/>
  <c r="RT37" i="2"/>
  <c r="UQ71" i="3"/>
  <c r="TM72" i="3" s="1"/>
  <c r="TW71" i="3"/>
  <c r="UG71" i="3" s="1"/>
  <c r="UT71" i="3"/>
  <c r="TP72" i="3" s="1"/>
  <c r="TZ71" i="3"/>
  <c r="UJ71" i="3" s="1"/>
  <c r="CB71" i="3"/>
  <c r="AX72" i="3" s="1"/>
  <c r="BH71" i="3"/>
  <c r="BR71" i="3" s="1"/>
  <c r="LH71" i="3"/>
  <c r="KD72" i="3" s="1"/>
  <c r="KN71" i="3"/>
  <c r="KX71" i="3" s="1"/>
  <c r="LM70" i="2"/>
  <c r="KI71" i="2" s="1"/>
  <c r="KS70" i="2"/>
  <c r="LC70" i="2" s="1"/>
  <c r="UA37" i="2" l="1"/>
  <c r="FR26" i="3"/>
  <c r="FM26" i="3"/>
  <c r="FO26" i="3" s="1"/>
  <c r="XE62" i="3"/>
  <c r="GP26" i="3"/>
  <c r="FQ26" i="3" s="1"/>
  <c r="AV25" i="3"/>
  <c r="DN24" i="3"/>
  <c r="CO24" i="3" s="1"/>
  <c r="I81" i="3" s="1"/>
  <c r="CK24" i="3"/>
  <c r="F80" i="3"/>
  <c r="D80" i="3"/>
  <c r="CP24" i="3"/>
  <c r="AW25" i="3"/>
  <c r="SX24" i="3"/>
  <c r="RY24" i="3" s="1"/>
  <c r="LG24" i="3"/>
  <c r="KC25" i="3" s="1"/>
  <c r="KM25" i="3" s="1"/>
  <c r="KW25" i="3" s="1"/>
  <c r="QO25" i="3"/>
  <c r="QY25" i="3" s="1"/>
  <c r="RZ24" i="3"/>
  <c r="RU24" i="3"/>
  <c r="RW24" i="3" s="1"/>
  <c r="KL25" i="3"/>
  <c r="KV25" i="3" s="1"/>
  <c r="TI26" i="3"/>
  <c r="UW25" i="3"/>
  <c r="UY25" i="3" s="1"/>
  <c r="VB25" i="3"/>
  <c r="VZ25" i="3"/>
  <c r="VA25" i="3" s="1"/>
  <c r="KA25" i="3"/>
  <c r="HS24" i="3"/>
  <c r="ID24" i="3" s="1"/>
  <c r="GZ25" i="3" s="1"/>
  <c r="HJ25" i="3" s="1"/>
  <c r="UK29" i="3"/>
  <c r="TG30" i="3" s="1"/>
  <c r="TQ29" i="3"/>
  <c r="UA29" i="3" s="1"/>
  <c r="OG26" i="3"/>
  <c r="NC27" i="3" s="1"/>
  <c r="ND27" i="3"/>
  <c r="WU63" i="3"/>
  <c r="XE63" i="3" s="1"/>
  <c r="CD72" i="3"/>
  <c r="AZ73" i="3" s="1"/>
  <c r="BJ72" i="3"/>
  <c r="BT72" i="3" s="1"/>
  <c r="XU71" i="2"/>
  <c r="WQ72" i="2" s="1"/>
  <c r="XA71" i="2"/>
  <c r="XK71" i="2" s="1"/>
  <c r="LI72" i="3"/>
  <c r="KE73" i="3" s="1"/>
  <c r="KO72" i="3"/>
  <c r="KY72" i="3" s="1"/>
  <c r="FR37" i="2"/>
  <c r="DW38" i="2"/>
  <c r="FM37" i="2"/>
  <c r="XQ72" i="2"/>
  <c r="WM73" i="2" s="1"/>
  <c r="XG72" i="2"/>
  <c r="WW72" i="2"/>
  <c r="HO71" i="3"/>
  <c r="HY71" i="3" s="1"/>
  <c r="II71" i="3"/>
  <c r="HE72" i="3" s="1"/>
  <c r="CF72" i="2"/>
  <c r="BB73" i="2" s="1"/>
  <c r="BV72" i="2"/>
  <c r="BL72" i="2"/>
  <c r="WZ71" i="2"/>
  <c r="XJ71" i="2" s="1"/>
  <c r="XT71" i="2"/>
  <c r="WP72" i="2" s="1"/>
  <c r="WI36" i="3"/>
  <c r="XY35" i="3"/>
  <c r="BF71" i="2"/>
  <c r="BZ71" i="2"/>
  <c r="AV72" i="2" s="1"/>
  <c r="BP71" i="2"/>
  <c r="QP72" i="2"/>
  <c r="QZ72" i="2" s="1"/>
  <c r="RJ72" i="2"/>
  <c r="QF73" i="2" s="1"/>
  <c r="TR71" i="2"/>
  <c r="UB71" i="2" s="1"/>
  <c r="UL71" i="2"/>
  <c r="TH72" i="2" s="1"/>
  <c r="RR72" i="2"/>
  <c r="QN73" i="2" s="1"/>
  <c r="RH72" i="2"/>
  <c r="QX72" i="2"/>
  <c r="HP72" i="3"/>
  <c r="HZ72" i="3" s="1"/>
  <c r="IJ72" i="3"/>
  <c r="HF73" i="3" s="1"/>
  <c r="OK73" i="3"/>
  <c r="NG74" i="3" s="1"/>
  <c r="NQ73" i="3"/>
  <c r="OA73" i="3"/>
  <c r="OU37" i="2"/>
  <c r="RK71" i="2"/>
  <c r="QG72" i="2" s="1"/>
  <c r="QQ71" i="2"/>
  <c r="RA71" i="2" s="1"/>
  <c r="QU72" i="2"/>
  <c r="RE72" i="2" s="1"/>
  <c r="RO72" i="2"/>
  <c r="QK73" i="2" s="1"/>
  <c r="XR72" i="2"/>
  <c r="WN73" i="2" s="1"/>
  <c r="WX72" i="2"/>
  <c r="XH72" i="2" s="1"/>
  <c r="LN71" i="2"/>
  <c r="KJ72" i="2" s="1"/>
  <c r="KT71" i="2"/>
  <c r="LD71" i="2" s="1"/>
  <c r="BI71" i="3"/>
  <c r="BS71" i="3" s="1"/>
  <c r="CC71" i="3"/>
  <c r="AY72" i="3" s="1"/>
  <c r="HP72" i="2"/>
  <c r="HZ72" i="2" s="1"/>
  <c r="IJ72" i="2"/>
  <c r="HF73" i="2" s="1"/>
  <c r="OI26" i="3"/>
  <c r="NE27" i="3" s="1"/>
  <c r="OP72" i="2"/>
  <c r="NL73" i="2" s="1"/>
  <c r="NV72" i="2"/>
  <c r="OF72" i="2" s="1"/>
  <c r="RR72" i="3"/>
  <c r="QN73" i="3" s="1"/>
  <c r="QX72" i="3"/>
  <c r="RH72" i="3" s="1"/>
  <c r="XQ72" i="3"/>
  <c r="WM73" i="3" s="1"/>
  <c r="WW72" i="3"/>
  <c r="XG72" i="3" s="1"/>
  <c r="UQ72" i="2"/>
  <c r="TM73" i="2" s="1"/>
  <c r="TW72" i="2"/>
  <c r="UG72" i="2" s="1"/>
  <c r="ID71" i="2"/>
  <c r="GZ72" i="2" s="1"/>
  <c r="HT71" i="2"/>
  <c r="HJ71" i="2"/>
  <c r="NS72" i="3"/>
  <c r="OC72" i="3" s="1"/>
  <c r="OM72" i="3"/>
  <c r="NI73" i="3" s="1"/>
  <c r="UO72" i="2"/>
  <c r="TK73" i="2" s="1"/>
  <c r="TU72" i="2"/>
  <c r="UE72" i="2" s="1"/>
  <c r="RQ72" i="3"/>
  <c r="QM73" i="3" s="1"/>
  <c r="QW72" i="3"/>
  <c r="RG72" i="3" s="1"/>
  <c r="RQ72" i="2"/>
  <c r="QM73" i="2" s="1"/>
  <c r="QW72" i="2"/>
  <c r="RG72" i="2" s="1"/>
  <c r="KR71" i="2"/>
  <c r="LB71" i="2" s="1"/>
  <c r="LL71" i="2"/>
  <c r="KH72" i="2" s="1"/>
  <c r="FF72" i="2"/>
  <c r="EB73" i="2" s="1"/>
  <c r="EV72" i="2"/>
  <c r="EL72" i="2"/>
  <c r="UP71" i="3"/>
  <c r="TL72" i="3" s="1"/>
  <c r="TV71" i="3"/>
  <c r="UF71" i="3" s="1"/>
  <c r="KP71" i="3"/>
  <c r="KZ71" i="3" s="1"/>
  <c r="LJ71" i="3"/>
  <c r="KF72" i="3" s="1"/>
  <c r="RN71" i="2"/>
  <c r="QJ72" i="2" s="1"/>
  <c r="QT71" i="2"/>
  <c r="RD71" i="2" s="1"/>
  <c r="UL29" i="3"/>
  <c r="TR29" i="3"/>
  <c r="UB29" i="3" s="1"/>
  <c r="TZ72" i="2"/>
  <c r="UJ72" i="2" s="1"/>
  <c r="UT72" i="2"/>
  <c r="TP73" i="2" s="1"/>
  <c r="FF72" i="3"/>
  <c r="EB73" i="3" s="1"/>
  <c r="EL72" i="3"/>
  <c r="EV72" i="3" s="1"/>
  <c r="FB71" i="2"/>
  <c r="DX72" i="2" s="1"/>
  <c r="EH71" i="2"/>
  <c r="ER71" i="2" s="1"/>
  <c r="RL73" i="3"/>
  <c r="QH74" i="3" s="1"/>
  <c r="QR73" i="3"/>
  <c r="RB73" i="3" s="1"/>
  <c r="TY71" i="2"/>
  <c r="UI71" i="2" s="1"/>
  <c r="US71" i="2"/>
  <c r="TO72" i="2" s="1"/>
  <c r="BM72" i="3"/>
  <c r="BW72" i="3" s="1"/>
  <c r="CG72" i="3"/>
  <c r="BC73" i="3" s="1"/>
  <c r="NO71" i="2"/>
  <c r="NY71" i="2" s="1"/>
  <c r="OI71" i="2"/>
  <c r="NE72" i="2" s="1"/>
  <c r="XP71" i="3"/>
  <c r="WL72" i="3" s="1"/>
  <c r="WV71" i="3"/>
  <c r="XF71" i="3" s="1"/>
  <c r="RP72" i="3"/>
  <c r="QL73" i="3" s="1"/>
  <c r="QV72" i="3"/>
  <c r="RF72" i="3" s="1"/>
  <c r="QT71" i="3"/>
  <c r="RD71" i="3" s="1"/>
  <c r="RN71" i="3"/>
  <c r="QJ72" i="3" s="1"/>
  <c r="TX72" i="3"/>
  <c r="UH72" i="3" s="1"/>
  <c r="UR72" i="3"/>
  <c r="TN73" i="3" s="1"/>
  <c r="EI72" i="2"/>
  <c r="FC72" i="2"/>
  <c r="DY73" i="2" s="1"/>
  <c r="ES72" i="2"/>
  <c r="CE72" i="2"/>
  <c r="BA73" i="2" s="1"/>
  <c r="BK72" i="2"/>
  <c r="BU72" i="2" s="1"/>
  <c r="BI72" i="2"/>
  <c r="BS72" i="2" s="1"/>
  <c r="CC72" i="2"/>
  <c r="AY73" i="2" s="1"/>
  <c r="BL72" i="3"/>
  <c r="BV72" i="3" s="1"/>
  <c r="CF72" i="3"/>
  <c r="BB73" i="3" s="1"/>
  <c r="TY72" i="3"/>
  <c r="UI72" i="3" s="1"/>
  <c r="US72" i="3"/>
  <c r="TO73" i="3" s="1"/>
  <c r="EK72" i="2"/>
  <c r="EU72" i="2" s="1"/>
  <c r="FE72" i="2"/>
  <c r="EA73" i="2" s="1"/>
  <c r="IG71" i="3"/>
  <c r="HC72" i="3" s="1"/>
  <c r="HM71" i="3"/>
  <c r="HW71" i="3" s="1"/>
  <c r="OJ73" i="3"/>
  <c r="NF74" i="3" s="1"/>
  <c r="NP73" i="3"/>
  <c r="NZ73" i="3" s="1"/>
  <c r="RU37" i="2"/>
  <c r="RW37" i="2" s="1"/>
  <c r="RZ37" i="2"/>
  <c r="QE38" i="2"/>
  <c r="UT72" i="3"/>
  <c r="TP73" i="3" s="1"/>
  <c r="TZ72" i="3"/>
  <c r="UJ72" i="3" s="1"/>
  <c r="WI38" i="2"/>
  <c r="XY37" i="2"/>
  <c r="AU38" i="2"/>
  <c r="CK37" i="2"/>
  <c r="CM37" i="2" s="1"/>
  <c r="CP37" i="2"/>
  <c r="XT73" i="3"/>
  <c r="WP74" i="3" s="1"/>
  <c r="WZ73" i="3"/>
  <c r="XJ73" i="3" s="1"/>
  <c r="OS37" i="2"/>
  <c r="NC38" i="2"/>
  <c r="OX37" i="2"/>
  <c r="TU71" i="3"/>
  <c r="UE71" i="3" s="1"/>
  <c r="UO71" i="3"/>
  <c r="TK72" i="3" s="1"/>
  <c r="XN64" i="3"/>
  <c r="WJ65" i="3" s="1"/>
  <c r="HN72" i="2"/>
  <c r="HX72" i="2" s="1"/>
  <c r="IH72" i="2"/>
  <c r="HD73" i="2" s="1"/>
  <c r="HM71" i="2"/>
  <c r="HW71" i="2" s="1"/>
  <c r="IG71" i="2"/>
  <c r="HC72" i="2" s="1"/>
  <c r="XV72" i="3"/>
  <c r="WR73" i="3" s="1"/>
  <c r="XL72" i="3"/>
  <c r="XB72" i="3"/>
  <c r="FI71" i="3"/>
  <c r="EE72" i="3" s="1"/>
  <c r="EO71" i="3"/>
  <c r="EY71" i="3" s="1"/>
  <c r="OK71" i="2"/>
  <c r="NG72" i="2" s="1"/>
  <c r="NQ71" i="2"/>
  <c r="OA71" i="2" s="1"/>
  <c r="LV38" i="2"/>
  <c r="KA39" i="2"/>
  <c r="LQ38" i="2"/>
  <c r="QS71" i="2"/>
  <c r="RC71" i="2" s="1"/>
  <c r="RM71" i="2"/>
  <c r="QI72" i="2" s="1"/>
  <c r="EJ72" i="2"/>
  <c r="ET72" i="2" s="1"/>
  <c r="FD72" i="2"/>
  <c r="DZ73" i="2" s="1"/>
  <c r="IE72" i="2"/>
  <c r="HA73" i="2" s="1"/>
  <c r="HK72" i="2"/>
  <c r="HU72" i="2" s="1"/>
  <c r="QP25" i="3"/>
  <c r="RV25" i="3"/>
  <c r="SW25" i="3"/>
  <c r="RX25" i="3" s="1"/>
  <c r="RT25" i="3"/>
  <c r="CB72" i="3"/>
  <c r="AX73" i="3" s="1"/>
  <c r="BH72" i="3"/>
  <c r="BR72" i="3" s="1"/>
  <c r="TW72" i="3"/>
  <c r="UG72" i="3" s="1"/>
  <c r="UQ72" i="3"/>
  <c r="TM73" i="3" s="1"/>
  <c r="EM71" i="2"/>
  <c r="FG71" i="2"/>
  <c r="EC72" i="2" s="1"/>
  <c r="EW71" i="2"/>
  <c r="XP72" i="2"/>
  <c r="WL73" i="2" s="1"/>
  <c r="WV72" i="2"/>
  <c r="XF72" i="2" s="1"/>
  <c r="NW37" i="2"/>
  <c r="IF72" i="2"/>
  <c r="HB73" i="2" s="1"/>
  <c r="HL72" i="2"/>
  <c r="HV72" i="2" s="1"/>
  <c r="EP72" i="2"/>
  <c r="EZ72" i="2" s="1"/>
  <c r="FJ72" i="2"/>
  <c r="EF73" i="2" s="1"/>
  <c r="CB71" i="2"/>
  <c r="AX72" i="2" s="1"/>
  <c r="BH71" i="2"/>
  <c r="BR71" i="2" s="1"/>
  <c r="BT72" i="2"/>
  <c r="BJ72" i="2"/>
  <c r="CD72" i="2"/>
  <c r="AZ73" i="2" s="1"/>
  <c r="BN72" i="3"/>
  <c r="BX72" i="3" s="1"/>
  <c r="CH72" i="3"/>
  <c r="BD73" i="3" s="1"/>
  <c r="NT72" i="3"/>
  <c r="OD72" i="3" s="1"/>
  <c r="ON72" i="3"/>
  <c r="NJ73" i="3" s="1"/>
  <c r="UN71" i="2"/>
  <c r="TJ72" i="2" s="1"/>
  <c r="TT71" i="2"/>
  <c r="UD71" i="2" s="1"/>
  <c r="TT72" i="3"/>
  <c r="UD72" i="3" s="1"/>
  <c r="UN72" i="3"/>
  <c r="TJ73" i="3" s="1"/>
  <c r="NN72" i="2"/>
  <c r="NX72" i="2" s="1"/>
  <c r="OH72" i="2"/>
  <c r="ND73" i="2" s="1"/>
  <c r="NS71" i="2"/>
  <c r="OC71" i="2" s="1"/>
  <c r="OM71" i="2"/>
  <c r="NI72" i="2" s="1"/>
  <c r="XR72" i="3"/>
  <c r="WN73" i="3" s="1"/>
  <c r="WX72" i="3"/>
  <c r="XH72" i="3" s="1"/>
  <c r="KN72" i="2"/>
  <c r="LH72" i="2"/>
  <c r="KD73" i="2" s="1"/>
  <c r="KX72" i="2"/>
  <c r="NR71" i="2"/>
  <c r="OB71" i="2" s="1"/>
  <c r="OL71" i="2"/>
  <c r="NH72" i="2" s="1"/>
  <c r="LF72" i="2"/>
  <c r="KB73" i="2" s="1"/>
  <c r="KV72" i="2"/>
  <c r="KL72" i="2"/>
  <c r="KM71" i="2"/>
  <c r="KW71" i="2"/>
  <c r="LG71" i="2"/>
  <c r="KC72" i="2" s="1"/>
  <c r="BM72" i="2"/>
  <c r="CG72" i="2"/>
  <c r="BC73" i="2" s="1"/>
  <c r="BW72" i="2"/>
  <c r="G94" i="2"/>
  <c r="H94" i="2"/>
  <c r="F94" i="2"/>
  <c r="E94" i="2"/>
  <c r="D94" i="2"/>
  <c r="C94" i="2"/>
  <c r="B94" i="2"/>
  <c r="TS71" i="2"/>
  <c r="UC71" i="2" s="1"/>
  <c r="UM71" i="2"/>
  <c r="TI72" i="2" s="1"/>
  <c r="CE72" i="3"/>
  <c r="BA73" i="3" s="1"/>
  <c r="BK72" i="3"/>
  <c r="BU72" i="3" s="1"/>
  <c r="SX37" i="2"/>
  <c r="RY37" i="2" s="1"/>
  <c r="QS73" i="3"/>
  <c r="RC73" i="3" s="1"/>
  <c r="RM73" i="3"/>
  <c r="QI74" i="3" s="1"/>
  <c r="XV72" i="2"/>
  <c r="WR73" i="2" s="1"/>
  <c r="XB72" i="2"/>
  <c r="XL72" i="2" s="1"/>
  <c r="UR72" i="2"/>
  <c r="TN73" i="2" s="1"/>
  <c r="TX72" i="2"/>
  <c r="UH72" i="2" s="1"/>
  <c r="QV72" i="2"/>
  <c r="RF72" i="2" s="1"/>
  <c r="RP72" i="2"/>
  <c r="QL73" i="2" s="1"/>
  <c r="HL72" i="3"/>
  <c r="HV72" i="3" s="1"/>
  <c r="IF72" i="3"/>
  <c r="HB73" i="3" s="1"/>
  <c r="FH72" i="3"/>
  <c r="ED73" i="3" s="1"/>
  <c r="EN72" i="3"/>
  <c r="EX72" i="3" s="1"/>
  <c r="EM72" i="3"/>
  <c r="EW72" i="3" s="1"/>
  <c r="FG72" i="3"/>
  <c r="EC73" i="3" s="1"/>
  <c r="LK71" i="2"/>
  <c r="KG72" i="2" s="1"/>
  <c r="KQ71" i="2"/>
  <c r="LA71" i="2" s="1"/>
  <c r="EK71" i="3"/>
  <c r="EU71" i="3" s="1"/>
  <c r="FE71" i="3"/>
  <c r="EA72" i="3" s="1"/>
  <c r="JQ38" i="2"/>
  <c r="IR38" i="2" s="1"/>
  <c r="IC38" i="2"/>
  <c r="JR38" i="2" s="1"/>
  <c r="IS38" i="2" s="1"/>
  <c r="IP38" i="2"/>
  <c r="HI38" i="2"/>
  <c r="IM38" i="2" s="1"/>
  <c r="IN38" i="2"/>
  <c r="HS38" i="2"/>
  <c r="NU71" i="3"/>
  <c r="OE71" i="3" s="1"/>
  <c r="OO71" i="3"/>
  <c r="NK72" i="3" s="1"/>
  <c r="WY71" i="2"/>
  <c r="XS71" i="2"/>
  <c r="WO72" i="2" s="1"/>
  <c r="XI71" i="2"/>
  <c r="KQ73" i="3"/>
  <c r="LA73" i="3" s="1"/>
  <c r="LK73" i="3"/>
  <c r="KG74" i="3" s="1"/>
  <c r="KO71" i="2"/>
  <c r="KY71" i="2" s="1"/>
  <c r="LI71" i="2"/>
  <c r="KE72" i="2" s="1"/>
  <c r="XU71" i="3"/>
  <c r="WQ72" i="3" s="1"/>
  <c r="XA71" i="3"/>
  <c r="XK71" i="3" s="1"/>
  <c r="ON71" i="2"/>
  <c r="NJ72" i="2" s="1"/>
  <c r="NT71" i="2"/>
  <c r="OD71" i="2" s="1"/>
  <c r="QY37" i="2"/>
  <c r="EO71" i="2"/>
  <c r="EY71" i="2" s="1"/>
  <c r="FI71" i="2"/>
  <c r="EE72" i="2" s="1"/>
  <c r="HN71" i="3"/>
  <c r="HX71" i="3" s="1"/>
  <c r="IH71" i="3"/>
  <c r="HD72" i="3" s="1"/>
  <c r="WY72" i="3"/>
  <c r="XI72" i="3" s="1"/>
  <c r="XS72" i="3"/>
  <c r="WO73" i="3" s="1"/>
  <c r="NP72" i="2"/>
  <c r="NZ72" i="2" s="1"/>
  <c r="OJ72" i="2"/>
  <c r="NF73" i="2" s="1"/>
  <c r="BN72" i="2"/>
  <c r="BX72" i="2" s="1"/>
  <c r="CH72" i="2"/>
  <c r="BD73" i="2" s="1"/>
  <c r="FN27" i="3"/>
  <c r="FL27" i="3"/>
  <c r="EG27" i="3"/>
  <c r="FK27" i="3" s="1"/>
  <c r="GO27" i="3"/>
  <c r="FP27" i="3" s="1"/>
  <c r="NU72" i="2"/>
  <c r="OE72" i="2" s="1"/>
  <c r="OO72" i="2"/>
  <c r="NK73" i="2" s="1"/>
  <c r="HR71" i="2"/>
  <c r="IB71" i="2" s="1"/>
  <c r="IL71" i="2"/>
  <c r="HH72" i="2" s="1"/>
  <c r="BG71" i="2"/>
  <c r="BQ71" i="2" s="1"/>
  <c r="CA71" i="2"/>
  <c r="AW72" i="2" s="1"/>
  <c r="EP72" i="3"/>
  <c r="EZ72" i="3" s="1"/>
  <c r="FJ72" i="3"/>
  <c r="EF73" i="3" s="1"/>
  <c r="LS38" i="2"/>
  <c r="XO72" i="2"/>
  <c r="WK73" i="2" s="1"/>
  <c r="WU72" i="2"/>
  <c r="XE72" i="2" s="1"/>
  <c r="HQ72" i="3"/>
  <c r="IA72" i="3" s="1"/>
  <c r="IK72" i="3"/>
  <c r="HG73" i="3" s="1"/>
  <c r="NV71" i="3"/>
  <c r="OF71" i="3" s="1"/>
  <c r="OP71" i="3"/>
  <c r="NL72" i="3" s="1"/>
  <c r="RO73" i="3"/>
  <c r="QK74" i="3" s="1"/>
  <c r="QU73" i="3"/>
  <c r="RE73" i="3" s="1"/>
  <c r="KR71" i="3"/>
  <c r="LB71" i="3" s="1"/>
  <c r="LL71" i="3"/>
  <c r="KH72" i="3" s="1"/>
  <c r="LJ72" i="2"/>
  <c r="KF73" i="2" s="1"/>
  <c r="KP72" i="2"/>
  <c r="KZ72" i="2" s="1"/>
  <c r="KS71" i="2"/>
  <c r="LM71" i="2"/>
  <c r="KI72" i="2" s="1"/>
  <c r="LC71" i="2"/>
  <c r="EJ71" i="3"/>
  <c r="ET71" i="3" s="1"/>
  <c r="FD71" i="3"/>
  <c r="DZ72" i="3" s="1"/>
  <c r="KS71" i="3"/>
  <c r="LC71" i="3" s="1"/>
  <c r="LM71" i="3"/>
  <c r="KI72" i="3" s="1"/>
  <c r="LH72" i="3"/>
  <c r="KD73" i="3" s="1"/>
  <c r="KN72" i="3"/>
  <c r="KX72" i="3" s="1"/>
  <c r="IK71" i="2"/>
  <c r="HG72" i="2" s="1"/>
  <c r="HQ71" i="2"/>
  <c r="IA71" i="2"/>
  <c r="II71" i="2"/>
  <c r="HE72" i="2" s="1"/>
  <c r="HO71" i="2"/>
  <c r="HY71" i="2" s="1"/>
  <c r="KT72" i="3"/>
  <c r="LD72" i="3" s="1"/>
  <c r="LN72" i="3"/>
  <c r="KJ73" i="3" s="1"/>
  <c r="DN37" i="2"/>
  <c r="CO37" i="2" s="1"/>
  <c r="I94" i="2" s="1"/>
  <c r="TG38" i="2"/>
  <c r="UW37" i="2"/>
  <c r="UY37" i="2" s="1"/>
  <c r="VB37" i="2"/>
  <c r="EN72" i="2"/>
  <c r="EX72" i="2"/>
  <c r="FH72" i="2"/>
  <c r="ED73" i="2" s="1"/>
  <c r="NR72" i="3"/>
  <c r="OB72" i="3" s="1"/>
  <c r="OL72" i="3"/>
  <c r="NH73" i="3" s="1"/>
  <c r="AU30" i="3"/>
  <c r="FO37" i="2"/>
  <c r="QR71" i="2"/>
  <c r="RL71" i="2"/>
  <c r="QH72" i="2" s="1"/>
  <c r="RB71" i="2"/>
  <c r="HR72" i="3"/>
  <c r="IB72" i="3" s="1"/>
  <c r="IL72" i="3"/>
  <c r="HH73" i="3" s="1"/>
  <c r="UP72" i="2"/>
  <c r="TL73" i="2" s="1"/>
  <c r="TV72" i="2"/>
  <c r="UF72" i="2" s="1"/>
  <c r="XN71" i="2"/>
  <c r="WJ72" i="2" s="1"/>
  <c r="WT71" i="2"/>
  <c r="XD71" i="2" s="1"/>
  <c r="RS25" i="3" l="1"/>
  <c r="CJ25" i="3"/>
  <c r="BG25" i="3"/>
  <c r="BQ25" i="3" s="1"/>
  <c r="CM24" i="3"/>
  <c r="G81" i="3"/>
  <c r="BF25" i="3"/>
  <c r="DM25" i="3"/>
  <c r="CN25" i="3" s="1"/>
  <c r="H82" i="3" s="1"/>
  <c r="CL25" i="3"/>
  <c r="LQ24" i="3"/>
  <c r="LS24" i="3" s="1"/>
  <c r="MT24" i="3"/>
  <c r="LU24" i="3" s="1"/>
  <c r="LV24" i="3"/>
  <c r="IC24" i="3"/>
  <c r="GY25" i="3" s="1"/>
  <c r="UV26" i="3"/>
  <c r="UX26" i="3"/>
  <c r="VY26" i="3"/>
  <c r="UZ26" i="3" s="1"/>
  <c r="TS26" i="3"/>
  <c r="UU26" i="3" s="1"/>
  <c r="NM27" i="3"/>
  <c r="NW27" i="3" s="1"/>
  <c r="IE24" i="3"/>
  <c r="HA25" i="3" s="1"/>
  <c r="HK25" i="3" s="1"/>
  <c r="HU25" i="3" s="1"/>
  <c r="HT25" i="3"/>
  <c r="LP25" i="3"/>
  <c r="MS25" i="3"/>
  <c r="LT25" i="3" s="1"/>
  <c r="LR25" i="3"/>
  <c r="KK25" i="3"/>
  <c r="LO25" i="3" s="1"/>
  <c r="UK30" i="3"/>
  <c r="TG31" i="3" s="1"/>
  <c r="TQ30" i="3"/>
  <c r="UA30" i="3" s="1"/>
  <c r="FJ73" i="3"/>
  <c r="EF74" i="3" s="1"/>
  <c r="EP73" i="3"/>
  <c r="EZ73" i="3" s="1"/>
  <c r="HM72" i="3"/>
  <c r="HW72" i="3" s="1"/>
  <c r="IG72" i="3"/>
  <c r="HC73" i="3" s="1"/>
  <c r="II72" i="2"/>
  <c r="HE73" i="2" s="1"/>
  <c r="HO72" i="2"/>
  <c r="HY72" i="2" s="1"/>
  <c r="RO74" i="3"/>
  <c r="QK75" i="3" s="1"/>
  <c r="QU74" i="3"/>
  <c r="RE74" i="3" s="1"/>
  <c r="XS73" i="3"/>
  <c r="WO74" i="3" s="1"/>
  <c r="WY73" i="3"/>
  <c r="XI73" i="3" s="1"/>
  <c r="OO72" i="3"/>
  <c r="NK73" i="3" s="1"/>
  <c r="NU72" i="3"/>
  <c r="OE72" i="3" s="1"/>
  <c r="NT73" i="3"/>
  <c r="OD73" i="3" s="1"/>
  <c r="ON73" i="3"/>
  <c r="NJ74" i="3" s="1"/>
  <c r="RV38" i="2"/>
  <c r="RI38" i="2"/>
  <c r="SX38" i="2" s="1"/>
  <c r="RY38" i="2" s="1"/>
  <c r="QY38" i="2"/>
  <c r="SW38" i="2"/>
  <c r="RX38" i="2" s="1"/>
  <c r="RT38" i="2"/>
  <c r="QO38" i="2"/>
  <c r="RS38" i="2" s="1"/>
  <c r="QV73" i="3"/>
  <c r="RF73" i="3" s="1"/>
  <c r="RP73" i="3"/>
  <c r="QL74" i="3" s="1"/>
  <c r="TY72" i="2"/>
  <c r="UI72" i="2" s="1"/>
  <c r="US72" i="2"/>
  <c r="TO73" i="2" s="1"/>
  <c r="QX73" i="2"/>
  <c r="RH73" i="2" s="1"/>
  <c r="RR73" i="2"/>
  <c r="QN74" i="2" s="1"/>
  <c r="WW73" i="2"/>
  <c r="XG73" i="2"/>
  <c r="XQ73" i="2"/>
  <c r="WM74" i="2" s="1"/>
  <c r="BJ73" i="3"/>
  <c r="BT73" i="3" s="1"/>
  <c r="CD73" i="3"/>
  <c r="AZ74" i="3" s="1"/>
  <c r="HK73" i="2"/>
  <c r="HU73" i="2"/>
  <c r="IE73" i="2"/>
  <c r="HA74" i="2" s="1"/>
  <c r="HN73" i="2"/>
  <c r="HX73" i="2" s="1"/>
  <c r="IH73" i="2"/>
  <c r="HD74" i="2" s="1"/>
  <c r="WZ74" i="3"/>
  <c r="XT74" i="3"/>
  <c r="WP75" i="3" s="1"/>
  <c r="XJ74" i="3"/>
  <c r="US73" i="3"/>
  <c r="TO74" i="3" s="1"/>
  <c r="TY73" i="3"/>
  <c r="UI73" i="3" s="1"/>
  <c r="EI73" i="2"/>
  <c r="ES73" i="2" s="1"/>
  <c r="FC73" i="2"/>
  <c r="DY74" i="2" s="1"/>
  <c r="XF72" i="3"/>
  <c r="XP72" i="3"/>
  <c r="WL73" i="3" s="1"/>
  <c r="WV72" i="3"/>
  <c r="LJ72" i="3"/>
  <c r="KF73" i="3" s="1"/>
  <c r="KP72" i="3"/>
  <c r="KZ72" i="3" s="1"/>
  <c r="QW73" i="2"/>
  <c r="RG73" i="2" s="1"/>
  <c r="RQ73" i="2"/>
  <c r="QM74" i="2" s="1"/>
  <c r="QX73" i="3"/>
  <c r="RH73" i="3" s="1"/>
  <c r="RR73" i="3"/>
  <c r="QN74" i="3" s="1"/>
  <c r="KT72" i="2"/>
  <c r="LD72" i="2" s="1"/>
  <c r="LN72" i="2"/>
  <c r="KJ73" i="2" s="1"/>
  <c r="BL73" i="2"/>
  <c r="BV73" i="2"/>
  <c r="CF73" i="2"/>
  <c r="BB74" i="2" s="1"/>
  <c r="EN73" i="2"/>
  <c r="EX73" i="2" s="1"/>
  <c r="FH73" i="2"/>
  <c r="ED74" i="2" s="1"/>
  <c r="TW73" i="3"/>
  <c r="UG73" i="3" s="1"/>
  <c r="UQ73" i="3"/>
  <c r="TM74" i="3" s="1"/>
  <c r="OP72" i="3"/>
  <c r="NL73" i="3" s="1"/>
  <c r="NV72" i="3"/>
  <c r="OF72" i="3" s="1"/>
  <c r="HN72" i="3"/>
  <c r="HX72" i="3" s="1"/>
  <c r="IH72" i="3"/>
  <c r="HD73" i="3" s="1"/>
  <c r="LI72" i="2"/>
  <c r="KE73" i="2" s="1"/>
  <c r="KO72" i="2"/>
  <c r="KY72" i="2" s="1"/>
  <c r="LK72" i="2"/>
  <c r="KG73" i="2" s="1"/>
  <c r="KQ72" i="2"/>
  <c r="LA72" i="2" s="1"/>
  <c r="OL72" i="2"/>
  <c r="NH73" i="2" s="1"/>
  <c r="OB72" i="2"/>
  <c r="NR72" i="2"/>
  <c r="OK72" i="2"/>
  <c r="NG73" i="2" s="1"/>
  <c r="NQ72" i="2"/>
  <c r="OA72" i="2" s="1"/>
  <c r="QR74" i="3"/>
  <c r="RB74" i="3" s="1"/>
  <c r="RL74" i="3"/>
  <c r="QH75" i="3" s="1"/>
  <c r="RK72" i="2"/>
  <c r="QG73" i="2" s="1"/>
  <c r="QQ72" i="2"/>
  <c r="RA72" i="2" s="1"/>
  <c r="UL72" i="2"/>
  <c r="TH73" i="2" s="1"/>
  <c r="TR72" i="2"/>
  <c r="UB72" i="2" s="1"/>
  <c r="FL38" i="2"/>
  <c r="FA38" i="2"/>
  <c r="FN38" i="2"/>
  <c r="EG38" i="2"/>
  <c r="FK38" i="2" s="1"/>
  <c r="EQ38" i="2"/>
  <c r="GP38" i="2"/>
  <c r="FQ38" i="2" s="1"/>
  <c r="GO38" i="2"/>
  <c r="FP38" i="2" s="1"/>
  <c r="QV73" i="2"/>
  <c r="RF73" i="2" s="1"/>
  <c r="RP73" i="2"/>
  <c r="QL74" i="2" s="1"/>
  <c r="RL72" i="2"/>
  <c r="QH73" i="2" s="1"/>
  <c r="QR72" i="2"/>
  <c r="RB72" i="2" s="1"/>
  <c r="LM72" i="2"/>
  <c r="KI73" i="2" s="1"/>
  <c r="KS72" i="2"/>
  <c r="LC72" i="2"/>
  <c r="IK72" i="2"/>
  <c r="HG73" i="2" s="1"/>
  <c r="HQ72" i="2"/>
  <c r="IA72" i="2" s="1"/>
  <c r="ID72" i="2"/>
  <c r="GZ73" i="2" s="1"/>
  <c r="HJ72" i="2"/>
  <c r="HT72" i="2" s="1"/>
  <c r="KL73" i="2"/>
  <c r="KV73" i="2" s="1"/>
  <c r="LF73" i="2"/>
  <c r="KB74" i="2" s="1"/>
  <c r="NN73" i="2"/>
  <c r="NX73" i="2"/>
  <c r="OH73" i="2"/>
  <c r="ND74" i="2" s="1"/>
  <c r="BK73" i="3"/>
  <c r="BU73" i="3"/>
  <c r="CE73" i="3"/>
  <c r="BA74" i="3" s="1"/>
  <c r="HL73" i="2"/>
  <c r="HV73" i="2" s="1"/>
  <c r="IF73" i="2"/>
  <c r="HB74" i="2" s="1"/>
  <c r="EJ73" i="2"/>
  <c r="ET73" i="2"/>
  <c r="FD73" i="2"/>
  <c r="DZ74" i="2" s="1"/>
  <c r="NV73" i="2"/>
  <c r="OF73" i="2"/>
  <c r="OP73" i="2"/>
  <c r="NL74" i="2" s="1"/>
  <c r="FI72" i="2"/>
  <c r="EE73" i="2" s="1"/>
  <c r="EO72" i="2"/>
  <c r="EY72" i="2" s="1"/>
  <c r="FG73" i="3"/>
  <c r="EC74" i="3" s="1"/>
  <c r="EM73" i="3"/>
  <c r="EW73" i="3" s="1"/>
  <c r="BM73" i="2"/>
  <c r="CG73" i="2"/>
  <c r="BC74" i="2" s="1"/>
  <c r="BW73" i="2"/>
  <c r="TT73" i="3"/>
  <c r="UD73" i="3" s="1"/>
  <c r="UN73" i="3"/>
  <c r="TJ74" i="3" s="1"/>
  <c r="BH73" i="3"/>
  <c r="BR73" i="3" s="1"/>
  <c r="CB73" i="3"/>
  <c r="AX74" i="3" s="1"/>
  <c r="EO72" i="3"/>
  <c r="EY72" i="3" s="1"/>
  <c r="FI72" i="3"/>
  <c r="EE73" i="3" s="1"/>
  <c r="WT65" i="3"/>
  <c r="XN65" i="3"/>
  <c r="WJ66" i="3" s="1"/>
  <c r="XD65" i="3"/>
  <c r="NP74" i="3"/>
  <c r="NZ74" i="3" s="1"/>
  <c r="OJ74" i="3"/>
  <c r="NF75" i="3" s="1"/>
  <c r="BL73" i="3"/>
  <c r="BV73" i="3" s="1"/>
  <c r="CF73" i="3"/>
  <c r="BB74" i="3" s="1"/>
  <c r="TX73" i="3"/>
  <c r="UH73" i="3" s="1"/>
  <c r="UR73" i="3"/>
  <c r="TN74" i="3" s="1"/>
  <c r="OI72" i="2"/>
  <c r="NE73" i="2" s="1"/>
  <c r="NO72" i="2"/>
  <c r="NY72" i="2" s="1"/>
  <c r="TV72" i="3"/>
  <c r="UF72" i="3" s="1"/>
  <c r="UP72" i="3"/>
  <c r="TL73" i="3" s="1"/>
  <c r="RJ73" i="2"/>
  <c r="QF74" i="2" s="1"/>
  <c r="QP73" i="2"/>
  <c r="QZ73" i="2" s="1"/>
  <c r="BN73" i="2"/>
  <c r="BX73" i="2"/>
  <c r="CH73" i="2"/>
  <c r="BD74" i="2" s="1"/>
  <c r="UX38" i="2"/>
  <c r="UV38" i="2"/>
  <c r="VY38" i="2"/>
  <c r="UZ38" i="2" s="1"/>
  <c r="UK38" i="2"/>
  <c r="TQ38" i="2"/>
  <c r="UU38" i="2" s="1"/>
  <c r="KN73" i="3"/>
  <c r="KX73" i="3" s="1"/>
  <c r="LH73" i="3"/>
  <c r="KD74" i="3" s="1"/>
  <c r="LJ73" i="2"/>
  <c r="KF74" i="2" s="1"/>
  <c r="KP73" i="2"/>
  <c r="KZ73" i="2" s="1"/>
  <c r="BQ72" i="2"/>
  <c r="CA72" i="2"/>
  <c r="AW73" i="2" s="1"/>
  <c r="BG72" i="2"/>
  <c r="KQ74" i="3"/>
  <c r="LA74" i="3" s="1"/>
  <c r="LK74" i="3"/>
  <c r="KG75" i="3" s="1"/>
  <c r="IQ38" i="2"/>
  <c r="TX73" i="2"/>
  <c r="UH73" i="2"/>
  <c r="UR73" i="2"/>
  <c r="TN74" i="2" s="1"/>
  <c r="TS72" i="2"/>
  <c r="UC72" i="2" s="1"/>
  <c r="UM72" i="2"/>
  <c r="TI73" i="2" s="1"/>
  <c r="KN73" i="2"/>
  <c r="KX73" i="2" s="1"/>
  <c r="LH73" i="2"/>
  <c r="KD74" i="2" s="1"/>
  <c r="UO72" i="3"/>
  <c r="TK73" i="3" s="1"/>
  <c r="TU72" i="3"/>
  <c r="UE72" i="3" s="1"/>
  <c r="CL38" i="2"/>
  <c r="CJ38" i="2"/>
  <c r="DN38" i="2"/>
  <c r="CO38" i="2" s="1"/>
  <c r="DM38" i="2"/>
  <c r="CN38" i="2" s="1"/>
  <c r="BE38" i="2"/>
  <c r="CI38" i="2" s="1"/>
  <c r="BY38" i="2"/>
  <c r="EH72" i="2"/>
  <c r="FB72" i="2"/>
  <c r="DX73" i="2" s="1"/>
  <c r="ER72" i="2"/>
  <c r="RQ73" i="3"/>
  <c r="QM74" i="3" s="1"/>
  <c r="QW73" i="3"/>
  <c r="RG73" i="3" s="1"/>
  <c r="TW73" i="2"/>
  <c r="UG73" i="2" s="1"/>
  <c r="UQ73" i="2"/>
  <c r="TM74" i="2" s="1"/>
  <c r="NO27" i="3"/>
  <c r="NY27" i="3" s="1"/>
  <c r="WX73" i="2"/>
  <c r="XH73" i="2" s="1"/>
  <c r="XR73" i="2"/>
  <c r="WN74" i="2" s="1"/>
  <c r="KO73" i="3"/>
  <c r="KY73" i="3" s="1"/>
  <c r="LI73" i="3"/>
  <c r="KE74" i="3" s="1"/>
  <c r="WT72" i="2"/>
  <c r="XD72" i="2"/>
  <c r="XN72" i="2"/>
  <c r="WJ73" i="2" s="1"/>
  <c r="HQ73" i="3"/>
  <c r="IA73" i="3" s="1"/>
  <c r="IK73" i="3"/>
  <c r="HG74" i="3" s="1"/>
  <c r="NU73" i="2"/>
  <c r="OE73" i="2" s="1"/>
  <c r="OO73" i="2"/>
  <c r="NK74" i="2" s="1"/>
  <c r="OJ73" i="2"/>
  <c r="NF74" i="2" s="1"/>
  <c r="NP73" i="2"/>
  <c r="NZ73" i="2" s="1"/>
  <c r="IO38" i="2"/>
  <c r="GY39" i="2"/>
  <c r="IT38" i="2"/>
  <c r="KM72" i="2"/>
  <c r="KW72" i="2" s="1"/>
  <c r="LG72" i="2"/>
  <c r="KC73" i="2" s="1"/>
  <c r="WV73" i="2"/>
  <c r="XF73" i="2" s="1"/>
  <c r="XP73" i="2"/>
  <c r="WL74" i="2" s="1"/>
  <c r="BI73" i="2"/>
  <c r="BS73" i="2" s="1"/>
  <c r="CC73" i="2"/>
  <c r="AY74" i="2" s="1"/>
  <c r="QT72" i="3"/>
  <c r="RD72" i="3" s="1"/>
  <c r="RN72" i="3"/>
  <c r="QJ73" i="3" s="1"/>
  <c r="TH30" i="3"/>
  <c r="IJ73" i="2"/>
  <c r="HF74" i="2" s="1"/>
  <c r="HP73" i="2"/>
  <c r="HZ73" i="2" s="1"/>
  <c r="NQ74" i="3"/>
  <c r="OA74" i="3" s="1"/>
  <c r="OK74" i="3"/>
  <c r="NG75" i="3" s="1"/>
  <c r="PV26" i="3"/>
  <c r="OW26" i="3" s="1"/>
  <c r="XK72" i="3"/>
  <c r="XU72" i="3"/>
  <c r="WQ73" i="3" s="1"/>
  <c r="XA72" i="3"/>
  <c r="IJ73" i="3"/>
  <c r="HF74" i="3" s="1"/>
  <c r="HP73" i="3"/>
  <c r="HZ73" i="3" s="1"/>
  <c r="XX36" i="3"/>
  <c r="XZ36" i="3"/>
  <c r="WS36" i="3"/>
  <c r="XC36" i="3" s="1"/>
  <c r="HO72" i="3"/>
  <c r="HY72" i="3" s="1"/>
  <c r="II72" i="3"/>
  <c r="HE73" i="3" s="1"/>
  <c r="OX26" i="3"/>
  <c r="XV73" i="2"/>
  <c r="WR74" i="2" s="1"/>
  <c r="XB73" i="2"/>
  <c r="XL73" i="2" s="1"/>
  <c r="XZ38" i="2"/>
  <c r="XM38" i="2"/>
  <c r="XX38" i="2"/>
  <c r="WS38" i="2"/>
  <c r="XC38" i="2" s="1"/>
  <c r="EU73" i="2"/>
  <c r="EK73" i="2"/>
  <c r="FE73" i="2"/>
  <c r="EA74" i="2" s="1"/>
  <c r="BM73" i="3"/>
  <c r="BW73" i="3" s="1"/>
  <c r="CG73" i="3"/>
  <c r="BC74" i="3" s="1"/>
  <c r="EL73" i="2"/>
  <c r="EV73" i="2"/>
  <c r="FF73" i="2"/>
  <c r="EB74" i="2" s="1"/>
  <c r="TU73" i="2"/>
  <c r="UO73" i="2"/>
  <c r="TK74" i="2" s="1"/>
  <c r="UE73" i="2"/>
  <c r="WW73" i="3"/>
  <c r="XG73" i="3" s="1"/>
  <c r="XQ73" i="3"/>
  <c r="WM74" i="3" s="1"/>
  <c r="BZ72" i="2"/>
  <c r="AV73" i="2" s="1"/>
  <c r="BP72" i="2"/>
  <c r="BF72" i="2"/>
  <c r="XU72" i="2"/>
  <c r="WQ73" i="2" s="1"/>
  <c r="XA72" i="2"/>
  <c r="XK72" i="2" s="1"/>
  <c r="XO63" i="3"/>
  <c r="WK64" i="3" s="1"/>
  <c r="OS26" i="3"/>
  <c r="OU26" i="3" s="1"/>
  <c r="IL72" i="2"/>
  <c r="HH73" i="2" s="1"/>
  <c r="HR72" i="2"/>
  <c r="IB72" i="2" s="1"/>
  <c r="TV73" i="2"/>
  <c r="UF73" i="2" s="1"/>
  <c r="UP73" i="2"/>
  <c r="TL74" i="2" s="1"/>
  <c r="BY30" i="3"/>
  <c r="BE30" i="3"/>
  <c r="RM72" i="2"/>
  <c r="QI73" i="2" s="1"/>
  <c r="QS72" i="2"/>
  <c r="RC72" i="2" s="1"/>
  <c r="LL72" i="3"/>
  <c r="KH73" i="3" s="1"/>
  <c r="KR72" i="3"/>
  <c r="LB72" i="3" s="1"/>
  <c r="FH73" i="3"/>
  <c r="ED74" i="3" s="1"/>
  <c r="EN73" i="3"/>
  <c r="EX73" i="3" s="1"/>
  <c r="WX73" i="3"/>
  <c r="XH73" i="3" s="1"/>
  <c r="XR73" i="3"/>
  <c r="WN74" i="3" s="1"/>
  <c r="TT72" i="2"/>
  <c r="UD72" i="2" s="1"/>
  <c r="UN72" i="2"/>
  <c r="TJ73" i="2" s="1"/>
  <c r="BH72" i="2"/>
  <c r="BR72" i="2"/>
  <c r="CB72" i="2"/>
  <c r="AX73" i="2" s="1"/>
  <c r="XV73" i="3"/>
  <c r="WR74" i="3" s="1"/>
  <c r="XB73" i="3"/>
  <c r="XL73" i="3"/>
  <c r="HR73" i="3"/>
  <c r="IB73" i="3" s="1"/>
  <c r="IL73" i="3"/>
  <c r="HH74" i="3" s="1"/>
  <c r="WU73" i="2"/>
  <c r="XE73" i="2" s="1"/>
  <c r="XO73" i="2"/>
  <c r="WK74" i="2" s="1"/>
  <c r="EQ27" i="3"/>
  <c r="FC27" i="3" s="1"/>
  <c r="DY28" i="3" s="1"/>
  <c r="NT72" i="2"/>
  <c r="OD72" i="2" s="1"/>
  <c r="ON72" i="2"/>
  <c r="NJ73" i="2" s="1"/>
  <c r="WY72" i="2"/>
  <c r="XS72" i="2"/>
  <c r="WO73" i="2" s="1"/>
  <c r="XI72" i="2"/>
  <c r="FE72" i="3"/>
  <c r="EA73" i="3" s="1"/>
  <c r="EK72" i="3"/>
  <c r="EU72" i="3" s="1"/>
  <c r="HL73" i="3"/>
  <c r="HV73" i="3" s="1"/>
  <c r="IF73" i="3"/>
  <c r="HB74" i="3" s="1"/>
  <c r="QS74" i="3"/>
  <c r="RC74" i="3" s="1"/>
  <c r="RM74" i="3"/>
  <c r="QI75" i="3" s="1"/>
  <c r="EM72" i="2"/>
  <c r="EW72" i="2" s="1"/>
  <c r="FG72" i="2"/>
  <c r="EC73" i="2" s="1"/>
  <c r="QZ25" i="3"/>
  <c r="RJ25" i="3" s="1"/>
  <c r="OR38" i="2"/>
  <c r="NM38" i="2"/>
  <c r="OQ38" i="2" s="1"/>
  <c r="PU38" i="2"/>
  <c r="OV38" i="2" s="1"/>
  <c r="OG38" i="2"/>
  <c r="PV38" i="2" s="1"/>
  <c r="OW38" i="2" s="1"/>
  <c r="OT38" i="2"/>
  <c r="UT73" i="3"/>
  <c r="TP74" i="3" s="1"/>
  <c r="TZ73" i="3"/>
  <c r="UJ73" i="3" s="1"/>
  <c r="EL73" i="3"/>
  <c r="FF73" i="3"/>
  <c r="EB74" i="3" s="1"/>
  <c r="EV73" i="3"/>
  <c r="QT72" i="2"/>
  <c r="RD72" i="2" s="1"/>
  <c r="RN72" i="2"/>
  <c r="QJ73" i="2" s="1"/>
  <c r="CC72" i="3"/>
  <c r="AY73" i="3" s="1"/>
  <c r="BI72" i="3"/>
  <c r="BS72" i="3" s="1"/>
  <c r="QU73" i="2"/>
  <c r="RE73" i="2" s="1"/>
  <c r="RO73" i="2"/>
  <c r="QK74" i="2" s="1"/>
  <c r="WZ72" i="2"/>
  <c r="XJ72" i="2" s="1"/>
  <c r="XT72" i="2"/>
  <c r="WP73" i="2" s="1"/>
  <c r="NN27" i="3"/>
  <c r="PU27" i="3"/>
  <c r="OV27" i="3" s="1"/>
  <c r="OT27" i="3"/>
  <c r="OR27" i="3"/>
  <c r="BJ73" i="2"/>
  <c r="BT73" i="2"/>
  <c r="CD73" i="2"/>
  <c r="AZ74" i="2" s="1"/>
  <c r="KT73" i="3"/>
  <c r="LD73" i="3" s="1"/>
  <c r="LN73" i="3"/>
  <c r="KJ74" i="3" s="1"/>
  <c r="LM72" i="3"/>
  <c r="KI73" i="3" s="1"/>
  <c r="KS72" i="3"/>
  <c r="LC72" i="3" s="1"/>
  <c r="NR73" i="3"/>
  <c r="OB73" i="3" s="1"/>
  <c r="OL73" i="3"/>
  <c r="NH74" i="3" s="1"/>
  <c r="FD72" i="3"/>
  <c r="DZ73" i="3" s="1"/>
  <c r="EJ72" i="3"/>
  <c r="ET72" i="3" s="1"/>
  <c r="OM72" i="2"/>
  <c r="NI73" i="2" s="1"/>
  <c r="NS72" i="2"/>
  <c r="OC72" i="2" s="1"/>
  <c r="BX73" i="3"/>
  <c r="CH73" i="3"/>
  <c r="BD74" i="3" s="1"/>
  <c r="BN73" i="3"/>
  <c r="FJ73" i="2"/>
  <c r="EF74" i="2" s="1"/>
  <c r="EP73" i="2"/>
  <c r="EZ73" i="2" s="1"/>
  <c r="LE39" i="2"/>
  <c r="LP39" i="2"/>
  <c r="MS39" i="2"/>
  <c r="LT39" i="2" s="1"/>
  <c r="KK39" i="2"/>
  <c r="LO39" i="2" s="1"/>
  <c r="KU39" i="2"/>
  <c r="LR39" i="2"/>
  <c r="HM72" i="2"/>
  <c r="IG72" i="2"/>
  <c r="HC73" i="2" s="1"/>
  <c r="HW72" i="2"/>
  <c r="BK73" i="2"/>
  <c r="BU73" i="2" s="1"/>
  <c r="CE73" i="2"/>
  <c r="BA74" i="2" s="1"/>
  <c r="TZ73" i="2"/>
  <c r="UJ73" i="2" s="1"/>
  <c r="UT73" i="2"/>
  <c r="TP74" i="2" s="1"/>
  <c r="LL72" i="2"/>
  <c r="KH73" i="2" s="1"/>
  <c r="KR72" i="2"/>
  <c r="LB72" i="2" s="1"/>
  <c r="NS73" i="3"/>
  <c r="OC73" i="3" s="1"/>
  <c r="OM73" i="3"/>
  <c r="NI74" i="3" s="1"/>
  <c r="XM36" i="3" l="1"/>
  <c r="FB27" i="3"/>
  <c r="DX28" i="3" s="1"/>
  <c r="FB28" i="3" s="1"/>
  <c r="DX29" i="3" s="1"/>
  <c r="FA27" i="3"/>
  <c r="BP25" i="3"/>
  <c r="CI25" i="3"/>
  <c r="F81" i="3"/>
  <c r="D81" i="3"/>
  <c r="CA25" i="3"/>
  <c r="AW26" i="3" s="1"/>
  <c r="C82" i="3"/>
  <c r="B82" i="3"/>
  <c r="E82" i="3"/>
  <c r="KU25" i="3"/>
  <c r="LG25" i="3" s="1"/>
  <c r="KC26" i="3" s="1"/>
  <c r="KM26" i="3" s="1"/>
  <c r="KW26" i="3" s="1"/>
  <c r="OQ27" i="3"/>
  <c r="OI27" i="3" s="1"/>
  <c r="NE28" i="3" s="1"/>
  <c r="LE25" i="3"/>
  <c r="IO24" i="3"/>
  <c r="IQ24" i="3" s="1"/>
  <c r="IT24" i="3"/>
  <c r="JR24" i="3"/>
  <c r="IS24" i="3" s="1"/>
  <c r="UK31" i="3"/>
  <c r="TG32" i="3" s="1"/>
  <c r="TQ31" i="3"/>
  <c r="UA31" i="3" s="1"/>
  <c r="KA26" i="3"/>
  <c r="UC26" i="3"/>
  <c r="UM26" i="3" s="1"/>
  <c r="NX27" i="3"/>
  <c r="OG27" i="3" s="1"/>
  <c r="NC28" i="3" s="1"/>
  <c r="RI25" i="3"/>
  <c r="QE26" i="3" s="1"/>
  <c r="CA73" i="2"/>
  <c r="AW74" i="2" s="1"/>
  <c r="BG73" i="2"/>
  <c r="BQ73" i="2" s="1"/>
  <c r="UA38" i="2"/>
  <c r="RL75" i="3"/>
  <c r="QR75" i="3"/>
  <c r="RB75" i="3" s="1"/>
  <c r="EI74" i="2"/>
  <c r="ES74" i="2"/>
  <c r="FC74" i="2"/>
  <c r="DY75" i="2" s="1"/>
  <c r="XU73" i="3"/>
  <c r="WQ74" i="3" s="1"/>
  <c r="XA73" i="3"/>
  <c r="XK73" i="3" s="1"/>
  <c r="EM73" i="2"/>
  <c r="EW73" i="2" s="1"/>
  <c r="FG73" i="2"/>
  <c r="EC74" i="2" s="1"/>
  <c r="EI28" i="3"/>
  <c r="ES28" i="3" s="1"/>
  <c r="NP74" i="2"/>
  <c r="NZ74" i="2" s="1"/>
  <c r="OJ74" i="2"/>
  <c r="NF75" i="2" s="1"/>
  <c r="XR74" i="2"/>
  <c r="WN75" i="2" s="1"/>
  <c r="WX74" i="2"/>
  <c r="XH74" i="2" s="1"/>
  <c r="UM73" i="2"/>
  <c r="TI74" i="2" s="1"/>
  <c r="TS73" i="2"/>
  <c r="UC73" i="2" s="1"/>
  <c r="NV74" i="2"/>
  <c r="OF74" i="2"/>
  <c r="OP74" i="2"/>
  <c r="NL75" i="2" s="1"/>
  <c r="CE74" i="3"/>
  <c r="BA75" i="3" s="1"/>
  <c r="BK74" i="3"/>
  <c r="BU74" i="3" s="1"/>
  <c r="JQ25" i="3"/>
  <c r="IR25" i="3" s="1"/>
  <c r="HI25" i="3"/>
  <c r="IM25" i="3" s="1"/>
  <c r="IP25" i="3"/>
  <c r="IN25" i="3"/>
  <c r="KO73" i="2"/>
  <c r="KY73" i="2"/>
  <c r="LI73" i="2"/>
  <c r="KE74" i="2" s="1"/>
  <c r="FH74" i="2"/>
  <c r="ED75" i="2" s="1"/>
  <c r="EX74" i="2"/>
  <c r="EN74" i="2"/>
  <c r="TY73" i="2"/>
  <c r="UI73" i="2" s="1"/>
  <c r="US73" i="2"/>
  <c r="TO74" i="2" s="1"/>
  <c r="WY73" i="2"/>
  <c r="XI73" i="2"/>
  <c r="XS73" i="2"/>
  <c r="WO74" i="2" s="1"/>
  <c r="QU74" i="2"/>
  <c r="RE74" i="2" s="1"/>
  <c r="RO74" i="2"/>
  <c r="QK75" i="2" s="1"/>
  <c r="UT74" i="3"/>
  <c r="TP75" i="3" s="1"/>
  <c r="TZ74" i="3"/>
  <c r="UJ74" i="3" s="1"/>
  <c r="EN74" i="3"/>
  <c r="EX74" i="3" s="1"/>
  <c r="FH74" i="3"/>
  <c r="ED75" i="3" s="1"/>
  <c r="TU74" i="2"/>
  <c r="UE74" i="2"/>
  <c r="UO74" i="2"/>
  <c r="TK75" i="2" s="1"/>
  <c r="FM27" i="3"/>
  <c r="FO27" i="3" s="1"/>
  <c r="DW28" i="3"/>
  <c r="GP27" i="3"/>
  <c r="FQ27" i="3" s="1"/>
  <c r="WV74" i="2"/>
  <c r="XF74" i="2" s="1"/>
  <c r="XP74" i="2"/>
  <c r="WL75" i="2" s="1"/>
  <c r="TU73" i="3"/>
  <c r="UE73" i="3" s="1"/>
  <c r="UO73" i="3"/>
  <c r="TK74" i="3" s="1"/>
  <c r="TV73" i="3"/>
  <c r="UF73" i="3" s="1"/>
  <c r="UP73" i="3"/>
  <c r="TL74" i="3" s="1"/>
  <c r="OJ75" i="3"/>
  <c r="NP75" i="3"/>
  <c r="NZ75" i="3" s="1"/>
  <c r="UN74" i="3"/>
  <c r="TJ75" i="3" s="1"/>
  <c r="TT74" i="3"/>
  <c r="UD74" i="3" s="1"/>
  <c r="RL73" i="2"/>
  <c r="QH74" i="2" s="1"/>
  <c r="QR73" i="2"/>
  <c r="RB73" i="2" s="1"/>
  <c r="RQ74" i="2"/>
  <c r="QM75" i="2" s="1"/>
  <c r="QW74" i="2"/>
  <c r="RG74" i="2" s="1"/>
  <c r="CD74" i="3"/>
  <c r="AZ75" i="3" s="1"/>
  <c r="BJ74" i="3"/>
  <c r="BT74" i="3" s="1"/>
  <c r="ON74" i="3"/>
  <c r="NJ75" i="3" s="1"/>
  <c r="NT74" i="3"/>
  <c r="OD74" i="3" s="1"/>
  <c r="HO73" i="2"/>
  <c r="HY73" i="2" s="1"/>
  <c r="II73" i="2"/>
  <c r="HE74" i="2" s="1"/>
  <c r="QS75" i="3"/>
  <c r="RC75" i="3" s="1"/>
  <c r="RM75" i="3"/>
  <c r="XB74" i="3"/>
  <c r="XL74" i="3"/>
  <c r="XV74" i="3"/>
  <c r="WR75" i="3" s="1"/>
  <c r="XO64" i="3"/>
  <c r="WK65" i="3" s="1"/>
  <c r="WU64" i="3"/>
  <c r="XE64" i="3" s="1"/>
  <c r="HP74" i="2"/>
  <c r="IJ74" i="2"/>
  <c r="HF75" i="2" s="1"/>
  <c r="HZ74" i="2"/>
  <c r="EH73" i="2"/>
  <c r="ER73" i="2" s="1"/>
  <c r="FB73" i="2"/>
  <c r="DX74" i="2" s="1"/>
  <c r="KP74" i="2"/>
  <c r="LJ74" i="2"/>
  <c r="KF75" i="2" s="1"/>
  <c r="KZ74" i="2"/>
  <c r="QV74" i="2"/>
  <c r="RF74" i="2" s="1"/>
  <c r="RP74" i="2"/>
  <c r="QL75" i="2" s="1"/>
  <c r="DW39" i="2"/>
  <c r="FR38" i="2"/>
  <c r="FM38" i="2"/>
  <c r="FO38" i="2" s="1"/>
  <c r="HN73" i="3"/>
  <c r="HX73" i="3" s="1"/>
  <c r="IH73" i="3"/>
  <c r="HD74" i="3" s="1"/>
  <c r="US74" i="3"/>
  <c r="TO75" i="3" s="1"/>
  <c r="TY74" i="3"/>
  <c r="UI74" i="3" s="1"/>
  <c r="RP74" i="3"/>
  <c r="QL75" i="3" s="1"/>
  <c r="QV74" i="3"/>
  <c r="RF74" i="3" s="1"/>
  <c r="LL73" i="2"/>
  <c r="KH74" i="2" s="1"/>
  <c r="KR73" i="2"/>
  <c r="LB73" i="2" s="1"/>
  <c r="OM73" i="2"/>
  <c r="NI74" i="2" s="1"/>
  <c r="OC73" i="2"/>
  <c r="NS73" i="2"/>
  <c r="RM73" i="2"/>
  <c r="QI74" i="2" s="1"/>
  <c r="QS73" i="2"/>
  <c r="RC73" i="2" s="1"/>
  <c r="BZ73" i="2"/>
  <c r="AV74" i="2" s="1"/>
  <c r="BF73" i="2"/>
  <c r="BP73" i="2" s="1"/>
  <c r="XB74" i="2"/>
  <c r="XL74" i="2"/>
  <c r="XV74" i="2"/>
  <c r="WR75" i="2" s="1"/>
  <c r="BJ74" i="2"/>
  <c r="BT74" i="2" s="1"/>
  <c r="CD74" i="2"/>
  <c r="AZ75" i="2" s="1"/>
  <c r="FD73" i="3"/>
  <c r="DZ74" i="3" s="1"/>
  <c r="EJ73" i="3"/>
  <c r="ET73" i="3" s="1"/>
  <c r="EP74" i="2"/>
  <c r="EZ74" i="2" s="1"/>
  <c r="FJ74" i="2"/>
  <c r="EF75" i="2" s="1"/>
  <c r="NR74" i="3"/>
  <c r="OB74" i="3" s="1"/>
  <c r="OL74" i="3"/>
  <c r="NH75" i="3" s="1"/>
  <c r="NT73" i="2"/>
  <c r="OD73" i="2" s="1"/>
  <c r="ON73" i="2"/>
  <c r="NJ74" i="2" s="1"/>
  <c r="AU31" i="3"/>
  <c r="FF74" i="2"/>
  <c r="EB75" i="2" s="1"/>
  <c r="EL74" i="2"/>
  <c r="EV74" i="2" s="1"/>
  <c r="NU74" i="2"/>
  <c r="OE74" i="2" s="1"/>
  <c r="OO74" i="2"/>
  <c r="NK75" i="2" s="1"/>
  <c r="UR74" i="2"/>
  <c r="TN75" i="2" s="1"/>
  <c r="TX74" i="2"/>
  <c r="UH74" i="2" s="1"/>
  <c r="CH74" i="2"/>
  <c r="BD75" i="2" s="1"/>
  <c r="BN74" i="2"/>
  <c r="BX74" i="2" s="1"/>
  <c r="EJ74" i="2"/>
  <c r="ET74" i="2"/>
  <c r="FD74" i="2"/>
  <c r="DZ75" i="2" s="1"/>
  <c r="OH74" i="2"/>
  <c r="ND75" i="2" s="1"/>
  <c r="NN74" i="2"/>
  <c r="NX74" i="2" s="1"/>
  <c r="HJ73" i="2"/>
  <c r="HT73" i="2"/>
  <c r="ID73" i="2"/>
  <c r="GZ74" i="2" s="1"/>
  <c r="BV74" i="2"/>
  <c r="CF74" i="2"/>
  <c r="BB75" i="2" s="1"/>
  <c r="BL74" i="2"/>
  <c r="HM73" i="3"/>
  <c r="HW73" i="3" s="1"/>
  <c r="IG73" i="3"/>
  <c r="HC74" i="3" s="1"/>
  <c r="BH73" i="2"/>
  <c r="BR73" i="2" s="1"/>
  <c r="CB73" i="2"/>
  <c r="AX74" i="2" s="1"/>
  <c r="AU39" i="2"/>
  <c r="CP38" i="2"/>
  <c r="CK38" i="2"/>
  <c r="CM38" i="2" s="1"/>
  <c r="LH74" i="3"/>
  <c r="KD75" i="3" s="1"/>
  <c r="KN74" i="3"/>
  <c r="KX74" i="3" s="1"/>
  <c r="NO73" i="2"/>
  <c r="NY73" i="2" s="1"/>
  <c r="OI73" i="2"/>
  <c r="NE74" i="2" s="1"/>
  <c r="WT66" i="3"/>
  <c r="XN66" i="3" s="1"/>
  <c r="WJ67" i="3" s="1"/>
  <c r="CG74" i="2"/>
  <c r="BC75" i="2" s="1"/>
  <c r="BM74" i="2"/>
  <c r="BW74" i="2"/>
  <c r="OK73" i="2"/>
  <c r="NG74" i="2" s="1"/>
  <c r="NQ73" i="2"/>
  <c r="OA73" i="2" s="1"/>
  <c r="XQ74" i="2"/>
  <c r="WM75" i="2" s="1"/>
  <c r="WW74" i="2"/>
  <c r="XG74" i="2" s="1"/>
  <c r="WT73" i="2"/>
  <c r="XD73" i="2" s="1"/>
  <c r="XN73" i="2"/>
  <c r="WJ74" i="2" s="1"/>
  <c r="CE74" i="2"/>
  <c r="BA75" i="2" s="1"/>
  <c r="BK74" i="2"/>
  <c r="BU74" i="2" s="1"/>
  <c r="LQ39" i="2"/>
  <c r="LS39" i="2" s="1"/>
  <c r="KA40" i="2"/>
  <c r="LV39" i="2"/>
  <c r="NS74" i="3"/>
  <c r="OC74" i="3" s="1"/>
  <c r="OM74" i="3"/>
  <c r="NI75" i="3" s="1"/>
  <c r="HM73" i="2"/>
  <c r="HW73" i="2" s="1"/>
  <c r="IG73" i="2"/>
  <c r="HC74" i="2" s="1"/>
  <c r="XA73" i="2"/>
  <c r="XK73" i="2"/>
  <c r="XU73" i="2"/>
  <c r="WQ74" i="2" s="1"/>
  <c r="XY36" i="3"/>
  <c r="WI37" i="3"/>
  <c r="CH74" i="3"/>
  <c r="BD75" i="3" s="1"/>
  <c r="BN74" i="3"/>
  <c r="BX74" i="3" s="1"/>
  <c r="BI73" i="3"/>
  <c r="BS73" i="3" s="1"/>
  <c r="CC73" i="3"/>
  <c r="AY74" i="3" s="1"/>
  <c r="OX38" i="2"/>
  <c r="NC39" i="2"/>
  <c r="OS38" i="2"/>
  <c r="OU38" i="2" s="1"/>
  <c r="TV74" i="2"/>
  <c r="UF74" i="2" s="1"/>
  <c r="UP74" i="2"/>
  <c r="TL75" i="2" s="1"/>
  <c r="XY38" i="2"/>
  <c r="WI39" i="2"/>
  <c r="BO38" i="2"/>
  <c r="XT75" i="3"/>
  <c r="WP76" i="3" s="1"/>
  <c r="WZ75" i="3"/>
  <c r="XJ75" i="3" s="1"/>
  <c r="NU73" i="3"/>
  <c r="OE73" i="3" s="1"/>
  <c r="OO73" i="3"/>
  <c r="NK74" i="3" s="1"/>
  <c r="EH28" i="3"/>
  <c r="ER28" i="3" s="1"/>
  <c r="HO73" i="3"/>
  <c r="HY73" i="3" s="1"/>
  <c r="II73" i="3"/>
  <c r="HE74" i="3" s="1"/>
  <c r="BI74" i="2"/>
  <c r="BS74" i="2" s="1"/>
  <c r="CC74" i="2"/>
  <c r="AY75" i="2" s="1"/>
  <c r="LM73" i="3"/>
  <c r="KI74" i="3" s="1"/>
  <c r="KS73" i="3"/>
  <c r="LC73" i="3" s="1"/>
  <c r="QT73" i="2"/>
  <c r="RD73" i="2" s="1"/>
  <c r="RN73" i="2"/>
  <c r="QJ74" i="2" s="1"/>
  <c r="HL74" i="3"/>
  <c r="HV74" i="3" s="1"/>
  <c r="IF74" i="3"/>
  <c r="HB75" i="3" s="1"/>
  <c r="LL73" i="3"/>
  <c r="KH74" i="3" s="1"/>
  <c r="KR73" i="3"/>
  <c r="LB73" i="3" s="1"/>
  <c r="CG74" i="3"/>
  <c r="BC75" i="3" s="1"/>
  <c r="BM74" i="3"/>
  <c r="BW74" i="3" s="1"/>
  <c r="UL30" i="3"/>
  <c r="TR30" i="3"/>
  <c r="UB30" i="3" s="1"/>
  <c r="KM73" i="2"/>
  <c r="KW73" i="2" s="1"/>
  <c r="LG73" i="2"/>
  <c r="KC74" i="2" s="1"/>
  <c r="HQ74" i="3"/>
  <c r="IA74" i="3" s="1"/>
  <c r="IK74" i="3"/>
  <c r="HG75" i="3" s="1"/>
  <c r="KO74" i="3"/>
  <c r="KY74" i="3" s="1"/>
  <c r="LI74" i="3"/>
  <c r="KE75" i="3" s="1"/>
  <c r="UQ74" i="2"/>
  <c r="TM75" i="2" s="1"/>
  <c r="TW74" i="2"/>
  <c r="UG74" i="2" s="1"/>
  <c r="UR74" i="3"/>
  <c r="TN75" i="3" s="1"/>
  <c r="TX74" i="3"/>
  <c r="UH74" i="3" s="1"/>
  <c r="FI73" i="3"/>
  <c r="EE74" i="3" s="1"/>
  <c r="EO73" i="3"/>
  <c r="EY73" i="3" s="1"/>
  <c r="IF74" i="2"/>
  <c r="HB75" i="2" s="1"/>
  <c r="HL74" i="2"/>
  <c r="HV74" i="2" s="1"/>
  <c r="KV74" i="2"/>
  <c r="LF74" i="2"/>
  <c r="KB75" i="2" s="1"/>
  <c r="KL74" i="2"/>
  <c r="LJ73" i="3"/>
  <c r="KF74" i="3" s="1"/>
  <c r="KP73" i="3"/>
  <c r="KZ73" i="3" s="1"/>
  <c r="WU74" i="2"/>
  <c r="XE74" i="2" s="1"/>
  <c r="XO74" i="2"/>
  <c r="WK75" i="2" s="1"/>
  <c r="TT73" i="2"/>
  <c r="UD73" i="2"/>
  <c r="UN73" i="2"/>
  <c r="TJ74" i="2" s="1"/>
  <c r="QT73" i="3"/>
  <c r="RD73" i="3" s="1"/>
  <c r="RN73" i="3"/>
  <c r="QJ74" i="3" s="1"/>
  <c r="LK75" i="3"/>
  <c r="KQ75" i="3"/>
  <c r="LA75" i="3" s="1"/>
  <c r="IK73" i="2"/>
  <c r="HG74" i="2" s="1"/>
  <c r="HQ73" i="2"/>
  <c r="IA73" i="2" s="1"/>
  <c r="UL73" i="2"/>
  <c r="TH74" i="2" s="1"/>
  <c r="TR73" i="2"/>
  <c r="UB73" i="2" s="1"/>
  <c r="OL73" i="2"/>
  <c r="NH74" i="2" s="1"/>
  <c r="NR73" i="2"/>
  <c r="OB73" i="2" s="1"/>
  <c r="NV73" i="3"/>
  <c r="OF73" i="3" s="1"/>
  <c r="OP73" i="3"/>
  <c r="NL74" i="3" s="1"/>
  <c r="IH74" i="2"/>
  <c r="HD75" i="2" s="1"/>
  <c r="HN74" i="2"/>
  <c r="HX74" i="2" s="1"/>
  <c r="RR74" i="2"/>
  <c r="QN75" i="2" s="1"/>
  <c r="QX74" i="2"/>
  <c r="RH74" i="2" s="1"/>
  <c r="WY74" i="3"/>
  <c r="XI74" i="3" s="1"/>
  <c r="XS74" i="3"/>
  <c r="WO75" i="3" s="1"/>
  <c r="TG39" i="2"/>
  <c r="VB38" i="2"/>
  <c r="UW38" i="2"/>
  <c r="UY38" i="2" s="1"/>
  <c r="EM74" i="3"/>
  <c r="EW74" i="3" s="1"/>
  <c r="FG74" i="3"/>
  <c r="EC75" i="3" s="1"/>
  <c r="KT73" i="2"/>
  <c r="LD73" i="2" s="1"/>
  <c r="LN73" i="2"/>
  <c r="KJ74" i="2" s="1"/>
  <c r="WV73" i="3"/>
  <c r="XF73" i="3"/>
  <c r="XP73" i="3"/>
  <c r="WL74" i="3" s="1"/>
  <c r="EP74" i="3"/>
  <c r="EZ74" i="3" s="1"/>
  <c r="FJ74" i="3"/>
  <c r="EF75" i="3" s="1"/>
  <c r="UT74" i="2"/>
  <c r="TP75" i="2" s="1"/>
  <c r="TZ74" i="2"/>
  <c r="UJ74" i="2" s="1"/>
  <c r="LN74" i="3"/>
  <c r="KJ75" i="3" s="1"/>
  <c r="KT74" i="3"/>
  <c r="LD74" i="3" s="1"/>
  <c r="XQ74" i="3"/>
  <c r="WM75" i="3" s="1"/>
  <c r="WW74" i="3"/>
  <c r="XG74" i="3"/>
  <c r="FE74" i="2"/>
  <c r="EA75" i="2" s="1"/>
  <c r="EK74" i="2"/>
  <c r="EU74" i="2" s="1"/>
  <c r="HP74" i="3"/>
  <c r="HZ74" i="3" s="1"/>
  <c r="IJ74" i="3"/>
  <c r="HF75" i="3" s="1"/>
  <c r="HS39" i="2"/>
  <c r="IP39" i="2"/>
  <c r="IC39" i="2"/>
  <c r="JR39" i="2" s="1"/>
  <c r="IS39" i="2" s="1"/>
  <c r="IN39" i="2"/>
  <c r="JQ39" i="2"/>
  <c r="IR39" i="2" s="1"/>
  <c r="HI39" i="2"/>
  <c r="IM39" i="2" s="1"/>
  <c r="H95" i="2"/>
  <c r="D95" i="2"/>
  <c r="B95" i="2"/>
  <c r="I95" i="2"/>
  <c r="G95" i="2"/>
  <c r="F95" i="2"/>
  <c r="E95" i="2"/>
  <c r="C95" i="2"/>
  <c r="LH74" i="2"/>
  <c r="KD75" i="2" s="1"/>
  <c r="KN74" i="2"/>
  <c r="KX74" i="2" s="1"/>
  <c r="CB74" i="3"/>
  <c r="AX75" i="3" s="1"/>
  <c r="BH74" i="3"/>
  <c r="BR74" i="3" s="1"/>
  <c r="UQ74" i="3"/>
  <c r="TM75" i="3" s="1"/>
  <c r="TW74" i="3"/>
  <c r="UG74" i="3"/>
  <c r="NW38" i="2"/>
  <c r="HR74" i="3"/>
  <c r="IB74" i="3" s="1"/>
  <c r="IL74" i="3"/>
  <c r="HH75" i="3" s="1"/>
  <c r="WX74" i="3"/>
  <c r="XH74" i="3" s="1"/>
  <c r="XR74" i="3"/>
  <c r="WN75" i="3" s="1"/>
  <c r="MT39" i="2"/>
  <c r="LU39" i="2" s="1"/>
  <c r="WZ73" i="2"/>
  <c r="XJ73" i="2"/>
  <c r="XT73" i="2"/>
  <c r="WP74" i="2" s="1"/>
  <c r="FF74" i="3"/>
  <c r="EB75" i="3" s="1"/>
  <c r="EL74" i="3"/>
  <c r="EV74" i="3" s="1"/>
  <c r="QF26" i="3"/>
  <c r="FE73" i="3"/>
  <c r="EA74" i="3" s="1"/>
  <c r="EK73" i="3"/>
  <c r="EU73" i="3" s="1"/>
  <c r="BO30" i="3"/>
  <c r="IL73" i="2"/>
  <c r="HH74" i="2" s="1"/>
  <c r="HR73" i="2"/>
  <c r="IB73" i="2" s="1"/>
  <c r="OK75" i="3"/>
  <c r="NQ75" i="3"/>
  <c r="OA75" i="3" s="1"/>
  <c r="RQ74" i="3"/>
  <c r="QM75" i="3" s="1"/>
  <c r="QW74" i="3"/>
  <c r="RG74" i="3" s="1"/>
  <c r="VZ38" i="2"/>
  <c r="VA38" i="2" s="1"/>
  <c r="QP74" i="2"/>
  <c r="RJ74" i="2"/>
  <c r="QF75" i="2" s="1"/>
  <c r="QZ74" i="2"/>
  <c r="CF74" i="3"/>
  <c r="BB75" i="3" s="1"/>
  <c r="BL74" i="3"/>
  <c r="BV74" i="3" s="1"/>
  <c r="EO73" i="2"/>
  <c r="EY73" i="2" s="1"/>
  <c r="FI73" i="2"/>
  <c r="EE74" i="2" s="1"/>
  <c r="LM73" i="2"/>
  <c r="KI74" i="2" s="1"/>
  <c r="KS73" i="2"/>
  <c r="LC73" i="2" s="1"/>
  <c r="RK73" i="2"/>
  <c r="QG74" i="2" s="1"/>
  <c r="QQ73" i="2"/>
  <c r="RA73" i="2" s="1"/>
  <c r="LK73" i="2"/>
  <c r="KG74" i="2" s="1"/>
  <c r="KQ73" i="2"/>
  <c r="LA73" i="2" s="1"/>
  <c r="RR74" i="3"/>
  <c r="QN75" i="3" s="1"/>
  <c r="QX74" i="3"/>
  <c r="RH74" i="3" s="1"/>
  <c r="IE74" i="2"/>
  <c r="HA75" i="2" s="1"/>
  <c r="HK74" i="2"/>
  <c r="HU74" i="2" s="1"/>
  <c r="QE39" i="2"/>
  <c r="RU38" i="2"/>
  <c r="RW38" i="2" s="1"/>
  <c r="RZ38" i="2"/>
  <c r="RO75" i="3"/>
  <c r="QU75" i="3"/>
  <c r="RE75" i="3" s="1"/>
  <c r="RK25" i="3"/>
  <c r="QG26" i="3" s="1"/>
  <c r="FR27" i="3" l="1"/>
  <c r="LF25" i="3"/>
  <c r="LQ25" i="3" s="1"/>
  <c r="LS25" i="3" s="1"/>
  <c r="BZ25" i="3"/>
  <c r="AV26" i="3" s="1"/>
  <c r="BG26" i="3"/>
  <c r="BQ26" i="3" s="1"/>
  <c r="CP25" i="3"/>
  <c r="CK25" i="3"/>
  <c r="DN25" i="3"/>
  <c r="CO25" i="3" s="1"/>
  <c r="I82" i="3" s="1"/>
  <c r="OH27" i="3"/>
  <c r="OX27" i="3" s="1"/>
  <c r="VB26" i="3"/>
  <c r="TI27" i="3"/>
  <c r="UW26" i="3"/>
  <c r="UY26" i="3" s="1"/>
  <c r="VZ26" i="3"/>
  <c r="VA26" i="3" s="1"/>
  <c r="NM28" i="3"/>
  <c r="NW28" i="3" s="1"/>
  <c r="KK26" i="3"/>
  <c r="RI26" i="3"/>
  <c r="QE27" i="3" s="1"/>
  <c r="QO26" i="3"/>
  <c r="QY26" i="3" s="1"/>
  <c r="TQ32" i="3"/>
  <c r="UA32" i="3" s="1"/>
  <c r="UK32" i="3"/>
  <c r="TG33" i="3" s="1"/>
  <c r="WT67" i="3"/>
  <c r="XD67" i="3" s="1"/>
  <c r="XN67" i="3"/>
  <c r="WJ68" i="3" s="1"/>
  <c r="BM75" i="3"/>
  <c r="BW75" i="3" s="1"/>
  <c r="CG75" i="3"/>
  <c r="KU40" i="2"/>
  <c r="LR40" i="2"/>
  <c r="LE40" i="2"/>
  <c r="MT40" i="2" s="1"/>
  <c r="LU40" i="2" s="1"/>
  <c r="MS40" i="2"/>
  <c r="LT40" i="2" s="1"/>
  <c r="KK40" i="2"/>
  <c r="LO40" i="2" s="1"/>
  <c r="LP40" i="2"/>
  <c r="NQ74" i="2"/>
  <c r="OA74" i="2"/>
  <c r="OK74" i="2"/>
  <c r="NG75" i="2" s="1"/>
  <c r="KN75" i="3"/>
  <c r="KX75" i="3" s="1"/>
  <c r="LH75" i="3"/>
  <c r="EL75" i="2"/>
  <c r="EV75" i="2" s="1"/>
  <c r="FF75" i="2"/>
  <c r="EP75" i="2"/>
  <c r="EZ75" i="2" s="1"/>
  <c r="FJ75" i="2"/>
  <c r="RP75" i="2"/>
  <c r="QV75" i="2"/>
  <c r="RF75" i="2" s="1"/>
  <c r="UO74" i="3"/>
  <c r="TK75" i="3" s="1"/>
  <c r="TU74" i="3"/>
  <c r="UE74" i="3" s="1"/>
  <c r="XA74" i="3"/>
  <c r="XK74" i="3" s="1"/>
  <c r="XU74" i="3"/>
  <c r="WQ75" i="3" s="1"/>
  <c r="XT74" i="2"/>
  <c r="WP75" i="2" s="1"/>
  <c r="WZ74" i="2"/>
  <c r="XJ74" i="2" s="1"/>
  <c r="IJ75" i="3"/>
  <c r="HP75" i="3"/>
  <c r="HZ75" i="3" s="1"/>
  <c r="XI75" i="3"/>
  <c r="XS75" i="3"/>
  <c r="WO76" i="3" s="1"/>
  <c r="WY75" i="3"/>
  <c r="OO74" i="3"/>
  <c r="NK75" i="3" s="1"/>
  <c r="NU74" i="3"/>
  <c r="OE74" i="3" s="1"/>
  <c r="XA74" i="2"/>
  <c r="XK74" i="2"/>
  <c r="XU74" i="2"/>
  <c r="WQ75" i="2" s="1"/>
  <c r="BL75" i="2"/>
  <c r="BV75" i="2"/>
  <c r="CF75" i="2"/>
  <c r="QR74" i="2"/>
  <c r="RB74" i="2" s="1"/>
  <c r="RL74" i="2"/>
  <c r="QH75" i="2" s="1"/>
  <c r="UQ75" i="3"/>
  <c r="TW75" i="3"/>
  <c r="UG75" i="3" s="1"/>
  <c r="BN75" i="2"/>
  <c r="BX75" i="2"/>
  <c r="CH75" i="2"/>
  <c r="BF74" i="2"/>
  <c r="BP74" i="2" s="1"/>
  <c r="BZ74" i="2"/>
  <c r="AV75" i="2" s="1"/>
  <c r="RP75" i="3"/>
  <c r="QV75" i="3"/>
  <c r="RF75" i="3" s="1"/>
  <c r="ON75" i="3"/>
  <c r="NT75" i="3"/>
  <c r="OD75" i="3" s="1"/>
  <c r="UT75" i="3"/>
  <c r="TZ75" i="3"/>
  <c r="UJ75" i="3" s="1"/>
  <c r="EN75" i="2"/>
  <c r="EX75" i="2" s="1"/>
  <c r="FH75" i="2"/>
  <c r="NP75" i="2"/>
  <c r="NZ75" i="2" s="1"/>
  <c r="OJ75" i="2"/>
  <c r="FC75" i="2"/>
  <c r="EI75" i="2"/>
  <c r="ES75" i="2"/>
  <c r="KQ74" i="2"/>
  <c r="LA74" i="2"/>
  <c r="LK74" i="2"/>
  <c r="KG75" i="2" s="1"/>
  <c r="BL75" i="3"/>
  <c r="BV75" i="3" s="1"/>
  <c r="CF75" i="3"/>
  <c r="QP75" i="2"/>
  <c r="QZ75" i="2" s="1"/>
  <c r="RJ75" i="2"/>
  <c r="UT75" i="2"/>
  <c r="TZ75" i="2"/>
  <c r="UJ75" i="2"/>
  <c r="NR74" i="2"/>
  <c r="OB74" i="2"/>
  <c r="OL74" i="2"/>
  <c r="NH75" i="2" s="1"/>
  <c r="HQ74" i="2"/>
  <c r="IA74" i="2" s="1"/>
  <c r="IK74" i="2"/>
  <c r="HG75" i="2" s="1"/>
  <c r="XE75" i="2"/>
  <c r="XO75" i="2"/>
  <c r="WK76" i="2" s="1"/>
  <c r="WU75" i="2"/>
  <c r="WU65" i="3"/>
  <c r="XE65" i="3" s="1"/>
  <c r="XO65" i="3"/>
  <c r="WK66" i="3" s="1"/>
  <c r="TT75" i="3"/>
  <c r="UD75" i="3" s="1"/>
  <c r="UN75" i="3"/>
  <c r="RO75" i="2"/>
  <c r="QU75" i="2"/>
  <c r="RE75" i="2" s="1"/>
  <c r="KO74" i="2"/>
  <c r="KY74" i="2" s="1"/>
  <c r="LI74" i="2"/>
  <c r="KE75" i="2" s="1"/>
  <c r="BK75" i="3"/>
  <c r="BU75" i="3" s="1"/>
  <c r="CE75" i="3"/>
  <c r="FD74" i="3"/>
  <c r="DZ75" i="3" s="1"/>
  <c r="EJ74" i="3"/>
  <c r="ET74" i="3" s="1"/>
  <c r="FE74" i="3"/>
  <c r="EA75" i="3" s="1"/>
  <c r="EK74" i="3"/>
  <c r="EU74" i="3" s="1"/>
  <c r="EK75" i="2"/>
  <c r="EU75" i="2" s="1"/>
  <c r="FE75" i="2"/>
  <c r="FJ75" i="3"/>
  <c r="EP75" i="3"/>
  <c r="EZ75" i="3" s="1"/>
  <c r="LI75" i="3"/>
  <c r="KO75" i="3"/>
  <c r="KY75" i="3" s="1"/>
  <c r="KR74" i="3"/>
  <c r="LB74" i="3" s="1"/>
  <c r="LL74" i="3"/>
  <c r="KH75" i="3" s="1"/>
  <c r="CC75" i="2"/>
  <c r="BI75" i="2"/>
  <c r="BS75" i="2"/>
  <c r="BM75" i="2"/>
  <c r="BW75" i="2"/>
  <c r="CG75" i="2"/>
  <c r="DM39" i="2"/>
  <c r="CN39" i="2" s="1"/>
  <c r="BE39" i="2"/>
  <c r="CI39" i="2" s="1"/>
  <c r="CL39" i="2"/>
  <c r="BY39" i="2"/>
  <c r="DN39" i="2"/>
  <c r="CO39" i="2" s="1"/>
  <c r="CJ39" i="2"/>
  <c r="UR75" i="2"/>
  <c r="TX75" i="2"/>
  <c r="UH75" i="2" s="1"/>
  <c r="US75" i="3"/>
  <c r="TY75" i="3"/>
  <c r="UI75" i="3" s="1"/>
  <c r="KP75" i="2"/>
  <c r="KZ75" i="2"/>
  <c r="LJ75" i="2"/>
  <c r="XV75" i="3"/>
  <c r="WR76" i="3" s="1"/>
  <c r="XB75" i="3"/>
  <c r="XL75" i="3" s="1"/>
  <c r="FL28" i="3"/>
  <c r="GO28" i="3"/>
  <c r="FP28" i="3" s="1"/>
  <c r="FN28" i="3"/>
  <c r="EG28" i="3"/>
  <c r="FK28" i="3" s="1"/>
  <c r="NV75" i="2"/>
  <c r="OF75" i="2" s="1"/>
  <c r="OP75" i="2"/>
  <c r="LN75" i="3"/>
  <c r="KT75" i="3"/>
  <c r="LD75" i="3" s="1"/>
  <c r="OP74" i="3"/>
  <c r="NL75" i="3" s="1"/>
  <c r="NV74" i="3"/>
  <c r="OF74" i="3" s="1"/>
  <c r="EL75" i="3"/>
  <c r="EV75" i="3" s="1"/>
  <c r="FF75" i="3"/>
  <c r="HR74" i="2"/>
  <c r="IB74" i="2" s="1"/>
  <c r="IL74" i="2"/>
  <c r="HH75" i="2" s="1"/>
  <c r="KS74" i="3"/>
  <c r="LC74" i="3" s="1"/>
  <c r="LM74" i="3"/>
  <c r="KI75" i="3" s="1"/>
  <c r="KS74" i="2"/>
  <c r="LC74" i="2" s="1"/>
  <c r="LM74" i="2"/>
  <c r="KI75" i="2" s="1"/>
  <c r="WX75" i="3"/>
  <c r="XH75" i="3" s="1"/>
  <c r="XR75" i="3"/>
  <c r="WN76" i="3" s="1"/>
  <c r="QX75" i="2"/>
  <c r="RH75" i="2" s="1"/>
  <c r="RR75" i="2"/>
  <c r="XJ76" i="3"/>
  <c r="XT76" i="3"/>
  <c r="WP77" i="3" s="1"/>
  <c r="WZ76" i="3"/>
  <c r="CC74" i="3"/>
  <c r="AY75" i="3" s="1"/>
  <c r="BI74" i="3"/>
  <c r="BS74" i="3" s="1"/>
  <c r="IG74" i="2"/>
  <c r="HC75" i="2" s="1"/>
  <c r="HM74" i="2"/>
  <c r="HW74" i="2" s="1"/>
  <c r="WT74" i="2"/>
  <c r="XD74" i="2" s="1"/>
  <c r="XN74" i="2"/>
  <c r="WJ75" i="2" s="1"/>
  <c r="XD66" i="3"/>
  <c r="NT74" i="2"/>
  <c r="OD74" i="2" s="1"/>
  <c r="ON74" i="2"/>
  <c r="NJ75" i="2" s="1"/>
  <c r="QS74" i="2"/>
  <c r="RC74" i="2"/>
  <c r="RM74" i="2"/>
  <c r="QI75" i="2" s="1"/>
  <c r="QQ26" i="3"/>
  <c r="RA26" i="3" s="1"/>
  <c r="SX25" i="3"/>
  <c r="RY25" i="3" s="1"/>
  <c r="XP74" i="3"/>
  <c r="WL75" i="3" s="1"/>
  <c r="WV74" i="3"/>
  <c r="XF74" i="3" s="1"/>
  <c r="TR74" i="2"/>
  <c r="UB74" i="2" s="1"/>
  <c r="UL74" i="2"/>
  <c r="TH75" i="2" s="1"/>
  <c r="EO74" i="3"/>
  <c r="EY74" i="3" s="1"/>
  <c r="FI74" i="3"/>
  <c r="EE75" i="3" s="1"/>
  <c r="HL75" i="3"/>
  <c r="HV75" i="3" s="1"/>
  <c r="IF75" i="3"/>
  <c r="BJ75" i="2"/>
  <c r="BT75" i="2" s="1"/>
  <c r="CD75" i="2"/>
  <c r="HN74" i="3"/>
  <c r="HX74" i="3" s="1"/>
  <c r="IH74" i="3"/>
  <c r="HD75" i="3" s="1"/>
  <c r="BJ75" i="3"/>
  <c r="CD75" i="3"/>
  <c r="BT75" i="3"/>
  <c r="TU75" i="2"/>
  <c r="UE75" i="2" s="1"/>
  <c r="UO75" i="2"/>
  <c r="XS74" i="2"/>
  <c r="WO75" i="2" s="1"/>
  <c r="WY74" i="2"/>
  <c r="XI74" i="2" s="1"/>
  <c r="BG74" i="2"/>
  <c r="BQ74" i="2" s="1"/>
  <c r="CA74" i="2"/>
  <c r="AW75" i="2" s="1"/>
  <c r="EM75" i="3"/>
  <c r="EW75" i="3" s="1"/>
  <c r="FG75" i="3"/>
  <c r="VY39" i="2"/>
  <c r="UZ39" i="2" s="1"/>
  <c r="TQ39" i="2"/>
  <c r="UU39" i="2" s="1"/>
  <c r="UX39" i="2"/>
  <c r="UK39" i="2"/>
  <c r="VZ39" i="2" s="1"/>
  <c r="VA39" i="2" s="1"/>
  <c r="UA39" i="2"/>
  <c r="UV39" i="2"/>
  <c r="QQ74" i="2"/>
  <c r="RA74" i="2" s="1"/>
  <c r="RK74" i="2"/>
  <c r="QG75" i="2" s="1"/>
  <c r="BE31" i="3"/>
  <c r="BO31" i="3" s="1"/>
  <c r="BY31" i="3"/>
  <c r="HK75" i="2"/>
  <c r="HU75" i="2" s="1"/>
  <c r="IE75" i="2"/>
  <c r="CB75" i="3"/>
  <c r="BH75" i="3"/>
  <c r="BR75" i="3" s="1"/>
  <c r="QX75" i="3"/>
  <c r="RH75" i="3" s="1"/>
  <c r="RR75" i="3"/>
  <c r="IK75" i="3"/>
  <c r="HQ75" i="3"/>
  <c r="IA75" i="3" s="1"/>
  <c r="TH31" i="3"/>
  <c r="BH74" i="2"/>
  <c r="BR74" i="2" s="1"/>
  <c r="CB74" i="2"/>
  <c r="AX75" i="2" s="1"/>
  <c r="EH74" i="2"/>
  <c r="ER74" i="2"/>
  <c r="FB74" i="2"/>
  <c r="DX75" i="2" s="1"/>
  <c r="FG74" i="2"/>
  <c r="EC75" i="2" s="1"/>
  <c r="EM74" i="2"/>
  <c r="EW74" i="2"/>
  <c r="NO28" i="3"/>
  <c r="NY28" i="3" s="1"/>
  <c r="SW39" i="2"/>
  <c r="RX39" i="2" s="1"/>
  <c r="RI39" i="2"/>
  <c r="SX39" i="2" s="1"/>
  <c r="RY39" i="2" s="1"/>
  <c r="RT39" i="2"/>
  <c r="QO39" i="2"/>
  <c r="RS39" i="2" s="1"/>
  <c r="RV39" i="2"/>
  <c r="TT74" i="2"/>
  <c r="UD74" i="2" s="1"/>
  <c r="UN74" i="2"/>
  <c r="TJ75" i="2" s="1"/>
  <c r="HL75" i="2"/>
  <c r="HV75" i="2"/>
  <c r="IF75" i="2"/>
  <c r="UQ75" i="2"/>
  <c r="TW75" i="2"/>
  <c r="UG75" i="2" s="1"/>
  <c r="NM39" i="2"/>
  <c r="OQ39" i="2" s="1"/>
  <c r="OT39" i="2"/>
  <c r="OG39" i="2"/>
  <c r="PU39" i="2"/>
  <c r="OV39" i="2" s="1"/>
  <c r="OR39" i="2"/>
  <c r="BK75" i="2"/>
  <c r="BU75" i="2" s="1"/>
  <c r="CE75" i="2"/>
  <c r="HJ74" i="2"/>
  <c r="HT74" i="2" s="1"/>
  <c r="ID74" i="2"/>
  <c r="GZ75" i="2" s="1"/>
  <c r="EO74" i="2"/>
  <c r="EY74" i="2" s="1"/>
  <c r="FI74" i="2"/>
  <c r="EE75" i="2" s="1"/>
  <c r="RQ75" i="3"/>
  <c r="QW75" i="3"/>
  <c r="RG75" i="3"/>
  <c r="RU25" i="3"/>
  <c r="RW25" i="3" s="1"/>
  <c r="RZ25" i="3"/>
  <c r="IL75" i="3"/>
  <c r="HR75" i="3"/>
  <c r="IB75" i="3" s="1"/>
  <c r="KN75" i="2"/>
  <c r="KX75" i="2" s="1"/>
  <c r="LH75" i="2"/>
  <c r="XQ75" i="3"/>
  <c r="WM76" i="3" s="1"/>
  <c r="WW75" i="3"/>
  <c r="XG75" i="3" s="1"/>
  <c r="RN74" i="3"/>
  <c r="QJ75" i="3" s="1"/>
  <c r="QT74" i="3"/>
  <c r="RD74" i="3" s="1"/>
  <c r="KP74" i="3"/>
  <c r="KZ74" i="3" s="1"/>
  <c r="LJ74" i="3"/>
  <c r="KF75" i="3" s="1"/>
  <c r="UR75" i="3"/>
  <c r="TX75" i="3"/>
  <c r="UH75" i="3" s="1"/>
  <c r="QT74" i="2"/>
  <c r="RD74" i="2" s="1"/>
  <c r="RN74" i="2"/>
  <c r="QJ75" i="2" s="1"/>
  <c r="HO74" i="3"/>
  <c r="HY74" i="3" s="1"/>
  <c r="II74" i="3"/>
  <c r="HE75" i="3" s="1"/>
  <c r="OM75" i="3"/>
  <c r="NS75" i="3"/>
  <c r="OC75" i="3" s="1"/>
  <c r="NO74" i="2"/>
  <c r="NY74" i="2" s="1"/>
  <c r="OI74" i="2"/>
  <c r="NE75" i="2" s="1"/>
  <c r="NN75" i="2"/>
  <c r="NX75" i="2" s="1"/>
  <c r="OH75" i="2"/>
  <c r="OO75" i="2"/>
  <c r="NU75" i="2"/>
  <c r="OE75" i="2"/>
  <c r="OL75" i="3"/>
  <c r="NR75" i="3"/>
  <c r="OB75" i="3" s="1"/>
  <c r="NS74" i="2"/>
  <c r="OC74" i="2" s="1"/>
  <c r="OM74" i="2"/>
  <c r="NI75" i="2" s="1"/>
  <c r="RQ75" i="2"/>
  <c r="QW75" i="2"/>
  <c r="RG75" i="2"/>
  <c r="UP74" i="3"/>
  <c r="TL75" i="3" s="1"/>
  <c r="TV74" i="3"/>
  <c r="UF74" i="3" s="1"/>
  <c r="QP26" i="3"/>
  <c r="QZ26" i="3" s="1"/>
  <c r="RJ26" i="3"/>
  <c r="RT26" i="3"/>
  <c r="SW26" i="3"/>
  <c r="RX26" i="3" s="1"/>
  <c r="RV26" i="3"/>
  <c r="IO39" i="2"/>
  <c r="IQ39" i="2" s="1"/>
  <c r="IT39" i="2"/>
  <c r="GY40" i="2"/>
  <c r="KT74" i="2"/>
  <c r="LD74" i="2"/>
  <c r="LN74" i="2"/>
  <c r="KJ75" i="2" s="1"/>
  <c r="HN75" i="2"/>
  <c r="HX75" i="2"/>
  <c r="IH75" i="2"/>
  <c r="WS39" i="2"/>
  <c r="XC39" i="2" s="1"/>
  <c r="XX39" i="2"/>
  <c r="XZ39" i="2"/>
  <c r="XM39" i="2"/>
  <c r="BN75" i="3"/>
  <c r="BX75" i="3" s="1"/>
  <c r="CH75" i="3"/>
  <c r="XQ75" i="2"/>
  <c r="WM76" i="2" s="1"/>
  <c r="WW75" i="2"/>
  <c r="XG75" i="2"/>
  <c r="EJ75" i="2"/>
  <c r="ET75" i="2" s="1"/>
  <c r="FD75" i="2"/>
  <c r="XB75" i="2"/>
  <c r="XL75" i="2" s="1"/>
  <c r="XV75" i="2"/>
  <c r="WR76" i="2" s="1"/>
  <c r="EN75" i="3"/>
  <c r="EX75" i="3" s="1"/>
  <c r="FH75" i="3"/>
  <c r="US74" i="2"/>
  <c r="TO75" i="2" s="1"/>
  <c r="TY74" i="2"/>
  <c r="UI74" i="2"/>
  <c r="HS25" i="3"/>
  <c r="IE25" i="3" s="1"/>
  <c r="HA26" i="3" s="1"/>
  <c r="TS74" i="2"/>
  <c r="UC74" i="2" s="1"/>
  <c r="UM74" i="2"/>
  <c r="TI75" i="2" s="1"/>
  <c r="LG74" i="2"/>
  <c r="KC75" i="2" s="1"/>
  <c r="KM74" i="2"/>
  <c r="KW74" i="2" s="1"/>
  <c r="HM74" i="3"/>
  <c r="HW74" i="3" s="1"/>
  <c r="IG74" i="3"/>
  <c r="HC75" i="3" s="1"/>
  <c r="HO74" i="2"/>
  <c r="HY74" i="2"/>
  <c r="II74" i="2"/>
  <c r="HE75" i="2" s="1"/>
  <c r="KL75" i="2"/>
  <c r="KV75" i="2"/>
  <c r="LF75" i="2"/>
  <c r="ND28" i="3"/>
  <c r="OS27" i="3"/>
  <c r="OU27" i="3" s="1"/>
  <c r="PV27" i="3"/>
  <c r="OW27" i="3" s="1"/>
  <c r="FB29" i="3"/>
  <c r="DX30" i="3" s="1"/>
  <c r="EH29" i="3"/>
  <c r="ER29" i="3" s="1"/>
  <c r="UP75" i="2"/>
  <c r="TV75" i="2"/>
  <c r="UF75" i="2" s="1"/>
  <c r="WS37" i="3"/>
  <c r="XM37" i="3" s="1"/>
  <c r="XZ37" i="3"/>
  <c r="XC37" i="3"/>
  <c r="XX37" i="3"/>
  <c r="KR74" i="2"/>
  <c r="LB74" i="2" s="1"/>
  <c r="LL74" i="2"/>
  <c r="KH75" i="2" s="1"/>
  <c r="EG39" i="2"/>
  <c r="FK39" i="2" s="1"/>
  <c r="FN39" i="2"/>
  <c r="FL39" i="2"/>
  <c r="GO39" i="2"/>
  <c r="FP39" i="2" s="1"/>
  <c r="FA39" i="2"/>
  <c r="HP75" i="2"/>
  <c r="HZ75" i="2" s="1"/>
  <c r="IJ75" i="2"/>
  <c r="XP75" i="2"/>
  <c r="WL76" i="2" s="1"/>
  <c r="WV75" i="2"/>
  <c r="XF75" i="2" s="1"/>
  <c r="WX75" i="2"/>
  <c r="XH75" i="2" s="1"/>
  <c r="XR75" i="2"/>
  <c r="WN76" i="2" s="1"/>
  <c r="EQ39" i="2" l="1"/>
  <c r="BO39" i="2"/>
  <c r="KB26" i="3"/>
  <c r="MT25" i="3"/>
  <c r="LU25" i="3" s="1"/>
  <c r="LV25" i="3"/>
  <c r="G82" i="3"/>
  <c r="CM25" i="3"/>
  <c r="BF26" i="3"/>
  <c r="CL26" i="3"/>
  <c r="CJ26" i="3"/>
  <c r="DM26" i="3"/>
  <c r="CN26" i="3" s="1"/>
  <c r="BP26" i="3"/>
  <c r="ID25" i="3"/>
  <c r="GZ26" i="3" s="1"/>
  <c r="HJ26" i="3" s="1"/>
  <c r="HT26" i="3" s="1"/>
  <c r="TQ33" i="3"/>
  <c r="UA33" i="3" s="1"/>
  <c r="UK33" i="3"/>
  <c r="TG34" i="3" s="1"/>
  <c r="KU26" i="3"/>
  <c r="RI27" i="3"/>
  <c r="QE28" i="3" s="1"/>
  <c r="QO27" i="3"/>
  <c r="QY27" i="3" s="1"/>
  <c r="IC25" i="3"/>
  <c r="RS26" i="3"/>
  <c r="RK26" i="3" s="1"/>
  <c r="QG27" i="3" s="1"/>
  <c r="QQ27" i="3" s="1"/>
  <c r="RA27" i="3" s="1"/>
  <c r="TS27" i="3"/>
  <c r="UU27" i="3" s="1"/>
  <c r="UX27" i="3"/>
  <c r="UV27" i="3"/>
  <c r="VY27" i="3"/>
  <c r="UZ27" i="3" s="1"/>
  <c r="WZ77" i="3"/>
  <c r="XJ77" i="3" s="1"/>
  <c r="XT77" i="3"/>
  <c r="WP78" i="3" s="1"/>
  <c r="E96" i="2"/>
  <c r="I96" i="2"/>
  <c r="H96" i="2"/>
  <c r="G96" i="2"/>
  <c r="F96" i="2"/>
  <c r="D96" i="2"/>
  <c r="C96" i="2"/>
  <c r="B96" i="2"/>
  <c r="XO76" i="2"/>
  <c r="WK77" i="2" s="1"/>
  <c r="WU76" i="2"/>
  <c r="XE76" i="2" s="1"/>
  <c r="XQ76" i="2"/>
  <c r="WM77" i="2" s="1"/>
  <c r="WW76" i="2"/>
  <c r="XG76" i="2" s="1"/>
  <c r="HM75" i="3"/>
  <c r="HW75" i="3" s="1"/>
  <c r="IG75" i="3"/>
  <c r="QF27" i="3"/>
  <c r="WV75" i="3"/>
  <c r="XF75" i="3"/>
  <c r="XP75" i="3"/>
  <c r="WL76" i="3" s="1"/>
  <c r="LL75" i="3"/>
  <c r="KR75" i="3"/>
  <c r="LB75" i="3" s="1"/>
  <c r="RL75" i="2"/>
  <c r="QR75" i="2"/>
  <c r="RB75" i="2" s="1"/>
  <c r="LB75" i="2"/>
  <c r="LL75" i="2"/>
  <c r="KR75" i="2"/>
  <c r="CB75" i="2"/>
  <c r="BH75" i="2"/>
  <c r="BR75" i="2"/>
  <c r="FI75" i="3"/>
  <c r="EO75" i="3"/>
  <c r="EY75" i="3" s="1"/>
  <c r="XN75" i="2"/>
  <c r="WJ76" i="2" s="1"/>
  <c r="WT75" i="2"/>
  <c r="XD75" i="2" s="1"/>
  <c r="IB75" i="2"/>
  <c r="IL75" i="2"/>
  <c r="HR75" i="2"/>
  <c r="XB76" i="3"/>
  <c r="XL76" i="3"/>
  <c r="XV76" i="3"/>
  <c r="WR77" i="3" s="1"/>
  <c r="HQ75" i="2"/>
  <c r="IA75" i="2" s="1"/>
  <c r="IK75" i="2"/>
  <c r="BZ75" i="2"/>
  <c r="BF75" i="2"/>
  <c r="BP75" i="2" s="1"/>
  <c r="WY76" i="3"/>
  <c r="XI76" i="3"/>
  <c r="XS76" i="3"/>
  <c r="WO77" i="3" s="1"/>
  <c r="XU75" i="3"/>
  <c r="WQ76" i="3" s="1"/>
  <c r="XA75" i="3"/>
  <c r="XK75" i="3" s="1"/>
  <c r="LQ40" i="2"/>
  <c r="LS40" i="2" s="1"/>
  <c r="KA41" i="2"/>
  <c r="LV40" i="2"/>
  <c r="QQ75" i="2"/>
  <c r="RA75" i="2" s="1"/>
  <c r="RK75" i="2"/>
  <c r="CP39" i="2"/>
  <c r="AU40" i="2"/>
  <c r="CK39" i="2"/>
  <c r="CM39" i="2" s="1"/>
  <c r="US75" i="2"/>
  <c r="TY75" i="2"/>
  <c r="UI75" i="2"/>
  <c r="BQ75" i="2"/>
  <c r="CA75" i="2"/>
  <c r="BG75" i="2"/>
  <c r="EK75" i="3"/>
  <c r="EU75" i="3" s="1"/>
  <c r="FE75" i="3"/>
  <c r="NN28" i="3"/>
  <c r="OQ28" i="3" s="1"/>
  <c r="OT28" i="3"/>
  <c r="OR28" i="3"/>
  <c r="PU28" i="3"/>
  <c r="OV28" i="3" s="1"/>
  <c r="KM75" i="2"/>
  <c r="KW75" i="2"/>
  <c r="LG75" i="2"/>
  <c r="OL75" i="2"/>
  <c r="NR75" i="2"/>
  <c r="OB75" i="2" s="1"/>
  <c r="KQ75" i="2"/>
  <c r="LA75" i="2" s="1"/>
  <c r="LK75" i="2"/>
  <c r="UO75" i="3"/>
  <c r="TU75" i="3"/>
  <c r="UE75" i="3" s="1"/>
  <c r="WI40" i="2"/>
  <c r="XY39" i="2"/>
  <c r="DW40" i="2"/>
  <c r="FM39" i="2"/>
  <c r="FO39" i="2" s="1"/>
  <c r="FR39" i="2"/>
  <c r="WI38" i="3"/>
  <c r="XY37" i="3"/>
  <c r="UM75" i="2"/>
  <c r="TS75" i="2"/>
  <c r="UC75" i="2"/>
  <c r="TT75" i="2"/>
  <c r="UD75" i="2" s="1"/>
  <c r="UN75" i="2"/>
  <c r="OX39" i="2"/>
  <c r="OS39" i="2"/>
  <c r="OU39" i="2" s="1"/>
  <c r="NC40" i="2"/>
  <c r="HN75" i="3"/>
  <c r="HX75" i="3" s="1"/>
  <c r="IH75" i="3"/>
  <c r="TR75" i="2"/>
  <c r="UB75" i="2" s="1"/>
  <c r="UL75" i="2"/>
  <c r="WX76" i="3"/>
  <c r="XH76" i="3"/>
  <c r="XR76" i="3"/>
  <c r="WN77" i="3" s="1"/>
  <c r="WX76" i="2"/>
  <c r="XH76" i="2"/>
  <c r="XR76" i="2"/>
  <c r="WN77" i="2" s="1"/>
  <c r="HI40" i="2"/>
  <c r="IM40" i="2" s="1"/>
  <c r="IC40" i="2"/>
  <c r="JR40" i="2" s="1"/>
  <c r="IS40" i="2" s="1"/>
  <c r="IN40" i="2"/>
  <c r="IP40" i="2"/>
  <c r="JQ40" i="2"/>
  <c r="IR40" i="2" s="1"/>
  <c r="II75" i="3"/>
  <c r="HO75" i="3"/>
  <c r="HY75" i="3" s="1"/>
  <c r="WW76" i="3"/>
  <c r="XG76" i="3" s="1"/>
  <c r="XQ76" i="3"/>
  <c r="WM77" i="3" s="1"/>
  <c r="EO75" i="2"/>
  <c r="EY75" i="2" s="1"/>
  <c r="FI75" i="2"/>
  <c r="RN75" i="3"/>
  <c r="QT75" i="3"/>
  <c r="RD75" i="3" s="1"/>
  <c r="XB76" i="2"/>
  <c r="XV76" i="2"/>
  <c r="WR77" i="2" s="1"/>
  <c r="XL76" i="2"/>
  <c r="LN75" i="2"/>
  <c r="KT75" i="2"/>
  <c r="LD75" i="2"/>
  <c r="GP39" i="2"/>
  <c r="FQ39" i="2" s="1"/>
  <c r="HK26" i="3"/>
  <c r="HU26" i="3" s="1"/>
  <c r="UP75" i="3"/>
  <c r="TV75" i="3"/>
  <c r="UF75" i="3" s="1"/>
  <c r="NW39" i="2"/>
  <c r="RW39" i="2"/>
  <c r="EM75" i="2"/>
  <c r="EW75" i="2" s="1"/>
  <c r="FG75" i="2"/>
  <c r="UL31" i="3"/>
  <c r="TR31" i="3"/>
  <c r="UB31" i="3" s="1"/>
  <c r="RM75" i="2"/>
  <c r="QS75" i="2"/>
  <c r="RC75" i="2" s="1"/>
  <c r="HM75" i="2"/>
  <c r="HW75" i="2"/>
  <c r="IG75" i="2"/>
  <c r="EJ75" i="3"/>
  <c r="ET75" i="3" s="1"/>
  <c r="FD75" i="3"/>
  <c r="XA75" i="2"/>
  <c r="XK75" i="2" s="1"/>
  <c r="XU75" i="2"/>
  <c r="WQ76" i="2" s="1"/>
  <c r="NQ75" i="2"/>
  <c r="OA75" i="2" s="1"/>
  <c r="OK75" i="2"/>
  <c r="RN75" i="2"/>
  <c r="QT75" i="2"/>
  <c r="RD75" i="2" s="1"/>
  <c r="AU32" i="3"/>
  <c r="LM75" i="2"/>
  <c r="KS75" i="2"/>
  <c r="LC75" i="2" s="1"/>
  <c r="WT68" i="3"/>
  <c r="XN68" i="3" s="1"/>
  <c r="WJ69" i="3" s="1"/>
  <c r="HO75" i="2"/>
  <c r="HY75" i="2"/>
  <c r="II75" i="2"/>
  <c r="LJ75" i="3"/>
  <c r="KP75" i="3"/>
  <c r="KZ75" i="3" s="1"/>
  <c r="HJ75" i="2"/>
  <c r="HT75" i="2"/>
  <c r="ID75" i="2"/>
  <c r="PV39" i="2"/>
  <c r="OW39" i="2" s="1"/>
  <c r="FB75" i="2"/>
  <c r="EH75" i="2"/>
  <c r="ER75" i="2" s="1"/>
  <c r="VB39" i="2"/>
  <c r="TG40" i="2"/>
  <c r="UW39" i="2"/>
  <c r="UY39" i="2" s="1"/>
  <c r="WY75" i="2"/>
  <c r="XI75" i="2" s="1"/>
  <c r="XS75" i="2"/>
  <c r="WO76" i="2" s="1"/>
  <c r="BI75" i="3"/>
  <c r="BS75" i="3" s="1"/>
  <c r="CC75" i="3"/>
  <c r="EQ28" i="3"/>
  <c r="FC28" i="3" s="1"/>
  <c r="DY29" i="3" s="1"/>
  <c r="XO66" i="3"/>
  <c r="WK67" i="3" s="1"/>
  <c r="WU66" i="3"/>
  <c r="XE66" i="3"/>
  <c r="WZ75" i="2"/>
  <c r="XJ75" i="2" s="1"/>
  <c r="XT75" i="2"/>
  <c r="WP76" i="2" s="1"/>
  <c r="RZ39" i="2"/>
  <c r="QE40" i="2"/>
  <c r="RU39" i="2"/>
  <c r="NV75" i="3"/>
  <c r="OF75" i="3" s="1"/>
  <c r="OP75" i="3"/>
  <c r="ON75" i="2"/>
  <c r="NT75" i="2"/>
  <c r="OD75" i="2"/>
  <c r="XP76" i="2"/>
  <c r="WL77" i="2" s="1"/>
  <c r="WV76" i="2"/>
  <c r="XF76" i="2" s="1"/>
  <c r="EH30" i="3"/>
  <c r="ER30" i="3"/>
  <c r="FB30" i="3"/>
  <c r="DX31" i="3" s="1"/>
  <c r="OM75" i="2"/>
  <c r="NS75" i="2"/>
  <c r="OC75" i="2" s="1"/>
  <c r="NO75" i="2"/>
  <c r="NY75" i="2" s="1"/>
  <c r="OI75" i="2"/>
  <c r="QY39" i="2"/>
  <c r="LM75" i="3"/>
  <c r="KS75" i="3"/>
  <c r="LC75" i="3" s="1"/>
  <c r="KO75" i="2"/>
  <c r="KY75" i="2" s="1"/>
  <c r="LI75" i="2"/>
  <c r="NU75" i="3"/>
  <c r="OE75" i="3" s="1"/>
  <c r="OO75" i="3"/>
  <c r="IT25" i="3" l="1"/>
  <c r="KL26" i="3"/>
  <c r="LP26" i="3"/>
  <c r="MS26" i="3"/>
  <c r="LT26" i="3" s="1"/>
  <c r="LR26" i="3"/>
  <c r="XD68" i="3"/>
  <c r="E83" i="3"/>
  <c r="H83" i="3"/>
  <c r="B83" i="3"/>
  <c r="C83" i="3"/>
  <c r="CI26" i="3"/>
  <c r="CA26" i="3" s="1"/>
  <c r="AW27" i="3" s="1"/>
  <c r="BG27" i="3" s="1"/>
  <c r="BQ27" i="3" s="1"/>
  <c r="D82" i="3"/>
  <c r="F82" i="3"/>
  <c r="LE26" i="3"/>
  <c r="RZ26" i="3"/>
  <c r="SX26" i="3"/>
  <c r="RY26" i="3" s="1"/>
  <c r="RU26" i="3"/>
  <c r="RW26" i="3" s="1"/>
  <c r="RI28" i="3"/>
  <c r="QE29" i="3" s="1"/>
  <c r="QO28" i="3"/>
  <c r="QY28" i="3" s="1"/>
  <c r="UC27" i="3"/>
  <c r="UM27" i="3" s="1"/>
  <c r="UK34" i="3"/>
  <c r="TG35" i="3" s="1"/>
  <c r="TQ34" i="3"/>
  <c r="UA34" i="3" s="1"/>
  <c r="JR25" i="3"/>
  <c r="IS25" i="3" s="1"/>
  <c r="IO25" i="3"/>
  <c r="IQ25" i="3" s="1"/>
  <c r="KA27" i="3"/>
  <c r="GY26" i="3"/>
  <c r="IN26" i="3" s="1"/>
  <c r="EI29" i="3"/>
  <c r="ES29" i="3" s="1"/>
  <c r="XN69" i="3"/>
  <c r="WJ70" i="3" s="1"/>
  <c r="WT69" i="3"/>
  <c r="XD69" i="3"/>
  <c r="GO40" i="2"/>
  <c r="FP40" i="2" s="1"/>
  <c r="EG40" i="2"/>
  <c r="FK40" i="2" s="1"/>
  <c r="EQ40" i="2"/>
  <c r="FN40" i="2"/>
  <c r="FL40" i="2"/>
  <c r="FA40" i="2"/>
  <c r="XT76" i="2"/>
  <c r="WP77" i="2" s="1"/>
  <c r="WZ76" i="2"/>
  <c r="XJ76" i="2" s="1"/>
  <c r="WX77" i="3"/>
  <c r="XH77" i="3" s="1"/>
  <c r="XR77" i="3"/>
  <c r="WN78" i="3" s="1"/>
  <c r="WS40" i="2"/>
  <c r="XC40" i="2" s="1"/>
  <c r="XX40" i="2"/>
  <c r="XZ40" i="2"/>
  <c r="XM40" i="2"/>
  <c r="XN76" i="2"/>
  <c r="WJ77" i="2" s="1"/>
  <c r="WT76" i="2"/>
  <c r="XD76" i="2"/>
  <c r="QP27" i="3"/>
  <c r="RS27" i="3" s="1"/>
  <c r="RJ27" i="3"/>
  <c r="RV27" i="3"/>
  <c r="RT27" i="3"/>
  <c r="SW27" i="3"/>
  <c r="RX27" i="3" s="1"/>
  <c r="VY40" i="2"/>
  <c r="UZ40" i="2" s="1"/>
  <c r="TQ40" i="2"/>
  <c r="UU40" i="2" s="1"/>
  <c r="UX40" i="2"/>
  <c r="UK40" i="2"/>
  <c r="UV40" i="2"/>
  <c r="WU67" i="3"/>
  <c r="XO67" i="3"/>
  <c r="WK68" i="3" s="1"/>
  <c r="XE67" i="3"/>
  <c r="LR41" i="2"/>
  <c r="LE41" i="2"/>
  <c r="MT41" i="2" s="1"/>
  <c r="LU41" i="2" s="1"/>
  <c r="LP41" i="2"/>
  <c r="MS41" i="2"/>
  <c r="LT41" i="2" s="1"/>
  <c r="KK41" i="2"/>
  <c r="LO41" i="2" s="1"/>
  <c r="XT78" i="3"/>
  <c r="WP79" i="3" s="1"/>
  <c r="WZ78" i="3"/>
  <c r="XJ78" i="3" s="1"/>
  <c r="WV77" i="2"/>
  <c r="XF77" i="2" s="1"/>
  <c r="XP77" i="2"/>
  <c r="WL78" i="2" s="1"/>
  <c r="IP26" i="3"/>
  <c r="XV77" i="3"/>
  <c r="WR78" i="3" s="1"/>
  <c r="XB77" i="3"/>
  <c r="XL77" i="3" s="1"/>
  <c r="WV76" i="3"/>
  <c r="XF76" i="3" s="1"/>
  <c r="XP76" i="3"/>
  <c r="WL77" i="3" s="1"/>
  <c r="WU77" i="2"/>
  <c r="XO77" i="2"/>
  <c r="WK78" i="2" s="1"/>
  <c r="XE77" i="2"/>
  <c r="EH31" i="3"/>
  <c r="ER31" i="3" s="1"/>
  <c r="FB31" i="3"/>
  <c r="DX32" i="3" s="1"/>
  <c r="BE32" i="3"/>
  <c r="BO32" i="3" s="1"/>
  <c r="BY32" i="3"/>
  <c r="XU76" i="2"/>
  <c r="WQ77" i="2" s="1"/>
  <c r="XA76" i="2"/>
  <c r="XK76" i="2" s="1"/>
  <c r="FA28" i="3"/>
  <c r="XU76" i="3"/>
  <c r="WQ77" i="3" s="1"/>
  <c r="XA76" i="3"/>
  <c r="XK76" i="3" s="1"/>
  <c r="RT40" i="2"/>
  <c r="SW40" i="2"/>
  <c r="RX40" i="2" s="1"/>
  <c r="RV40" i="2"/>
  <c r="QO40" i="2"/>
  <c r="RS40" i="2" s="1"/>
  <c r="RI40" i="2"/>
  <c r="SX40" i="2" s="1"/>
  <c r="RY40" i="2" s="1"/>
  <c r="XS76" i="2"/>
  <c r="WO77" i="2" s="1"/>
  <c r="WY76" i="2"/>
  <c r="XI76" i="2"/>
  <c r="TH32" i="3"/>
  <c r="IT40" i="2"/>
  <c r="IO40" i="2"/>
  <c r="IQ40" i="2" s="1"/>
  <c r="GY41" i="2"/>
  <c r="NX28" i="3"/>
  <c r="OI28" i="3" s="1"/>
  <c r="NE29" i="3" s="1"/>
  <c r="WW77" i="2"/>
  <c r="XG77" i="2" s="1"/>
  <c r="XQ77" i="2"/>
  <c r="WM78" i="2" s="1"/>
  <c r="HS40" i="2"/>
  <c r="WS38" i="3"/>
  <c r="XM38" i="3" s="1"/>
  <c r="XX38" i="3"/>
  <c r="XZ38" i="3"/>
  <c r="WY77" i="3"/>
  <c r="XI77" i="3"/>
  <c r="XS77" i="3"/>
  <c r="WO78" i="3" s="1"/>
  <c r="WW77" i="3"/>
  <c r="XQ77" i="3"/>
  <c r="WM78" i="3" s="1"/>
  <c r="XG77" i="3"/>
  <c r="DM40" i="2"/>
  <c r="CN40" i="2" s="1"/>
  <c r="BE40" i="2"/>
  <c r="CI40" i="2" s="1"/>
  <c r="CL40" i="2"/>
  <c r="BY40" i="2"/>
  <c r="CJ40" i="2"/>
  <c r="XV77" i="2"/>
  <c r="WR78" i="2" s="1"/>
  <c r="XB77" i="2"/>
  <c r="XL77" i="2" s="1"/>
  <c r="WX77" i="2"/>
  <c r="XH77" i="2"/>
  <c r="XR77" i="2"/>
  <c r="WN78" i="2" s="1"/>
  <c r="OT40" i="2"/>
  <c r="OG40" i="2"/>
  <c r="PV40" i="2" s="1"/>
  <c r="OW40" i="2" s="1"/>
  <c r="OR40" i="2"/>
  <c r="NM40" i="2"/>
  <c r="OQ40" i="2" s="1"/>
  <c r="NW40" i="2"/>
  <c r="PU40" i="2"/>
  <c r="OV40" i="2" s="1"/>
  <c r="QY40" i="2" l="1"/>
  <c r="HI26" i="3"/>
  <c r="IM26" i="3" s="1"/>
  <c r="KV26" i="3"/>
  <c r="LO26" i="3"/>
  <c r="LG26" i="3" s="1"/>
  <c r="KC27" i="3" s="1"/>
  <c r="JQ26" i="3"/>
  <c r="IR26" i="3" s="1"/>
  <c r="BZ26" i="3"/>
  <c r="CK26" i="3" s="1"/>
  <c r="AV27" i="3"/>
  <c r="DN26" i="3"/>
  <c r="CO26" i="3" s="1"/>
  <c r="I83" i="3" s="1"/>
  <c r="CP26" i="3"/>
  <c r="HS26" i="3"/>
  <c r="IE26" i="3" s="1"/>
  <c r="HA27" i="3" s="1"/>
  <c r="OG28" i="3"/>
  <c r="NC29" i="3" s="1"/>
  <c r="NM29" i="3" s="1"/>
  <c r="NW29" i="3" s="1"/>
  <c r="OH28" i="3"/>
  <c r="KK27" i="3"/>
  <c r="KU27" i="3" s="1"/>
  <c r="TQ35" i="3"/>
  <c r="UA35" i="3" s="1"/>
  <c r="UK35" i="3"/>
  <c r="TG36" i="3" s="1"/>
  <c r="TI28" i="3"/>
  <c r="VB27" i="3"/>
  <c r="UW27" i="3"/>
  <c r="UY27" i="3" s="1"/>
  <c r="VZ27" i="3"/>
  <c r="VA27" i="3" s="1"/>
  <c r="KM27" i="3"/>
  <c r="KW27" i="3" s="1"/>
  <c r="QO29" i="3"/>
  <c r="QY29" i="3" s="1"/>
  <c r="RI29" i="3"/>
  <c r="QE30" i="3" s="1"/>
  <c r="WI39" i="3"/>
  <c r="XY38" i="3"/>
  <c r="AU41" i="2"/>
  <c r="CK40" i="2"/>
  <c r="CP40" i="2"/>
  <c r="HI41" i="2"/>
  <c r="IM41" i="2" s="1"/>
  <c r="IP41" i="2"/>
  <c r="IN41" i="2"/>
  <c r="JQ41" i="2"/>
  <c r="IR41" i="2" s="1"/>
  <c r="IC41" i="2"/>
  <c r="FB32" i="3"/>
  <c r="DX33" i="3" s="1"/>
  <c r="EH32" i="3"/>
  <c r="ER32" i="3" s="1"/>
  <c r="IC26" i="3"/>
  <c r="WZ79" i="3"/>
  <c r="XJ79" i="3" s="1"/>
  <c r="XT79" i="3"/>
  <c r="WP80" i="3" s="1"/>
  <c r="TG41" i="2"/>
  <c r="UW40" i="2"/>
  <c r="UY40" i="2" s="1"/>
  <c r="VB40" i="2"/>
  <c r="DW41" i="2"/>
  <c r="FR40" i="2"/>
  <c r="FM40" i="2"/>
  <c r="XH78" i="2"/>
  <c r="XR78" i="2"/>
  <c r="WN79" i="2" s="1"/>
  <c r="WX78" i="2"/>
  <c r="XK77" i="2"/>
  <c r="XA77" i="2"/>
  <c r="XU77" i="2"/>
  <c r="WQ78" i="2" s="1"/>
  <c r="XE78" i="2"/>
  <c r="XO78" i="2"/>
  <c r="WK79" i="2" s="1"/>
  <c r="WU78" i="2"/>
  <c r="XN77" i="2"/>
  <c r="WJ78" i="2" s="1"/>
  <c r="WT77" i="2"/>
  <c r="XD77" i="2" s="1"/>
  <c r="FO40" i="2"/>
  <c r="DN40" i="2"/>
  <c r="CO40" i="2" s="1"/>
  <c r="I97" i="2" s="1"/>
  <c r="XC38" i="3"/>
  <c r="LQ41" i="2"/>
  <c r="LS41" i="2" s="1"/>
  <c r="LV41" i="2"/>
  <c r="KA42" i="2"/>
  <c r="VZ40" i="2"/>
  <c r="VA40" i="2" s="1"/>
  <c r="WI41" i="2"/>
  <c r="XY40" i="2"/>
  <c r="WZ77" i="2"/>
  <c r="XJ77" i="2" s="1"/>
  <c r="XT77" i="2"/>
  <c r="WP78" i="2" s="1"/>
  <c r="TR32" i="3"/>
  <c r="UL32" i="3"/>
  <c r="AU33" i="3"/>
  <c r="XV78" i="2"/>
  <c r="WR79" i="2" s="1"/>
  <c r="XB78" i="2"/>
  <c r="XL78" i="2"/>
  <c r="WW78" i="3"/>
  <c r="XG78" i="3" s="1"/>
  <c r="XQ78" i="3"/>
  <c r="WM79" i="3" s="1"/>
  <c r="XA77" i="3"/>
  <c r="XK77" i="3" s="1"/>
  <c r="XU77" i="3"/>
  <c r="WQ78" i="3" s="1"/>
  <c r="WV77" i="3"/>
  <c r="XF77" i="3" s="1"/>
  <c r="XP77" i="3"/>
  <c r="WL78" i="3" s="1"/>
  <c r="WV78" i="2"/>
  <c r="XP78" i="2"/>
  <c r="WL79" i="2" s="1"/>
  <c r="XF78" i="2"/>
  <c r="KU41" i="2"/>
  <c r="WY77" i="2"/>
  <c r="XI77" i="2" s="1"/>
  <c r="XS77" i="2"/>
  <c r="WO78" i="2" s="1"/>
  <c r="ND29" i="3"/>
  <c r="GP40" i="2"/>
  <c r="FQ40" i="2" s="1"/>
  <c r="WY78" i="3"/>
  <c r="XS78" i="3"/>
  <c r="WO79" i="3" s="1"/>
  <c r="XI78" i="3"/>
  <c r="XE68" i="3"/>
  <c r="WU68" i="3"/>
  <c r="XO68" i="3"/>
  <c r="WK69" i="3" s="1"/>
  <c r="CM40" i="2"/>
  <c r="BO40" i="2"/>
  <c r="XB78" i="3"/>
  <c r="XL78" i="3" s="1"/>
  <c r="XV78" i="3"/>
  <c r="WR79" i="3" s="1"/>
  <c r="QF28" i="3"/>
  <c r="WX78" i="3"/>
  <c r="XH78" i="3" s="1"/>
  <c r="XR78" i="3"/>
  <c r="WN79" i="3" s="1"/>
  <c r="OS40" i="2"/>
  <c r="OU40" i="2" s="1"/>
  <c r="NC41" i="2"/>
  <c r="OX40" i="2"/>
  <c r="XG78" i="2"/>
  <c r="XQ78" i="2"/>
  <c r="WM79" i="2" s="1"/>
  <c r="WW78" i="2"/>
  <c r="RZ40" i="2"/>
  <c r="QE41" i="2"/>
  <c r="RU40" i="2"/>
  <c r="RW40" i="2" s="1"/>
  <c r="B97" i="2"/>
  <c r="H97" i="2"/>
  <c r="G97" i="2"/>
  <c r="F97" i="2"/>
  <c r="E97" i="2"/>
  <c r="D97" i="2"/>
  <c r="C97" i="2"/>
  <c r="NO29" i="3"/>
  <c r="NY29" i="3" s="1"/>
  <c r="FM28" i="3"/>
  <c r="FO28" i="3" s="1"/>
  <c r="DW29" i="3"/>
  <c r="FR28" i="3"/>
  <c r="GP28" i="3"/>
  <c r="FQ28" i="3" s="1"/>
  <c r="UA40" i="2"/>
  <c r="QZ27" i="3"/>
  <c r="RK27" i="3" s="1"/>
  <c r="WT70" i="3"/>
  <c r="XN70" i="3" s="1"/>
  <c r="WJ71" i="3" s="1"/>
  <c r="XD70" i="3"/>
  <c r="ID26" i="3"/>
  <c r="GZ27" i="3" s="1"/>
  <c r="PV28" i="3" l="1"/>
  <c r="OW28" i="3" s="1"/>
  <c r="LF26" i="3"/>
  <c r="OS28" i="3"/>
  <c r="OU28" i="3" s="1"/>
  <c r="G83" i="3"/>
  <c r="CM26" i="3"/>
  <c r="BF27" i="3"/>
  <c r="CI27" i="3" s="1"/>
  <c r="DM27" i="3"/>
  <c r="CN27" i="3" s="1"/>
  <c r="CJ27" i="3"/>
  <c r="CL27" i="3"/>
  <c r="OX28" i="3"/>
  <c r="QO30" i="3"/>
  <c r="QY30" i="3" s="1"/>
  <c r="RI30" i="3"/>
  <c r="QE31" i="3" s="1"/>
  <c r="TQ36" i="3"/>
  <c r="UA36" i="3" s="1"/>
  <c r="UK36" i="3"/>
  <c r="TG37" i="3" s="1"/>
  <c r="TS28" i="3"/>
  <c r="UU28" i="3" s="1"/>
  <c r="UV28" i="3"/>
  <c r="UX28" i="3"/>
  <c r="VY28" i="3"/>
  <c r="UZ28" i="3" s="1"/>
  <c r="QG28" i="3"/>
  <c r="RT28" i="3" s="1"/>
  <c r="SX27" i="3"/>
  <c r="RY27" i="3" s="1"/>
  <c r="RZ27" i="3"/>
  <c r="RU27" i="3"/>
  <c r="RW27" i="3" s="1"/>
  <c r="IQ41" i="2"/>
  <c r="NN29" i="3"/>
  <c r="OQ29" i="3" s="1"/>
  <c r="OT29" i="3"/>
  <c r="OR29" i="3"/>
  <c r="PU29" i="3"/>
  <c r="OV29" i="3" s="1"/>
  <c r="XT78" i="2"/>
  <c r="WP79" i="2" s="1"/>
  <c r="WZ78" i="2"/>
  <c r="XJ78" i="2"/>
  <c r="XT80" i="3"/>
  <c r="WP81" i="3" s="1"/>
  <c r="WZ80" i="3"/>
  <c r="XJ80" i="3" s="1"/>
  <c r="HS41" i="2"/>
  <c r="WV78" i="3"/>
  <c r="XF78" i="3" s="1"/>
  <c r="XP78" i="3"/>
  <c r="WL79" i="3" s="1"/>
  <c r="XV79" i="2"/>
  <c r="WR80" i="2" s="1"/>
  <c r="XB79" i="2"/>
  <c r="XL79" i="2" s="1"/>
  <c r="WX79" i="2"/>
  <c r="XH79" i="2"/>
  <c r="XR79" i="2"/>
  <c r="WN80" i="2" s="1"/>
  <c r="XS78" i="2"/>
  <c r="WO79" i="2" s="1"/>
  <c r="WY78" i="2"/>
  <c r="XI78" i="2" s="1"/>
  <c r="XN78" i="2"/>
  <c r="WJ79" i="2" s="1"/>
  <c r="WT78" i="2"/>
  <c r="XD78" i="2" s="1"/>
  <c r="GY27" i="3"/>
  <c r="IT26" i="3"/>
  <c r="IO26" i="3"/>
  <c r="IQ26" i="3" s="1"/>
  <c r="JR26" i="3"/>
  <c r="IS26" i="3" s="1"/>
  <c r="XO69" i="3"/>
  <c r="WK70" i="3" s="1"/>
  <c r="WU69" i="3"/>
  <c r="XE69" i="3" s="1"/>
  <c r="OG41" i="2"/>
  <c r="PV41" i="2" s="1"/>
  <c r="OW41" i="2" s="1"/>
  <c r="OR41" i="2"/>
  <c r="PU41" i="2"/>
  <c r="OV41" i="2" s="1"/>
  <c r="NM41" i="2"/>
  <c r="OQ41" i="2" s="1"/>
  <c r="OT41" i="2"/>
  <c r="WY79" i="3"/>
  <c r="XI79" i="3" s="1"/>
  <c r="XS79" i="3"/>
  <c r="WO80" i="3" s="1"/>
  <c r="DN41" i="2"/>
  <c r="CO41" i="2" s="1"/>
  <c r="DM41" i="2"/>
  <c r="CN41" i="2" s="1"/>
  <c r="BO41" i="2"/>
  <c r="BY41" i="2"/>
  <c r="CJ41" i="2"/>
  <c r="BE41" i="2"/>
  <c r="CI41" i="2" s="1"/>
  <c r="CL41" i="2"/>
  <c r="XQ79" i="2"/>
  <c r="WM80" i="2" s="1"/>
  <c r="WW79" i="2"/>
  <c r="XG79" i="2"/>
  <c r="WT71" i="3"/>
  <c r="XD71" i="3" s="1"/>
  <c r="XN71" i="3"/>
  <c r="WJ72" i="3" s="1"/>
  <c r="RJ28" i="3"/>
  <c r="QP28" i="3"/>
  <c r="BE33" i="3"/>
  <c r="BO33" i="3" s="1"/>
  <c r="BY33" i="3"/>
  <c r="WS41" i="2"/>
  <c r="XC41" i="2" s="1"/>
  <c r="XZ41" i="2"/>
  <c r="XM41" i="2"/>
  <c r="XX41" i="2"/>
  <c r="XV79" i="3"/>
  <c r="WR80" i="3" s="1"/>
  <c r="XB79" i="3"/>
  <c r="XL79" i="3" s="1"/>
  <c r="XA78" i="3"/>
  <c r="XK78" i="3" s="1"/>
  <c r="XU78" i="3"/>
  <c r="WQ79" i="3" s="1"/>
  <c r="TQ37" i="3"/>
  <c r="UK37" i="3"/>
  <c r="EH33" i="3"/>
  <c r="ER33" i="3" s="1"/>
  <c r="FB33" i="3"/>
  <c r="DX34" i="3" s="1"/>
  <c r="HJ27" i="3"/>
  <c r="HT27" i="3" s="1"/>
  <c r="HK27" i="3"/>
  <c r="HU27" i="3" s="1"/>
  <c r="FN29" i="3"/>
  <c r="GO29" i="3"/>
  <c r="FP29" i="3" s="1"/>
  <c r="FL29" i="3"/>
  <c r="EG29" i="3"/>
  <c r="FK29" i="3" s="1"/>
  <c r="KK42" i="2"/>
  <c r="LO42" i="2" s="1"/>
  <c r="LE42" i="2"/>
  <c r="LP42" i="2"/>
  <c r="MS42" i="2"/>
  <c r="LT42" i="2" s="1"/>
  <c r="LR42" i="2"/>
  <c r="VY41" i="2"/>
  <c r="UZ41" i="2" s="1"/>
  <c r="UX41" i="2"/>
  <c r="UK41" i="2"/>
  <c r="VZ41" i="2" s="1"/>
  <c r="VA41" i="2" s="1"/>
  <c r="UV41" i="2"/>
  <c r="TQ41" i="2"/>
  <c r="UU41" i="2" s="1"/>
  <c r="WS39" i="3"/>
  <c r="XM39" i="3" s="1"/>
  <c r="XC39" i="3"/>
  <c r="XZ39" i="3"/>
  <c r="XX39" i="3"/>
  <c r="WU79" i="2"/>
  <c r="XE79" i="2" s="1"/>
  <c r="XO79" i="2"/>
  <c r="WK80" i="2" s="1"/>
  <c r="GO41" i="2"/>
  <c r="FP41" i="2" s="1"/>
  <c r="EG41" i="2"/>
  <c r="FK41" i="2" s="1"/>
  <c r="FN41" i="2"/>
  <c r="FA41" i="2"/>
  <c r="GP41" i="2" s="1"/>
  <c r="FQ41" i="2" s="1"/>
  <c r="FL41" i="2"/>
  <c r="GY42" i="2"/>
  <c r="IT41" i="2"/>
  <c r="IO41" i="2"/>
  <c r="WX79" i="3"/>
  <c r="XH79" i="3"/>
  <c r="XR79" i="3"/>
  <c r="WN80" i="3" s="1"/>
  <c r="WV79" i="2"/>
  <c r="XF79" i="2"/>
  <c r="XP79" i="2"/>
  <c r="WL80" i="2" s="1"/>
  <c r="XQ79" i="3"/>
  <c r="WM80" i="3" s="1"/>
  <c r="WW79" i="3"/>
  <c r="XG79" i="3" s="1"/>
  <c r="TH33" i="3"/>
  <c r="XU78" i="2"/>
  <c r="WQ79" i="2" s="1"/>
  <c r="XA78" i="2"/>
  <c r="XK78" i="2" s="1"/>
  <c r="JR41" i="2"/>
  <c r="IS41" i="2" s="1"/>
  <c r="QO41" i="2"/>
  <c r="RS41" i="2" s="1"/>
  <c r="QY41" i="2"/>
  <c r="RV41" i="2"/>
  <c r="RI41" i="2"/>
  <c r="SW41" i="2"/>
  <c r="RX41" i="2" s="1"/>
  <c r="RT41" i="2"/>
  <c r="UB32" i="3"/>
  <c r="KB27" i="3" l="1"/>
  <c r="LV26" i="3"/>
  <c r="MT26" i="3"/>
  <c r="LU26" i="3" s="1"/>
  <c r="LQ26" i="3"/>
  <c r="LS26" i="3" s="1"/>
  <c r="BP27" i="3"/>
  <c r="CA27" i="3" s="1"/>
  <c r="AW28" i="3" s="1"/>
  <c r="BG28" i="3" s="1"/>
  <c r="BQ28" i="3" s="1"/>
  <c r="E84" i="3"/>
  <c r="C84" i="3"/>
  <c r="B84" i="3"/>
  <c r="H84" i="3"/>
  <c r="BZ27" i="3"/>
  <c r="EQ29" i="3"/>
  <c r="FA29" i="3" s="1"/>
  <c r="F83" i="3"/>
  <c r="D83" i="3"/>
  <c r="RV28" i="3"/>
  <c r="SW28" i="3"/>
  <c r="RX28" i="3" s="1"/>
  <c r="UC28" i="3"/>
  <c r="UM28" i="3"/>
  <c r="NX29" i="3"/>
  <c r="OG29" i="3" s="1"/>
  <c r="NC30" i="3" s="1"/>
  <c r="QO31" i="3"/>
  <c r="QY31" i="3" s="1"/>
  <c r="RI31" i="3"/>
  <c r="QE32" i="3" s="1"/>
  <c r="LE27" i="3"/>
  <c r="WI40" i="3"/>
  <c r="XY39" i="3"/>
  <c r="G98" i="2"/>
  <c r="E98" i="2"/>
  <c r="H98" i="2"/>
  <c r="F98" i="2"/>
  <c r="D98" i="2"/>
  <c r="C98" i="2"/>
  <c r="B98" i="2"/>
  <c r="I98" i="2"/>
  <c r="RZ41" i="2"/>
  <c r="QE42" i="2"/>
  <c r="RU41" i="2"/>
  <c r="RW41" i="2" s="1"/>
  <c r="LV42" i="2"/>
  <c r="KA43" i="2"/>
  <c r="LQ42" i="2"/>
  <c r="LS42" i="2" s="1"/>
  <c r="EH34" i="3"/>
  <c r="ER34" i="3" s="1"/>
  <c r="FB34" i="3"/>
  <c r="DX35" i="3" s="1"/>
  <c r="CP41" i="2"/>
  <c r="AU42" i="2"/>
  <c r="CK41" i="2"/>
  <c r="FR41" i="2"/>
  <c r="DW42" i="2"/>
  <c r="FM41" i="2"/>
  <c r="FO41" i="2" s="1"/>
  <c r="KU42" i="2"/>
  <c r="OS41" i="2"/>
  <c r="OU41" i="2" s="1"/>
  <c r="OX41" i="2"/>
  <c r="NC42" i="2"/>
  <c r="WY79" i="2"/>
  <c r="XI79" i="2" s="1"/>
  <c r="XS79" i="2"/>
  <c r="WO80" i="2" s="1"/>
  <c r="OH29" i="3"/>
  <c r="SX41" i="2"/>
  <c r="RY41" i="2" s="1"/>
  <c r="UA41" i="2"/>
  <c r="UL33" i="3"/>
  <c r="TR33" i="3"/>
  <c r="WI42" i="2"/>
  <c r="XY41" i="2"/>
  <c r="XA79" i="2"/>
  <c r="XK79" i="2" s="1"/>
  <c r="XU79" i="2"/>
  <c r="WQ80" i="2" s="1"/>
  <c r="XS80" i="3"/>
  <c r="WO81" i="3" s="1"/>
  <c r="WY80" i="3"/>
  <c r="XI80" i="3" s="1"/>
  <c r="XB80" i="2"/>
  <c r="XL80" i="2" s="1"/>
  <c r="XV80" i="2"/>
  <c r="WR81" i="2" s="1"/>
  <c r="XT79" i="2"/>
  <c r="WP80" i="2" s="1"/>
  <c r="WZ79" i="2"/>
  <c r="XJ79" i="2" s="1"/>
  <c r="TG38" i="3"/>
  <c r="XB80" i="3"/>
  <c r="XL80" i="3" s="1"/>
  <c r="XV80" i="3"/>
  <c r="WR81" i="3" s="1"/>
  <c r="XO80" i="2"/>
  <c r="WK81" i="2" s="1"/>
  <c r="WU80" i="2"/>
  <c r="XE80" i="2" s="1"/>
  <c r="UA37" i="3"/>
  <c r="XQ80" i="2"/>
  <c r="WM81" i="2" s="1"/>
  <c r="WW80" i="2"/>
  <c r="XG80" i="2"/>
  <c r="NW41" i="2"/>
  <c r="IN27" i="3"/>
  <c r="JQ27" i="3"/>
  <c r="IR27" i="3" s="1"/>
  <c r="IP27" i="3"/>
  <c r="HI27" i="3"/>
  <c r="IM27" i="3" s="1"/>
  <c r="VB41" i="2"/>
  <c r="TG42" i="2"/>
  <c r="UW41" i="2"/>
  <c r="UY41" i="2" s="1"/>
  <c r="XO70" i="3"/>
  <c r="WK71" i="3" s="1"/>
  <c r="WU70" i="3"/>
  <c r="XE70" i="3" s="1"/>
  <c r="QF29" i="3"/>
  <c r="QQ28" i="3"/>
  <c r="RA28" i="3" s="1"/>
  <c r="WT72" i="3"/>
  <c r="XD72" i="3" s="1"/>
  <c r="XN72" i="3"/>
  <c r="WJ73" i="3" s="1"/>
  <c r="WX80" i="2"/>
  <c r="XR80" i="2"/>
  <c r="WN81" i="2" s="1"/>
  <c r="XH80" i="2"/>
  <c r="XR80" i="3"/>
  <c r="WN81" i="3" s="1"/>
  <c r="WX80" i="3"/>
  <c r="XH80" i="3" s="1"/>
  <c r="XT81" i="3"/>
  <c r="WP82" i="3" s="1"/>
  <c r="WZ81" i="3"/>
  <c r="XJ81" i="3"/>
  <c r="XQ80" i="3"/>
  <c r="WM81" i="3" s="1"/>
  <c r="WW80" i="3"/>
  <c r="XG80" i="3" s="1"/>
  <c r="JQ42" i="2"/>
  <c r="IR42" i="2" s="1"/>
  <c r="HI42" i="2"/>
  <c r="IM42" i="2" s="1"/>
  <c r="HS42" i="2"/>
  <c r="IP42" i="2"/>
  <c r="IC42" i="2"/>
  <c r="IN42" i="2"/>
  <c r="CM41" i="2"/>
  <c r="XP80" i="2"/>
  <c r="WL81" i="2" s="1"/>
  <c r="WV80" i="2"/>
  <c r="XF80" i="2" s="1"/>
  <c r="EQ41" i="2"/>
  <c r="MT42" i="2"/>
  <c r="LU42" i="2" s="1"/>
  <c r="FC29" i="3"/>
  <c r="DY30" i="3" s="1"/>
  <c r="XU79" i="3"/>
  <c r="WQ80" i="3" s="1"/>
  <c r="XA79" i="3"/>
  <c r="XK79" i="3" s="1"/>
  <c r="AU34" i="3"/>
  <c r="QZ28" i="3"/>
  <c r="XN79" i="2"/>
  <c r="WJ80" i="2" s="1"/>
  <c r="WT79" i="2"/>
  <c r="XD79" i="2" s="1"/>
  <c r="XP79" i="3"/>
  <c r="WL80" i="3" s="1"/>
  <c r="WV79" i="3"/>
  <c r="XF79" i="3" s="1"/>
  <c r="OI29" i="3" l="1"/>
  <c r="NE30" i="3" s="1"/>
  <c r="KL27" i="3"/>
  <c r="LO27" i="3" s="1"/>
  <c r="LP27" i="3"/>
  <c r="MS27" i="3"/>
  <c r="LT27" i="3" s="1"/>
  <c r="LR27" i="3"/>
  <c r="FM29" i="3"/>
  <c r="FO29" i="3" s="1"/>
  <c r="CP27" i="3"/>
  <c r="AV28" i="3"/>
  <c r="CK27" i="3"/>
  <c r="DN27" i="3"/>
  <c r="CO27" i="3" s="1"/>
  <c r="I84" i="3" s="1"/>
  <c r="FR29" i="3"/>
  <c r="DW30" i="3"/>
  <c r="FL30" i="3" s="1"/>
  <c r="NM30" i="3"/>
  <c r="NW30" i="3" s="1"/>
  <c r="KA28" i="3"/>
  <c r="QO32" i="3"/>
  <c r="RI32" i="3"/>
  <c r="QE33" i="3" s="1"/>
  <c r="QY32" i="3"/>
  <c r="TI29" i="3"/>
  <c r="UW28" i="3"/>
  <c r="UY28" i="3" s="1"/>
  <c r="VB28" i="3"/>
  <c r="VZ28" i="3"/>
  <c r="VA28" i="3" s="1"/>
  <c r="WV81" i="2"/>
  <c r="XF81" i="2"/>
  <c r="XP81" i="2"/>
  <c r="WL82" i="2" s="1"/>
  <c r="QP29" i="3"/>
  <c r="QZ29" i="3"/>
  <c r="RJ29" i="3"/>
  <c r="WY81" i="3"/>
  <c r="XI81" i="3" s="1"/>
  <c r="XS81" i="3"/>
  <c r="WO82" i="3" s="1"/>
  <c r="CJ42" i="2"/>
  <c r="DM42" i="2"/>
  <c r="CN42" i="2" s="1"/>
  <c r="BE42" i="2"/>
  <c r="CI42" i="2" s="1"/>
  <c r="BO42" i="2"/>
  <c r="CL42" i="2"/>
  <c r="BY42" i="2"/>
  <c r="DN42" i="2"/>
  <c r="CO42" i="2" s="1"/>
  <c r="WT73" i="3"/>
  <c r="XD73" i="3"/>
  <c r="XN73" i="3"/>
  <c r="WJ74" i="3" s="1"/>
  <c r="FN30" i="3"/>
  <c r="NO30" i="3"/>
  <c r="NY30" i="3" s="1"/>
  <c r="OT42" i="2"/>
  <c r="OG42" i="2"/>
  <c r="PU42" i="2"/>
  <c r="OV42" i="2" s="1"/>
  <c r="OR42" i="2"/>
  <c r="NM42" i="2"/>
  <c r="OQ42" i="2" s="1"/>
  <c r="XN80" i="2"/>
  <c r="WJ81" i="2" s="1"/>
  <c r="WT80" i="2"/>
  <c r="XD80" i="2" s="1"/>
  <c r="FB35" i="3"/>
  <c r="DX36" i="3" s="1"/>
  <c r="EH35" i="3"/>
  <c r="ER35" i="3" s="1"/>
  <c r="GP29" i="3"/>
  <c r="FQ29" i="3" s="1"/>
  <c r="XZ40" i="3"/>
  <c r="WS40" i="3"/>
  <c r="XC40" i="3" s="1"/>
  <c r="XX40" i="3"/>
  <c r="BE34" i="3"/>
  <c r="BY34" i="3"/>
  <c r="UV42" i="2"/>
  <c r="VY42" i="2"/>
  <c r="UZ42" i="2" s="1"/>
  <c r="TQ42" i="2"/>
  <c r="UU42" i="2" s="1"/>
  <c r="UA42" i="2"/>
  <c r="UX42" i="2"/>
  <c r="UK42" i="2"/>
  <c r="VZ42" i="2" s="1"/>
  <c r="VA42" i="2" s="1"/>
  <c r="WW81" i="2"/>
  <c r="XG81" i="2" s="1"/>
  <c r="XQ81" i="2"/>
  <c r="WM82" i="2" s="1"/>
  <c r="XV81" i="3"/>
  <c r="WR82" i="3" s="1"/>
  <c r="XB81" i="3"/>
  <c r="XL81" i="3" s="1"/>
  <c r="TH34" i="3"/>
  <c r="XQ81" i="3"/>
  <c r="WM82" i="3" s="1"/>
  <c r="WW81" i="3"/>
  <c r="XG81" i="3" s="1"/>
  <c r="WU71" i="3"/>
  <c r="XE71" i="3" s="1"/>
  <c r="XO71" i="3"/>
  <c r="WK72" i="3" s="1"/>
  <c r="XT80" i="2"/>
  <c r="WP81" i="2" s="1"/>
  <c r="WZ80" i="2"/>
  <c r="XJ80" i="2" s="1"/>
  <c r="IT42" i="2"/>
  <c r="IO42" i="2"/>
  <c r="IQ42" i="2" s="1"/>
  <c r="GY43" i="2"/>
  <c r="XR81" i="3"/>
  <c r="WN82" i="3" s="1"/>
  <c r="WX81" i="3"/>
  <c r="XH81" i="3"/>
  <c r="RS28" i="3"/>
  <c r="XV81" i="2"/>
  <c r="WR82" i="2" s="1"/>
  <c r="XB81" i="2"/>
  <c r="XL81" i="2" s="1"/>
  <c r="UB33" i="3"/>
  <c r="ND30" i="3"/>
  <c r="OX29" i="3"/>
  <c r="OS29" i="3"/>
  <c r="OU29" i="3" s="1"/>
  <c r="PV29" i="3"/>
  <c r="OW29" i="3" s="1"/>
  <c r="GO42" i="2"/>
  <c r="FP42" i="2" s="1"/>
  <c r="EG42" i="2"/>
  <c r="FK42" i="2" s="1"/>
  <c r="EQ42" i="2"/>
  <c r="FN42" i="2"/>
  <c r="FA42" i="2"/>
  <c r="GP42" i="2" s="1"/>
  <c r="FQ42" i="2" s="1"/>
  <c r="FL42" i="2"/>
  <c r="MS43" i="2"/>
  <c r="LT43" i="2" s="1"/>
  <c r="LR43" i="2"/>
  <c r="LE43" i="2"/>
  <c r="LP43" i="2"/>
  <c r="KK43" i="2"/>
  <c r="LO43" i="2" s="1"/>
  <c r="XS80" i="2"/>
  <c r="WO81" i="2" s="1"/>
  <c r="WY80" i="2"/>
  <c r="XI80" i="2"/>
  <c r="RK28" i="3"/>
  <c r="WU81" i="2"/>
  <c r="XE81" i="2" s="1"/>
  <c r="XO81" i="2"/>
  <c r="WK82" i="2" s="1"/>
  <c r="WX81" i="2"/>
  <c r="XH81" i="2"/>
  <c r="XR81" i="2"/>
  <c r="WN82" i="2" s="1"/>
  <c r="XA80" i="2"/>
  <c r="XK80" i="2"/>
  <c r="XU80" i="2"/>
  <c r="WQ81" i="2" s="1"/>
  <c r="WS42" i="2"/>
  <c r="XC42" i="2"/>
  <c r="XZ42" i="2"/>
  <c r="XM42" i="2"/>
  <c r="XX42" i="2"/>
  <c r="RV42" i="2"/>
  <c r="RI42" i="2"/>
  <c r="RT42" i="2"/>
  <c r="SX42" i="2"/>
  <c r="RY42" i="2" s="1"/>
  <c r="SW42" i="2"/>
  <c r="RX42" i="2" s="1"/>
  <c r="QO42" i="2"/>
  <c r="RS42" i="2" s="1"/>
  <c r="XT82" i="3"/>
  <c r="WP83" i="3" s="1"/>
  <c r="WZ82" i="3"/>
  <c r="XJ82" i="3"/>
  <c r="XU80" i="3"/>
  <c r="WQ81" i="3" s="1"/>
  <c r="XA80" i="3"/>
  <c r="XK80" i="3"/>
  <c r="EI30" i="3"/>
  <c r="ES30" i="3" s="1"/>
  <c r="WV80" i="3"/>
  <c r="XF80" i="3"/>
  <c r="XP80" i="3"/>
  <c r="WL81" i="3" s="1"/>
  <c r="JR42" i="2"/>
  <c r="IS42" i="2" s="1"/>
  <c r="HS27" i="3"/>
  <c r="IE27" i="3" s="1"/>
  <c r="HA28" i="3" s="1"/>
  <c r="TQ38" i="3"/>
  <c r="UA38" i="3" s="1"/>
  <c r="UK38" i="3"/>
  <c r="NW42" i="2" l="1"/>
  <c r="KU43" i="2"/>
  <c r="LG27" i="3"/>
  <c r="KC28" i="3" s="1"/>
  <c r="KM28" i="3" s="1"/>
  <c r="KW28" i="3" s="1"/>
  <c r="KV27" i="3"/>
  <c r="LF27" i="3" s="1"/>
  <c r="EG30" i="3"/>
  <c r="EQ30" i="3" s="1"/>
  <c r="GO30" i="3"/>
  <c r="FP30" i="3" s="1"/>
  <c r="CM27" i="3"/>
  <c r="G84" i="3"/>
  <c r="BF28" i="3"/>
  <c r="CI28" i="3" s="1"/>
  <c r="DM28" i="3"/>
  <c r="CN28" i="3" s="1"/>
  <c r="CJ28" i="3"/>
  <c r="CL28" i="3"/>
  <c r="QO33" i="3"/>
  <c r="QY33" i="3" s="1"/>
  <c r="RI33" i="3"/>
  <c r="QE34" i="3" s="1"/>
  <c r="TS29" i="3"/>
  <c r="UU29" i="3" s="1"/>
  <c r="UV29" i="3"/>
  <c r="VY29" i="3"/>
  <c r="UZ29" i="3" s="1"/>
  <c r="UX29" i="3"/>
  <c r="KK28" i="3"/>
  <c r="HK28" i="3"/>
  <c r="HU28" i="3" s="1"/>
  <c r="NC43" i="2"/>
  <c r="OS42" i="2"/>
  <c r="OU42" i="2" s="1"/>
  <c r="OX42" i="2"/>
  <c r="XP81" i="3"/>
  <c r="WL82" i="3" s="1"/>
  <c r="WV81" i="3"/>
  <c r="XF81" i="3" s="1"/>
  <c r="QY42" i="2"/>
  <c r="XK81" i="2"/>
  <c r="XU81" i="2"/>
  <c r="WQ82" i="2" s="1"/>
  <c r="XA81" i="2"/>
  <c r="XR82" i="3"/>
  <c r="WN83" i="3" s="1"/>
  <c r="WX82" i="3"/>
  <c r="XH82" i="3" s="1"/>
  <c r="VB42" i="2"/>
  <c r="TG43" i="2"/>
  <c r="UW42" i="2"/>
  <c r="UY42" i="2" s="1"/>
  <c r="LV43" i="2"/>
  <c r="KA44" i="2"/>
  <c r="LQ43" i="2"/>
  <c r="LS43" i="2" s="1"/>
  <c r="XQ82" i="3"/>
  <c r="WM83" i="3" s="1"/>
  <c r="WW82" i="3"/>
  <c r="XG82" i="3"/>
  <c r="WT81" i="2"/>
  <c r="XD81" i="2" s="1"/>
  <c r="XN81" i="2"/>
  <c r="WJ82" i="2" s="1"/>
  <c r="CP42" i="2"/>
  <c r="AU43" i="2"/>
  <c r="CK42" i="2"/>
  <c r="TG39" i="3"/>
  <c r="QG29" i="3"/>
  <c r="SX28" i="3"/>
  <c r="RY28" i="3" s="1"/>
  <c r="RU28" i="3"/>
  <c r="RW28" i="3" s="1"/>
  <c r="RZ28" i="3"/>
  <c r="QF30" i="3"/>
  <c r="RU42" i="2"/>
  <c r="RZ42" i="2"/>
  <c r="QE43" i="2"/>
  <c r="TR34" i="3"/>
  <c r="UB34" i="3" s="1"/>
  <c r="UL34" i="3"/>
  <c r="XM40" i="3"/>
  <c r="XT83" i="3"/>
  <c r="WP84" i="3" s="1"/>
  <c r="WZ83" i="3"/>
  <c r="XJ83" i="3"/>
  <c r="RW42" i="2"/>
  <c r="HI43" i="2"/>
  <c r="IM43" i="2" s="1"/>
  <c r="IP43" i="2"/>
  <c r="IC43" i="2"/>
  <c r="IN43" i="2"/>
  <c r="JQ43" i="2"/>
  <c r="IR43" i="2" s="1"/>
  <c r="BO34" i="3"/>
  <c r="WT74" i="3"/>
  <c r="XN74" i="3" s="1"/>
  <c r="WJ75" i="3" s="1"/>
  <c r="H99" i="2"/>
  <c r="D99" i="2"/>
  <c r="B99" i="2"/>
  <c r="E99" i="2"/>
  <c r="C99" i="2"/>
  <c r="I99" i="2"/>
  <c r="G99" i="2"/>
  <c r="F99" i="2"/>
  <c r="WV82" i="2"/>
  <c r="XF82" i="2" s="1"/>
  <c r="XP82" i="2"/>
  <c r="WL83" i="2" s="1"/>
  <c r="XU81" i="3"/>
  <c r="WQ82" i="3" s="1"/>
  <c r="XA81" i="3"/>
  <c r="XK81" i="3" s="1"/>
  <c r="DW43" i="2"/>
  <c r="FM42" i="2"/>
  <c r="FO42" i="2" s="1"/>
  <c r="FR42" i="2"/>
  <c r="WI43" i="2"/>
  <c r="XY42" i="2"/>
  <c r="XB82" i="2"/>
  <c r="XL82" i="2" s="1"/>
  <c r="XV82" i="2"/>
  <c r="WR83" i="2" s="1"/>
  <c r="XV82" i="3"/>
  <c r="WR83" i="3" s="1"/>
  <c r="XB82" i="3"/>
  <c r="XL82" i="3" s="1"/>
  <c r="FK30" i="3"/>
  <c r="IC27" i="3"/>
  <c r="CM42" i="2"/>
  <c r="XH82" i="2"/>
  <c r="XR82" i="2"/>
  <c r="WN83" i="2" s="1"/>
  <c r="WX82" i="2"/>
  <c r="NN30" i="3"/>
  <c r="OQ30" i="3" s="1"/>
  <c r="OT30" i="3"/>
  <c r="OR30" i="3"/>
  <c r="PU30" i="3"/>
  <c r="OV30" i="3" s="1"/>
  <c r="MT43" i="2"/>
  <c r="LU43" i="2" s="1"/>
  <c r="XT81" i="2"/>
  <c r="WP82" i="2" s="1"/>
  <c r="WZ81" i="2"/>
  <c r="XJ81" i="2" s="1"/>
  <c r="XO82" i="2"/>
  <c r="WK83" i="2" s="1"/>
  <c r="WU82" i="2"/>
  <c r="XE82" i="2" s="1"/>
  <c r="WY81" i="2"/>
  <c r="XI81" i="2" s="1"/>
  <c r="XS81" i="2"/>
  <c r="WO82" i="2" s="1"/>
  <c r="XO72" i="3"/>
  <c r="WK73" i="3" s="1"/>
  <c r="XE72" i="3"/>
  <c r="WU72" i="3"/>
  <c r="XQ82" i="2"/>
  <c r="WM83" i="2" s="1"/>
  <c r="WW82" i="2"/>
  <c r="XG82" i="2"/>
  <c r="ID27" i="3"/>
  <c r="GZ28" i="3" s="1"/>
  <c r="AU35" i="3"/>
  <c r="FB36" i="3"/>
  <c r="DX37" i="3" s="1"/>
  <c r="EH36" i="3"/>
  <c r="ER36" i="3" s="1"/>
  <c r="PV42" i="2"/>
  <c r="OW42" i="2" s="1"/>
  <c r="WY82" i="3"/>
  <c r="XI82" i="3" s="1"/>
  <c r="XS82" i="3"/>
  <c r="WO83" i="3" s="1"/>
  <c r="XD74" i="3" l="1"/>
  <c r="KB28" i="3"/>
  <c r="LQ27" i="3"/>
  <c r="LS27" i="3" s="1"/>
  <c r="LV27" i="3"/>
  <c r="MT27" i="3"/>
  <c r="LU27" i="3" s="1"/>
  <c r="BP28" i="3"/>
  <c r="BZ28" i="3" s="1"/>
  <c r="CP28" i="3" s="1"/>
  <c r="CA28" i="3"/>
  <c r="AW29" i="3" s="1"/>
  <c r="BG29" i="3" s="1"/>
  <c r="C85" i="3"/>
  <c r="E85" i="3"/>
  <c r="H85" i="3"/>
  <c r="B85" i="3"/>
  <c r="AV29" i="3"/>
  <c r="F84" i="3"/>
  <c r="D84" i="3"/>
  <c r="NX30" i="3"/>
  <c r="OG30" i="3"/>
  <c r="NC31" i="3" s="1"/>
  <c r="UC29" i="3"/>
  <c r="UM29" i="3" s="1"/>
  <c r="VZ29" i="3" s="1"/>
  <c r="VA29" i="3" s="1"/>
  <c r="OH30" i="3"/>
  <c r="ND31" i="3" s="1"/>
  <c r="NM31" i="3"/>
  <c r="KU28" i="3"/>
  <c r="LE28" i="3"/>
  <c r="RI34" i="3"/>
  <c r="QE35" i="3" s="1"/>
  <c r="QO34" i="3"/>
  <c r="QY34" i="3" s="1"/>
  <c r="WT75" i="3"/>
  <c r="XN75" i="3"/>
  <c r="WJ76" i="3" s="1"/>
  <c r="XD75" i="3"/>
  <c r="KU44" i="2"/>
  <c r="LP44" i="2"/>
  <c r="KK44" i="2"/>
  <c r="LO44" i="2" s="1"/>
  <c r="MS44" i="2"/>
  <c r="LT44" i="2" s="1"/>
  <c r="LE44" i="2"/>
  <c r="MT44" i="2" s="1"/>
  <c r="LU44" i="2" s="1"/>
  <c r="LR44" i="2"/>
  <c r="BE35" i="3"/>
  <c r="BO35" i="3" s="1"/>
  <c r="BY35" i="3"/>
  <c r="XN82" i="2"/>
  <c r="WJ83" i="2" s="1"/>
  <c r="WT82" i="2"/>
  <c r="XD82" i="2" s="1"/>
  <c r="WV82" i="3"/>
  <c r="XP82" i="3"/>
  <c r="WL83" i="3" s="1"/>
  <c r="XF82" i="3"/>
  <c r="PU43" i="2"/>
  <c r="OV43" i="2" s="1"/>
  <c r="NM43" i="2"/>
  <c r="OQ43" i="2" s="1"/>
  <c r="OT43" i="2"/>
  <c r="OG43" i="2"/>
  <c r="OR43" i="2"/>
  <c r="PV43" i="2"/>
  <c r="OW43" i="2" s="1"/>
  <c r="FC30" i="3"/>
  <c r="DY31" i="3" s="1"/>
  <c r="FA30" i="3"/>
  <c r="XV83" i="2"/>
  <c r="WR84" i="2" s="1"/>
  <c r="XB83" i="2"/>
  <c r="XL83" i="2" s="1"/>
  <c r="FA43" i="2"/>
  <c r="GP43" i="2" s="1"/>
  <c r="FQ43" i="2" s="1"/>
  <c r="FL43" i="2"/>
  <c r="GO43" i="2"/>
  <c r="FP43" i="2" s="1"/>
  <c r="EG43" i="2"/>
  <c r="FK43" i="2" s="1"/>
  <c r="EQ43" i="2"/>
  <c r="FN43" i="2"/>
  <c r="HS43" i="2"/>
  <c r="XT84" i="3"/>
  <c r="WP85" i="3" s="1"/>
  <c r="WZ84" i="3"/>
  <c r="XJ84" i="3" s="1"/>
  <c r="TQ43" i="2"/>
  <c r="UU43" i="2" s="1"/>
  <c r="VY43" i="2"/>
  <c r="UZ43" i="2" s="1"/>
  <c r="UX43" i="2"/>
  <c r="UK43" i="2"/>
  <c r="VZ43" i="2" s="1"/>
  <c r="VA43" i="2" s="1"/>
  <c r="UV43" i="2"/>
  <c r="EH37" i="3"/>
  <c r="ER37" i="3" s="1"/>
  <c r="FB37" i="3"/>
  <c r="DX38" i="3" s="1"/>
  <c r="WU83" i="2"/>
  <c r="XE83" i="2" s="1"/>
  <c r="XO83" i="2"/>
  <c r="WK84" i="2" s="1"/>
  <c r="SX43" i="2"/>
  <c r="RY43" i="2" s="1"/>
  <c r="QO43" i="2"/>
  <c r="RS43" i="2" s="1"/>
  <c r="RT43" i="2"/>
  <c r="RI43" i="2"/>
  <c r="SW43" i="2"/>
  <c r="RX43" i="2" s="1"/>
  <c r="RV43" i="2"/>
  <c r="HJ28" i="3"/>
  <c r="HT28" i="3" s="1"/>
  <c r="WI41" i="3"/>
  <c r="XY40" i="3"/>
  <c r="RJ30" i="3"/>
  <c r="QP30" i="3"/>
  <c r="QZ30" i="3" s="1"/>
  <c r="XR83" i="3"/>
  <c r="WN84" i="3" s="1"/>
  <c r="WX83" i="3"/>
  <c r="XH83" i="3"/>
  <c r="GY44" i="2"/>
  <c r="IT43" i="2"/>
  <c r="IO43" i="2"/>
  <c r="IQ43" i="2" s="1"/>
  <c r="OI30" i="3"/>
  <c r="XA82" i="3"/>
  <c r="XK82" i="3" s="1"/>
  <c r="XU82" i="3"/>
  <c r="WQ83" i="3" s="1"/>
  <c r="JR43" i="2"/>
  <c r="IS43" i="2" s="1"/>
  <c r="XS83" i="3"/>
  <c r="WO84" i="3" s="1"/>
  <c r="WY83" i="3"/>
  <c r="XI83" i="3"/>
  <c r="XQ83" i="2"/>
  <c r="WM84" i="2" s="1"/>
  <c r="WW83" i="2"/>
  <c r="XG83" i="2"/>
  <c r="XT82" i="2"/>
  <c r="WP83" i="2" s="1"/>
  <c r="WZ82" i="2"/>
  <c r="XJ82" i="2" s="1"/>
  <c r="XR83" i="2"/>
  <c r="WN84" i="2" s="1"/>
  <c r="WX83" i="2"/>
  <c r="XH83" i="2" s="1"/>
  <c r="XS82" i="2"/>
  <c r="WO83" i="2" s="1"/>
  <c r="WY82" i="2"/>
  <c r="XI82" i="2"/>
  <c r="UK39" i="3"/>
  <c r="TQ39" i="3"/>
  <c r="UA39" i="3" s="1"/>
  <c r="XB83" i="3"/>
  <c r="XL83" i="3" s="1"/>
  <c r="XV83" i="3"/>
  <c r="WR84" i="3" s="1"/>
  <c r="WS43" i="2"/>
  <c r="XC43" i="2" s="1"/>
  <c r="XM43" i="2"/>
  <c r="XZ43" i="2"/>
  <c r="XX43" i="2"/>
  <c r="WV83" i="2"/>
  <c r="XF83" i="2" s="1"/>
  <c r="XP83" i="2"/>
  <c r="WL84" i="2" s="1"/>
  <c r="XQ83" i="3"/>
  <c r="WM84" i="3" s="1"/>
  <c r="WW83" i="3"/>
  <c r="XG83" i="3" s="1"/>
  <c r="XA82" i="2"/>
  <c r="XK82" i="2"/>
  <c r="XU82" i="2"/>
  <c r="WQ83" i="2" s="1"/>
  <c r="QQ29" i="3"/>
  <c r="RS29" i="3" s="1"/>
  <c r="RV29" i="3"/>
  <c r="RT29" i="3"/>
  <c r="SW29" i="3"/>
  <c r="RX29" i="3" s="1"/>
  <c r="CL43" i="2"/>
  <c r="BY43" i="2"/>
  <c r="CJ43" i="2"/>
  <c r="DN43" i="2"/>
  <c r="CO43" i="2" s="1"/>
  <c r="DM43" i="2"/>
  <c r="CN43" i="2" s="1"/>
  <c r="BE43" i="2"/>
  <c r="CI43" i="2" s="1"/>
  <c r="WU73" i="3"/>
  <c r="XE73" i="3"/>
  <c r="XO73" i="3"/>
  <c r="WK74" i="3" s="1"/>
  <c r="GY28" i="3"/>
  <c r="IT27" i="3"/>
  <c r="IO27" i="3"/>
  <c r="IQ27" i="3" s="1"/>
  <c r="JR27" i="3"/>
  <c r="IS27" i="3" s="1"/>
  <c r="TH35" i="3"/>
  <c r="CK28" i="3" l="1"/>
  <c r="G85" i="3" s="1"/>
  <c r="UW29" i="3"/>
  <c r="UY29" i="3" s="1"/>
  <c r="DN28" i="3"/>
  <c r="CO28" i="3" s="1"/>
  <c r="I85" i="3" s="1"/>
  <c r="KL28" i="3"/>
  <c r="LO28" i="3" s="1"/>
  <c r="LR28" i="3"/>
  <c r="MS28" i="3"/>
  <c r="LT28" i="3" s="1"/>
  <c r="LP28" i="3"/>
  <c r="TI30" i="3"/>
  <c r="BQ29" i="3"/>
  <c r="DM29" i="3"/>
  <c r="CN29" i="3" s="1"/>
  <c r="CL29" i="3"/>
  <c r="BF29" i="3"/>
  <c r="BP29" i="3" s="1"/>
  <c r="CJ29" i="3"/>
  <c r="VB29" i="3"/>
  <c r="VY30" i="3"/>
  <c r="UZ30" i="3" s="1"/>
  <c r="TS30" i="3"/>
  <c r="UU30" i="3" s="1"/>
  <c r="UX30" i="3"/>
  <c r="UV30" i="3"/>
  <c r="QO35" i="3"/>
  <c r="QY35" i="3" s="1"/>
  <c r="RI35" i="3"/>
  <c r="QE36" i="3" s="1"/>
  <c r="KA29" i="3"/>
  <c r="NW31" i="3"/>
  <c r="XO74" i="3"/>
  <c r="WK75" i="3" s="1"/>
  <c r="WU74" i="3"/>
  <c r="XE74" i="3" s="1"/>
  <c r="XA83" i="3"/>
  <c r="XK83" i="3" s="1"/>
  <c r="XU83" i="3"/>
  <c r="WQ84" i="3" s="1"/>
  <c r="QF31" i="3"/>
  <c r="UA43" i="2"/>
  <c r="NE31" i="3"/>
  <c r="OT31" i="3" s="1"/>
  <c r="PV30" i="3"/>
  <c r="OW30" i="3" s="1"/>
  <c r="XO84" i="2"/>
  <c r="WK85" i="2" s="1"/>
  <c r="WU84" i="2"/>
  <c r="XE84" i="2"/>
  <c r="DW44" i="2"/>
  <c r="FM43" i="2"/>
  <c r="FO43" i="2" s="1"/>
  <c r="FR43" i="2"/>
  <c r="NC44" i="2"/>
  <c r="OX43" i="2"/>
  <c r="OS43" i="2"/>
  <c r="OU43" i="2" s="1"/>
  <c r="WI44" i="2"/>
  <c r="XY43" i="2"/>
  <c r="WX84" i="3"/>
  <c r="XH84" i="3" s="1"/>
  <c r="XR84" i="3"/>
  <c r="WN85" i="3" s="1"/>
  <c r="XZ41" i="3"/>
  <c r="XX41" i="3"/>
  <c r="WS41" i="3"/>
  <c r="XC41" i="3" s="1"/>
  <c r="XQ84" i="2"/>
  <c r="WM85" i="2" s="1"/>
  <c r="WW84" i="2"/>
  <c r="XG84" i="2" s="1"/>
  <c r="XA83" i="2"/>
  <c r="XK83" i="2"/>
  <c r="XU83" i="2"/>
  <c r="WQ84" i="2" s="1"/>
  <c r="E100" i="2"/>
  <c r="B100" i="2"/>
  <c r="I100" i="2"/>
  <c r="H100" i="2"/>
  <c r="G100" i="2"/>
  <c r="F100" i="2"/>
  <c r="D100" i="2"/>
  <c r="C100" i="2"/>
  <c r="XI83" i="2"/>
  <c r="XS83" i="2"/>
  <c r="WO84" i="2" s="1"/>
  <c r="WY83" i="2"/>
  <c r="EH38" i="3"/>
  <c r="ER38" i="3" s="1"/>
  <c r="FB38" i="3"/>
  <c r="DX39" i="3" s="1"/>
  <c r="XT85" i="3"/>
  <c r="WP86" i="3" s="1"/>
  <c r="WZ85" i="3"/>
  <c r="XJ85" i="3" s="1"/>
  <c r="OS30" i="3"/>
  <c r="OU30" i="3" s="1"/>
  <c r="AU36" i="3"/>
  <c r="WT76" i="3"/>
  <c r="XN76" i="3" s="1"/>
  <c r="WJ77" i="3" s="1"/>
  <c r="RA29" i="3"/>
  <c r="RK29" i="3" s="1"/>
  <c r="HI44" i="2"/>
  <c r="IM44" i="2" s="1"/>
  <c r="IP44" i="2"/>
  <c r="IN44" i="2"/>
  <c r="JQ44" i="2"/>
  <c r="IR44" i="2" s="1"/>
  <c r="IC44" i="2"/>
  <c r="XB84" i="2"/>
  <c r="XL84" i="2" s="1"/>
  <c r="XV84" i="2"/>
  <c r="WR85" i="2" s="1"/>
  <c r="TR35" i="3"/>
  <c r="UB35" i="3"/>
  <c r="UL35" i="3"/>
  <c r="CK43" i="2"/>
  <c r="CM43" i="2" s="1"/>
  <c r="AU44" i="2"/>
  <c r="CP43" i="2"/>
  <c r="XB84" i="3"/>
  <c r="XL84" i="3" s="1"/>
  <c r="XV84" i="3"/>
  <c r="WR85" i="3" s="1"/>
  <c r="XS84" i="3"/>
  <c r="WO85" i="3" s="1"/>
  <c r="WY84" i="3"/>
  <c r="XI84" i="3" s="1"/>
  <c r="OX30" i="3"/>
  <c r="WV83" i="3"/>
  <c r="XF83" i="3" s="1"/>
  <c r="XP83" i="3"/>
  <c r="WL84" i="3" s="1"/>
  <c r="NN31" i="3"/>
  <c r="NX31" i="3" s="1"/>
  <c r="OR31" i="3"/>
  <c r="DW31" i="3"/>
  <c r="FR30" i="3"/>
  <c r="FM30" i="3"/>
  <c r="FO30" i="3" s="1"/>
  <c r="GP30" i="3"/>
  <c r="FQ30" i="3" s="1"/>
  <c r="BO43" i="2"/>
  <c r="EI31" i="3"/>
  <c r="ES31" i="3" s="1"/>
  <c r="WT83" i="2"/>
  <c r="XD83" i="2"/>
  <c r="XN83" i="2"/>
  <c r="WJ84" i="2" s="1"/>
  <c r="TG40" i="3"/>
  <c r="XT83" i="2"/>
  <c r="WP84" i="2" s="1"/>
  <c r="WZ83" i="2"/>
  <c r="XJ83" i="2" s="1"/>
  <c r="WW84" i="3"/>
  <c r="XG84" i="3" s="1"/>
  <c r="XQ84" i="3"/>
  <c r="WM85" i="3" s="1"/>
  <c r="WX84" i="2"/>
  <c r="XH84" i="2" s="1"/>
  <c r="XR84" i="2"/>
  <c r="WN85" i="2" s="1"/>
  <c r="RZ43" i="2"/>
  <c r="QE44" i="2"/>
  <c r="RU43" i="2"/>
  <c r="RW43" i="2" s="1"/>
  <c r="XP84" i="2"/>
  <c r="WL85" i="2" s="1"/>
  <c r="WV84" i="2"/>
  <c r="XF84" i="2"/>
  <c r="VB43" i="2"/>
  <c r="TG44" i="2"/>
  <c r="UW43" i="2"/>
  <c r="UY43" i="2" s="1"/>
  <c r="JQ28" i="3"/>
  <c r="IR28" i="3" s="1"/>
  <c r="IP28" i="3"/>
  <c r="IN28" i="3"/>
  <c r="HI28" i="3"/>
  <c r="IM28" i="3" s="1"/>
  <c r="QY43" i="2"/>
  <c r="NW43" i="2"/>
  <c r="LQ44" i="2"/>
  <c r="LS44" i="2" s="1"/>
  <c r="LV44" i="2"/>
  <c r="KA45" i="2"/>
  <c r="HS44" i="2" l="1"/>
  <c r="XD76" i="3"/>
  <c r="XM41" i="3"/>
  <c r="CM28" i="3"/>
  <c r="KV28" i="3"/>
  <c r="F85" i="3"/>
  <c r="D85" i="3"/>
  <c r="H86" i="3"/>
  <c r="E86" i="3"/>
  <c r="C86" i="3"/>
  <c r="B86" i="3"/>
  <c r="CI29" i="3"/>
  <c r="CA29" i="3" s="1"/>
  <c r="AW30" i="3" s="1"/>
  <c r="BZ29" i="3"/>
  <c r="KK29" i="3"/>
  <c r="KU29" i="3" s="1"/>
  <c r="QO36" i="3"/>
  <c r="QY36" i="3" s="1"/>
  <c r="RI36" i="3"/>
  <c r="QE37" i="3" s="1"/>
  <c r="PU31" i="3"/>
  <c r="OV31" i="3" s="1"/>
  <c r="HS28" i="3"/>
  <c r="ID28" i="3" s="1"/>
  <c r="GZ29" i="3" s="1"/>
  <c r="HJ29" i="3" s="1"/>
  <c r="UC30" i="3"/>
  <c r="UM30" i="3" s="1"/>
  <c r="QG30" i="3"/>
  <c r="RU29" i="3"/>
  <c r="RW29" i="3" s="1"/>
  <c r="RZ29" i="3"/>
  <c r="SX29" i="3"/>
  <c r="RY29" i="3" s="1"/>
  <c r="EH39" i="3"/>
  <c r="ER39" i="3" s="1"/>
  <c r="FB39" i="3"/>
  <c r="DX40" i="3" s="1"/>
  <c r="DM44" i="2"/>
  <c r="CN44" i="2" s="1"/>
  <c r="CL44" i="2"/>
  <c r="BY44" i="2"/>
  <c r="CJ44" i="2"/>
  <c r="DN44" i="2"/>
  <c r="CO44" i="2" s="1"/>
  <c r="BE44" i="2"/>
  <c r="CI44" i="2" s="1"/>
  <c r="GY45" i="2"/>
  <c r="IO44" i="2"/>
  <c r="IQ44" i="2" s="1"/>
  <c r="IT44" i="2"/>
  <c r="KU45" i="2"/>
  <c r="LP45" i="2"/>
  <c r="LE45" i="2"/>
  <c r="LR45" i="2"/>
  <c r="KK45" i="2"/>
  <c r="LO45" i="2" s="1"/>
  <c r="MT45" i="2"/>
  <c r="LU45" i="2" s="1"/>
  <c r="MS45" i="2"/>
  <c r="LT45" i="2" s="1"/>
  <c r="XY41" i="3"/>
  <c r="WI42" i="3"/>
  <c r="OG44" i="2"/>
  <c r="PV44" i="2" s="1"/>
  <c r="OW44" i="2" s="1"/>
  <c r="PU44" i="2"/>
  <c r="OV44" i="2" s="1"/>
  <c r="OT44" i="2"/>
  <c r="NM44" i="2"/>
  <c r="OQ44" i="2" s="1"/>
  <c r="OR44" i="2"/>
  <c r="JR44" i="2"/>
  <c r="IS44" i="2" s="1"/>
  <c r="XA84" i="2"/>
  <c r="XK84" i="2" s="1"/>
  <c r="XU84" i="2"/>
  <c r="WQ85" i="2" s="1"/>
  <c r="WX85" i="3"/>
  <c r="XH85" i="3" s="1"/>
  <c r="XR85" i="3"/>
  <c r="WN86" i="3" s="1"/>
  <c r="RJ31" i="3"/>
  <c r="QP31" i="3"/>
  <c r="QZ31" i="3"/>
  <c r="XU84" i="3"/>
  <c r="WQ85" i="3" s="1"/>
  <c r="XA84" i="3"/>
  <c r="XK84" i="3"/>
  <c r="BE36" i="3"/>
  <c r="BO36" i="3" s="1"/>
  <c r="BY36" i="3"/>
  <c r="XP84" i="3"/>
  <c r="WL85" i="3" s="1"/>
  <c r="WV84" i="3"/>
  <c r="XF84" i="3" s="1"/>
  <c r="WT77" i="3"/>
  <c r="XN77" i="3" s="1"/>
  <c r="WJ78" i="3" s="1"/>
  <c r="XN84" i="2"/>
  <c r="WJ85" i="2" s="1"/>
  <c r="WT84" i="2"/>
  <c r="XD84" i="2" s="1"/>
  <c r="TH36" i="3"/>
  <c r="XZ44" i="2"/>
  <c r="XM44" i="2"/>
  <c r="WS44" i="2"/>
  <c r="XC44" i="2" s="1"/>
  <c r="XX44" i="2"/>
  <c r="QO44" i="2"/>
  <c r="RS44" i="2" s="1"/>
  <c r="QY44" i="2"/>
  <c r="SW44" i="2"/>
  <c r="RX44" i="2" s="1"/>
  <c r="RI44" i="2"/>
  <c r="RV44" i="2"/>
  <c r="RT44" i="2"/>
  <c r="WY84" i="2"/>
  <c r="XI84" i="2"/>
  <c r="XS84" i="2"/>
  <c r="WO85" i="2" s="1"/>
  <c r="WY85" i="3"/>
  <c r="XI85" i="3" s="1"/>
  <c r="XS85" i="3"/>
  <c r="WO86" i="3" s="1"/>
  <c r="WU85" i="2"/>
  <c r="XE85" i="2"/>
  <c r="XO85" i="2"/>
  <c r="WK86" i="2" s="1"/>
  <c r="GO44" i="2"/>
  <c r="FP44" i="2" s="1"/>
  <c r="EG44" i="2"/>
  <c r="FK44" i="2" s="1"/>
  <c r="FN44" i="2"/>
  <c r="FA44" i="2"/>
  <c r="FL44" i="2"/>
  <c r="XE75" i="3"/>
  <c r="WU75" i="3"/>
  <c r="XO75" i="3"/>
  <c r="WK76" i="3" s="1"/>
  <c r="WV85" i="2"/>
  <c r="XF85" i="2" s="1"/>
  <c r="XP85" i="2"/>
  <c r="WL86" i="2" s="1"/>
  <c r="XR85" i="2"/>
  <c r="WN86" i="2" s="1"/>
  <c r="WX85" i="2"/>
  <c r="XH85" i="2" s="1"/>
  <c r="VY44" i="2"/>
  <c r="UZ44" i="2" s="1"/>
  <c r="UK44" i="2"/>
  <c r="UX44" i="2"/>
  <c r="TQ44" i="2"/>
  <c r="UU44" i="2" s="1"/>
  <c r="UV44" i="2"/>
  <c r="GO31" i="3"/>
  <c r="FP31" i="3" s="1"/>
  <c r="EG31" i="3"/>
  <c r="FK31" i="3" s="1"/>
  <c r="FN31" i="3"/>
  <c r="FL31" i="3"/>
  <c r="XV85" i="3"/>
  <c r="WR86" i="3" s="1"/>
  <c r="XB85" i="3"/>
  <c r="XL85" i="3" s="1"/>
  <c r="XQ85" i="2"/>
  <c r="WM86" i="2" s="1"/>
  <c r="WW85" i="2"/>
  <c r="XG85" i="2" s="1"/>
  <c r="NO31" i="3"/>
  <c r="OQ31" i="3" s="1"/>
  <c r="WZ84" i="2"/>
  <c r="XJ84" i="2" s="1"/>
  <c r="XT84" i="2"/>
  <c r="WP85" i="2" s="1"/>
  <c r="UK40" i="3"/>
  <c r="TQ40" i="3"/>
  <c r="UA40" i="3"/>
  <c r="XQ85" i="3"/>
  <c r="WM86" i="3" s="1"/>
  <c r="WW85" i="3"/>
  <c r="XG85" i="3" s="1"/>
  <c r="XV85" i="2"/>
  <c r="WR86" i="2" s="1"/>
  <c r="XB85" i="2"/>
  <c r="XL85" i="2"/>
  <c r="XT86" i="3"/>
  <c r="WP87" i="3" s="1"/>
  <c r="XJ86" i="3"/>
  <c r="WZ86" i="3"/>
  <c r="UA44" i="2" l="1"/>
  <c r="LF28" i="3"/>
  <c r="LG28" i="3"/>
  <c r="KC29" i="3" s="1"/>
  <c r="KM29" i="3" s="1"/>
  <c r="KW29" i="3" s="1"/>
  <c r="BG30" i="3"/>
  <c r="BQ30" i="3" s="1"/>
  <c r="DN29" i="3"/>
  <c r="CO29" i="3" s="1"/>
  <c r="I86" i="3" s="1"/>
  <c r="CK29" i="3"/>
  <c r="AV30" i="3"/>
  <c r="CP29" i="3"/>
  <c r="EQ31" i="3"/>
  <c r="IC28" i="3"/>
  <c r="GY29" i="3" s="1"/>
  <c r="HT29" i="3"/>
  <c r="QO37" i="3"/>
  <c r="QY37" i="3" s="1"/>
  <c r="RI37" i="3"/>
  <c r="QE38" i="3" s="1"/>
  <c r="VB30" i="3"/>
  <c r="UW30" i="3"/>
  <c r="UY30" i="3" s="1"/>
  <c r="TI31" i="3"/>
  <c r="VZ30" i="3"/>
  <c r="VA30" i="3" s="1"/>
  <c r="LE29" i="3"/>
  <c r="IE28" i="3"/>
  <c r="HA29" i="3" s="1"/>
  <c r="WT78" i="3"/>
  <c r="XD78" i="3" s="1"/>
  <c r="XI86" i="3"/>
  <c r="WY86" i="3"/>
  <c r="XS86" i="3"/>
  <c r="WO87" i="3" s="1"/>
  <c r="WV85" i="3"/>
  <c r="XP85" i="3"/>
  <c r="WL86" i="3" s="1"/>
  <c r="XF85" i="3"/>
  <c r="NY31" i="3"/>
  <c r="OH31" i="3" s="1"/>
  <c r="EQ44" i="2"/>
  <c r="WX86" i="2"/>
  <c r="XH86" i="2" s="1"/>
  <c r="XR86" i="2"/>
  <c r="WN87" i="2" s="1"/>
  <c r="B101" i="2"/>
  <c r="H101" i="2"/>
  <c r="I101" i="2"/>
  <c r="G101" i="2"/>
  <c r="F101" i="2"/>
  <c r="E101" i="2"/>
  <c r="D101" i="2"/>
  <c r="C101" i="2"/>
  <c r="QE45" i="2"/>
  <c r="RU44" i="2"/>
  <c r="RW44" i="2" s="1"/>
  <c r="RZ44" i="2"/>
  <c r="TR36" i="3"/>
  <c r="UL36" i="3"/>
  <c r="AU37" i="3"/>
  <c r="CP44" i="2"/>
  <c r="AU45" i="2"/>
  <c r="CK44" i="2"/>
  <c r="CM44" i="2" s="1"/>
  <c r="XQ86" i="2"/>
  <c r="WM87" i="2" s="1"/>
  <c r="WW86" i="2"/>
  <c r="XG86" i="2" s="1"/>
  <c r="WV86" i="2"/>
  <c r="XF86" i="2" s="1"/>
  <c r="XP86" i="2"/>
  <c r="WL87" i="2" s="1"/>
  <c r="DW45" i="2"/>
  <c r="FR44" i="2"/>
  <c r="FM44" i="2"/>
  <c r="FO44" i="2" s="1"/>
  <c r="WY85" i="2"/>
  <c r="XI85" i="2" s="1"/>
  <c r="XS85" i="2"/>
  <c r="WO86" i="2" s="1"/>
  <c r="XT87" i="3"/>
  <c r="WP88" i="3" s="1"/>
  <c r="WZ87" i="3"/>
  <c r="XJ87" i="3" s="1"/>
  <c r="GP44" i="2"/>
  <c r="FQ44" i="2" s="1"/>
  <c r="BO44" i="2"/>
  <c r="WT85" i="2"/>
  <c r="XD85" i="2" s="1"/>
  <c r="XN85" i="2"/>
  <c r="WJ86" i="2" s="1"/>
  <c r="QF32" i="3"/>
  <c r="NW44" i="2"/>
  <c r="LQ45" i="2"/>
  <c r="LS45" i="2" s="1"/>
  <c r="LV45" i="2"/>
  <c r="KA46" i="2"/>
  <c r="WW86" i="3"/>
  <c r="XG86" i="3" s="1"/>
  <c r="XQ86" i="3"/>
  <c r="WM87" i="3" s="1"/>
  <c r="TG41" i="3"/>
  <c r="SX44" i="2"/>
  <c r="RY44" i="2" s="1"/>
  <c r="WX86" i="3"/>
  <c r="XH86" i="3" s="1"/>
  <c r="XR86" i="3"/>
  <c r="WN87" i="3" s="1"/>
  <c r="FB40" i="3"/>
  <c r="DX41" i="3" s="1"/>
  <c r="EH40" i="3"/>
  <c r="ER40" i="3" s="1"/>
  <c r="VB44" i="2"/>
  <c r="TG45" i="2"/>
  <c r="UW44" i="2"/>
  <c r="UY44" i="2" s="1"/>
  <c r="XO86" i="2"/>
  <c r="WK87" i="2" s="1"/>
  <c r="WU86" i="2"/>
  <c r="XE86" i="2" s="1"/>
  <c r="XD77" i="3"/>
  <c r="WS42" i="3"/>
  <c r="XM42" i="3" s="1"/>
  <c r="XZ42" i="3"/>
  <c r="XC42" i="3"/>
  <c r="XX42" i="3"/>
  <c r="XB86" i="2"/>
  <c r="XL86" i="2" s="1"/>
  <c r="XV86" i="2"/>
  <c r="WR87" i="2" s="1"/>
  <c r="OS44" i="2"/>
  <c r="OU44" i="2" s="1"/>
  <c r="NC45" i="2"/>
  <c r="OX44" i="2"/>
  <c r="XT85" i="2"/>
  <c r="WP86" i="2" s="1"/>
  <c r="WZ85" i="2"/>
  <c r="XJ85" i="2" s="1"/>
  <c r="XV86" i="3"/>
  <c r="WR87" i="3" s="1"/>
  <c r="XB86" i="3"/>
  <c r="XL86" i="3"/>
  <c r="WU76" i="3"/>
  <c r="XE76" i="3" s="1"/>
  <c r="XO76" i="3"/>
  <c r="WK77" i="3" s="1"/>
  <c r="XU85" i="2"/>
  <c r="WQ86" i="2" s="1"/>
  <c r="XA85" i="2"/>
  <c r="XK85" i="2" s="1"/>
  <c r="VZ44" i="2"/>
  <c r="VA44" i="2" s="1"/>
  <c r="WI45" i="2"/>
  <c r="XY44" i="2"/>
  <c r="XU85" i="3"/>
  <c r="WQ86" i="3" s="1"/>
  <c r="XA85" i="3"/>
  <c r="XK85" i="3" s="1"/>
  <c r="HI45" i="2"/>
  <c r="IM45" i="2" s="1"/>
  <c r="IP45" i="2"/>
  <c r="JQ45" i="2"/>
  <c r="IR45" i="2" s="1"/>
  <c r="IC45" i="2"/>
  <c r="HS45" i="2"/>
  <c r="JR45" i="2"/>
  <c r="IS45" i="2" s="1"/>
  <c r="IN45" i="2"/>
  <c r="QQ30" i="3"/>
  <c r="RS30" i="3" s="1"/>
  <c r="RV30" i="3"/>
  <c r="RT30" i="3"/>
  <c r="SW30" i="3"/>
  <c r="RX30" i="3" s="1"/>
  <c r="HI29" i="3" l="1"/>
  <c r="HS29" i="3" s="1"/>
  <c r="IN29" i="3"/>
  <c r="KB29" i="3"/>
  <c r="LQ28" i="3"/>
  <c r="LS28" i="3" s="1"/>
  <c r="LV28" i="3"/>
  <c r="MT28" i="3"/>
  <c r="LU28" i="3" s="1"/>
  <c r="FC31" i="3"/>
  <c r="DY32" i="3" s="1"/>
  <c r="EI32" i="3" s="1"/>
  <c r="ES32" i="3" s="1"/>
  <c r="FA31" i="3"/>
  <c r="DW32" i="3" s="1"/>
  <c r="BF30" i="3"/>
  <c r="CL30" i="3"/>
  <c r="CJ30" i="3"/>
  <c r="DM30" i="3"/>
  <c r="CN30" i="3" s="1"/>
  <c r="CM29" i="3"/>
  <c r="G86" i="3"/>
  <c r="IT28" i="3"/>
  <c r="IO28" i="3"/>
  <c r="IQ28" i="3" s="1"/>
  <c r="HK29" i="3"/>
  <c r="HU29" i="3" s="1"/>
  <c r="IP29" i="3"/>
  <c r="JQ29" i="3"/>
  <c r="IR29" i="3" s="1"/>
  <c r="UV31" i="3"/>
  <c r="TS31" i="3"/>
  <c r="UU31" i="3" s="1"/>
  <c r="VY31" i="3"/>
  <c r="UZ31" i="3" s="1"/>
  <c r="UM31" i="3"/>
  <c r="UX31" i="3"/>
  <c r="VZ31" i="3"/>
  <c r="VA31" i="3" s="1"/>
  <c r="KA30" i="3"/>
  <c r="OG31" i="3"/>
  <c r="NC32" i="3" s="1"/>
  <c r="OI31" i="3"/>
  <c r="NE32" i="3" s="1"/>
  <c r="NO32" i="3" s="1"/>
  <c r="NY32" i="3" s="1"/>
  <c r="QO38" i="3"/>
  <c r="QY38" i="3" s="1"/>
  <c r="RI38" i="3"/>
  <c r="QE39" i="3" s="1"/>
  <c r="JR28" i="3"/>
  <c r="IS28" i="3" s="1"/>
  <c r="ND32" i="3"/>
  <c r="WU77" i="3"/>
  <c r="XE77" i="3" s="1"/>
  <c r="XO77" i="3"/>
  <c r="WK78" i="3" s="1"/>
  <c r="XV87" i="2"/>
  <c r="WR88" i="2" s="1"/>
  <c r="XB87" i="2"/>
  <c r="XL87" i="2" s="1"/>
  <c r="WU87" i="2"/>
  <c r="XE87" i="2" s="1"/>
  <c r="XO87" i="2"/>
  <c r="WK88" i="2" s="1"/>
  <c r="WX87" i="3"/>
  <c r="XH87" i="3" s="1"/>
  <c r="XR87" i="3"/>
  <c r="WN88" i="3" s="1"/>
  <c r="WY86" i="2"/>
  <c r="XI86" i="2"/>
  <c r="XS86" i="2"/>
  <c r="WO87" i="2" s="1"/>
  <c r="XA86" i="2"/>
  <c r="XK86" i="2" s="1"/>
  <c r="XU86" i="2"/>
  <c r="WQ87" i="2" s="1"/>
  <c r="XQ87" i="2"/>
  <c r="WM88" i="2" s="1"/>
  <c r="WW87" i="2"/>
  <c r="XG87" i="2" s="1"/>
  <c r="LP46" i="2"/>
  <c r="LR46" i="2"/>
  <c r="MS46" i="2"/>
  <c r="LT46" i="2" s="1"/>
  <c r="LE46" i="2"/>
  <c r="KK46" i="2"/>
  <c r="LO46" i="2" s="1"/>
  <c r="IT45" i="2"/>
  <c r="GY46" i="2"/>
  <c r="IO45" i="2"/>
  <c r="IQ45" i="2" s="1"/>
  <c r="VY45" i="2"/>
  <c r="UZ45" i="2" s="1"/>
  <c r="UK45" i="2"/>
  <c r="VZ45" i="2" s="1"/>
  <c r="VA45" i="2" s="1"/>
  <c r="UX45" i="2"/>
  <c r="TQ45" i="2"/>
  <c r="UU45" i="2" s="1"/>
  <c r="UV45" i="2"/>
  <c r="UB36" i="3"/>
  <c r="XN78" i="3"/>
  <c r="WJ79" i="3" s="1"/>
  <c r="GO45" i="2"/>
  <c r="FP45" i="2" s="1"/>
  <c r="FA45" i="2"/>
  <c r="FL45" i="2"/>
  <c r="EG45" i="2"/>
  <c r="FK45" i="2" s="1"/>
  <c r="FN45" i="2"/>
  <c r="TH37" i="3"/>
  <c r="WI43" i="3"/>
  <c r="XY42" i="3"/>
  <c r="DN45" i="2"/>
  <c r="CO45" i="2" s="1"/>
  <c r="DM45" i="2"/>
  <c r="CN45" i="2" s="1"/>
  <c r="BY45" i="2"/>
  <c r="CL45" i="2"/>
  <c r="BE45" i="2"/>
  <c r="CI45" i="2" s="1"/>
  <c r="CJ45" i="2"/>
  <c r="RA30" i="3"/>
  <c r="XT86" i="2"/>
  <c r="WP87" i="2" s="1"/>
  <c r="WZ86" i="2"/>
  <c r="XJ86" i="2"/>
  <c r="TQ41" i="3"/>
  <c r="UK41" i="3"/>
  <c r="QP32" i="3"/>
  <c r="QZ32" i="3"/>
  <c r="RJ32" i="3"/>
  <c r="XR87" i="2"/>
  <c r="WN88" i="2" s="1"/>
  <c r="WX87" i="2"/>
  <c r="XH87" i="2" s="1"/>
  <c r="WV86" i="3"/>
  <c r="XF86" i="3" s="1"/>
  <c r="XP86" i="3"/>
  <c r="WL87" i="3" s="1"/>
  <c r="XB87" i="3"/>
  <c r="XL87" i="3" s="1"/>
  <c r="XV87" i="3"/>
  <c r="WR88" i="3" s="1"/>
  <c r="XU86" i="3"/>
  <c r="WQ87" i="3" s="1"/>
  <c r="XA86" i="3"/>
  <c r="XK86" i="3" s="1"/>
  <c r="OG45" i="2"/>
  <c r="PU45" i="2"/>
  <c r="OV45" i="2" s="1"/>
  <c r="OT45" i="2"/>
  <c r="NM45" i="2"/>
  <c r="OQ45" i="2" s="1"/>
  <c r="OR45" i="2"/>
  <c r="PV45" i="2"/>
  <c r="OW45" i="2" s="1"/>
  <c r="XN86" i="2"/>
  <c r="WJ87" i="2" s="1"/>
  <c r="WT86" i="2"/>
  <c r="XD86" i="2" s="1"/>
  <c r="WZ88" i="3"/>
  <c r="XT88" i="3"/>
  <c r="WP89" i="3" s="1"/>
  <c r="XJ88" i="3"/>
  <c r="XP87" i="2"/>
  <c r="WL88" i="2" s="1"/>
  <c r="WV87" i="2"/>
  <c r="XF87" i="2" s="1"/>
  <c r="QO45" i="2"/>
  <c r="RS45" i="2" s="1"/>
  <c r="RT45" i="2"/>
  <c r="SW45" i="2"/>
  <c r="RX45" i="2" s="1"/>
  <c r="RI45" i="2"/>
  <c r="RV45" i="2"/>
  <c r="EH41" i="3"/>
  <c r="ER41" i="3" s="1"/>
  <c r="FB41" i="3"/>
  <c r="DX42" i="3" s="1"/>
  <c r="XQ87" i="3"/>
  <c r="WM88" i="3" s="1"/>
  <c r="WW87" i="3"/>
  <c r="XG87" i="3"/>
  <c r="WY87" i="3"/>
  <c r="XS87" i="3"/>
  <c r="WO88" i="3" s="1"/>
  <c r="XI87" i="3"/>
  <c r="RK30" i="3"/>
  <c r="XZ45" i="2"/>
  <c r="XM45" i="2"/>
  <c r="WS45" i="2"/>
  <c r="XC45" i="2" s="1"/>
  <c r="XX45" i="2"/>
  <c r="BE37" i="3"/>
  <c r="BO37" i="3" s="1"/>
  <c r="BY37" i="3"/>
  <c r="KU46" i="2" l="1"/>
  <c r="EG32" i="3"/>
  <c r="FK32" i="3" s="1"/>
  <c r="FM31" i="3"/>
  <c r="FO31" i="3" s="1"/>
  <c r="KL29" i="3"/>
  <c r="LR29" i="3"/>
  <c r="LP29" i="3"/>
  <c r="MS29" i="3"/>
  <c r="LT29" i="3" s="1"/>
  <c r="FR31" i="3"/>
  <c r="FN32" i="3"/>
  <c r="GO32" i="3"/>
  <c r="FP32" i="3" s="1"/>
  <c r="FL32" i="3"/>
  <c r="UC31" i="3"/>
  <c r="IM29" i="3"/>
  <c r="IE29" i="3" s="1"/>
  <c r="HA30" i="3" s="1"/>
  <c r="GP31" i="3"/>
  <c r="FQ31" i="3" s="1"/>
  <c r="D86" i="3"/>
  <c r="F86" i="3"/>
  <c r="C87" i="3"/>
  <c r="H87" i="3"/>
  <c r="B87" i="3"/>
  <c r="E87" i="3"/>
  <c r="CI30" i="3"/>
  <c r="BP30" i="3"/>
  <c r="NM32" i="3"/>
  <c r="NW32" i="3"/>
  <c r="OS31" i="3"/>
  <c r="OU31" i="3" s="1"/>
  <c r="OX31" i="3"/>
  <c r="KK30" i="3"/>
  <c r="KU30" i="3" s="1"/>
  <c r="TI32" i="3"/>
  <c r="UW31" i="3"/>
  <c r="UY31" i="3" s="1"/>
  <c r="VB31" i="3"/>
  <c r="PV31" i="3"/>
  <c r="OW31" i="3" s="1"/>
  <c r="RI39" i="3"/>
  <c r="QE40" i="3" s="1"/>
  <c r="QO39" i="3"/>
  <c r="QY39" i="3" s="1"/>
  <c r="HK30" i="3"/>
  <c r="HU30" i="3" s="1"/>
  <c r="WI46" i="2"/>
  <c r="XY45" i="2"/>
  <c r="OS45" i="2"/>
  <c r="NC46" i="2"/>
  <c r="OX45" i="2"/>
  <c r="TG42" i="3"/>
  <c r="DW46" i="2"/>
  <c r="FM45" i="2"/>
  <c r="FR45" i="2"/>
  <c r="HI46" i="2"/>
  <c r="IM46" i="2" s="1"/>
  <c r="IP46" i="2"/>
  <c r="IN46" i="2"/>
  <c r="HS46" i="2"/>
  <c r="JQ46" i="2"/>
  <c r="IR46" i="2" s="1"/>
  <c r="IC46" i="2"/>
  <c r="XB88" i="2"/>
  <c r="XV88" i="2"/>
  <c r="WR89" i="2" s="1"/>
  <c r="XL88" i="2"/>
  <c r="XO78" i="3"/>
  <c r="WK79" i="3" s="1"/>
  <c r="WU78" i="3"/>
  <c r="XE78" i="3" s="1"/>
  <c r="XQ88" i="3"/>
  <c r="WM89" i="3" s="1"/>
  <c r="WW88" i="3"/>
  <c r="XG88" i="3" s="1"/>
  <c r="WX88" i="2"/>
  <c r="XH88" i="2"/>
  <c r="XR88" i="2"/>
  <c r="WN89" i="2" s="1"/>
  <c r="WW88" i="2"/>
  <c r="XG88" i="2" s="1"/>
  <c r="XQ88" i="2"/>
  <c r="WM89" i="2" s="1"/>
  <c r="AU38" i="3"/>
  <c r="RU45" i="2"/>
  <c r="RW45" i="2" s="1"/>
  <c r="RZ45" i="2"/>
  <c r="QE46" i="2"/>
  <c r="XT87" i="2"/>
  <c r="WP88" i="2" s="1"/>
  <c r="WZ87" i="2"/>
  <c r="XJ87" i="2" s="1"/>
  <c r="QG31" i="3"/>
  <c r="RU30" i="3"/>
  <c r="RW30" i="3" s="1"/>
  <c r="RZ30" i="3"/>
  <c r="SX30" i="3"/>
  <c r="RY30" i="3" s="1"/>
  <c r="G102" i="2"/>
  <c r="E102" i="2"/>
  <c r="I102" i="2"/>
  <c r="H102" i="2"/>
  <c r="F102" i="2"/>
  <c r="D102" i="2"/>
  <c r="C102" i="2"/>
  <c r="B102" i="2"/>
  <c r="QY45" i="2"/>
  <c r="XA87" i="3"/>
  <c r="XK87" i="3" s="1"/>
  <c r="XU87" i="3"/>
  <c r="WQ88" i="3" s="1"/>
  <c r="CP45" i="2"/>
  <c r="AU46" i="2"/>
  <c r="CK45" i="2"/>
  <c r="WX88" i="3"/>
  <c r="XH88" i="3" s="1"/>
  <c r="XR88" i="3"/>
  <c r="WN89" i="3" s="1"/>
  <c r="WT87" i="2"/>
  <c r="XD87" i="2"/>
  <c r="XN87" i="2"/>
  <c r="WJ88" i="2" s="1"/>
  <c r="UL37" i="3"/>
  <c r="TR37" i="3"/>
  <c r="UB37" i="3" s="1"/>
  <c r="NW45" i="2"/>
  <c r="FO45" i="2"/>
  <c r="LQ46" i="2"/>
  <c r="LV46" i="2"/>
  <c r="KA47" i="2"/>
  <c r="XA87" i="2"/>
  <c r="XU87" i="2"/>
  <c r="WQ88" i="2" s="1"/>
  <c r="XK87" i="2"/>
  <c r="WZ89" i="3"/>
  <c r="XJ89" i="3" s="1"/>
  <c r="XT89" i="3"/>
  <c r="WP90" i="3" s="1"/>
  <c r="XN79" i="3"/>
  <c r="WJ80" i="3" s="1"/>
  <c r="WT79" i="3"/>
  <c r="XD79" i="3" s="1"/>
  <c r="WY88" i="3"/>
  <c r="XS88" i="3"/>
  <c r="WO89" i="3" s="1"/>
  <c r="XI88" i="3"/>
  <c r="CM45" i="2"/>
  <c r="XB88" i="3"/>
  <c r="XL88" i="3"/>
  <c r="XV88" i="3"/>
  <c r="WR89" i="3" s="1"/>
  <c r="SX45" i="2"/>
  <c r="RY45" i="2" s="1"/>
  <c r="QF33" i="3"/>
  <c r="BO45" i="2"/>
  <c r="EQ45" i="2"/>
  <c r="VB45" i="2"/>
  <c r="TG46" i="2"/>
  <c r="UW45" i="2"/>
  <c r="UY45" i="2" s="1"/>
  <c r="XO88" i="2"/>
  <c r="WK89" i="2" s="1"/>
  <c r="WU88" i="2"/>
  <c r="XE88" i="2"/>
  <c r="LS46" i="2"/>
  <c r="XP88" i="2"/>
  <c r="WL89" i="2" s="1"/>
  <c r="WV88" i="2"/>
  <c r="XF88" i="2" s="1"/>
  <c r="OU45" i="2"/>
  <c r="XZ43" i="3"/>
  <c r="XM43" i="3"/>
  <c r="WS43" i="3"/>
  <c r="XC43" i="3" s="1"/>
  <c r="XX43" i="3"/>
  <c r="UA45" i="2"/>
  <c r="MT46" i="2"/>
  <c r="LU46" i="2" s="1"/>
  <c r="FB42" i="3"/>
  <c r="DX43" i="3" s="1"/>
  <c r="EH42" i="3"/>
  <c r="ER42" i="3" s="1"/>
  <c r="XP87" i="3"/>
  <c r="WL88" i="3" s="1"/>
  <c r="WV87" i="3"/>
  <c r="XF87" i="3" s="1"/>
  <c r="UA41" i="3"/>
  <c r="ID29" i="3"/>
  <c r="GZ30" i="3" s="1"/>
  <c r="IC29" i="3"/>
  <c r="GP45" i="2"/>
  <c r="FQ45" i="2" s="1"/>
  <c r="XS87" i="2"/>
  <c r="WO88" i="2" s="1"/>
  <c r="WY87" i="2"/>
  <c r="XI87" i="2" s="1"/>
  <c r="NN32" i="3"/>
  <c r="OQ32" i="3" s="1"/>
  <c r="PU32" i="3"/>
  <c r="OV32" i="3" s="1"/>
  <c r="OT32" i="3"/>
  <c r="OR32" i="3"/>
  <c r="KV29" i="3" l="1"/>
  <c r="LO29" i="3"/>
  <c r="LG29" i="3" s="1"/>
  <c r="KC30" i="3" s="1"/>
  <c r="KM30" i="3" s="1"/>
  <c r="KW30" i="3" s="1"/>
  <c r="BZ30" i="3"/>
  <c r="AV31" i="3" s="1"/>
  <c r="EQ32" i="3"/>
  <c r="CA30" i="3"/>
  <c r="AW31" i="3" s="1"/>
  <c r="BG31" i="3" s="1"/>
  <c r="BQ31" i="3" s="1"/>
  <c r="OG32" i="3"/>
  <c r="NC33" i="3" s="1"/>
  <c r="OG33" i="3" s="1"/>
  <c r="NC34" i="3" s="1"/>
  <c r="NX32" i="3"/>
  <c r="OH32" i="3" s="1"/>
  <c r="ND33" i="3" s="1"/>
  <c r="QO40" i="3"/>
  <c r="RI40" i="3"/>
  <c r="QE41" i="3" s="1"/>
  <c r="QY40" i="3"/>
  <c r="UM32" i="3"/>
  <c r="UX32" i="3"/>
  <c r="UV32" i="3"/>
  <c r="VY32" i="3"/>
  <c r="UZ32" i="3" s="1"/>
  <c r="TS32" i="3"/>
  <c r="UU32" i="3" s="1"/>
  <c r="XO79" i="3"/>
  <c r="WK80" i="3" s="1"/>
  <c r="WU79" i="3"/>
  <c r="XE79" i="3" s="1"/>
  <c r="TQ42" i="3"/>
  <c r="UA42" i="3"/>
  <c r="UK42" i="3"/>
  <c r="RJ33" i="3"/>
  <c r="QP33" i="3"/>
  <c r="QZ33" i="3" s="1"/>
  <c r="OG46" i="2"/>
  <c r="PU46" i="2"/>
  <c r="OV46" i="2" s="1"/>
  <c r="NM46" i="2"/>
  <c r="OQ46" i="2" s="1"/>
  <c r="OT46" i="2"/>
  <c r="NW46" i="2"/>
  <c r="OR46" i="2"/>
  <c r="XP88" i="3"/>
  <c r="WL89" i="3" s="1"/>
  <c r="WV88" i="3"/>
  <c r="XF88" i="3" s="1"/>
  <c r="XR89" i="2"/>
  <c r="WN90" i="2" s="1"/>
  <c r="WX89" i="2"/>
  <c r="XH89" i="2" s="1"/>
  <c r="XB89" i="3"/>
  <c r="XL89" i="3" s="1"/>
  <c r="XV89" i="3"/>
  <c r="WR90" i="3" s="1"/>
  <c r="BE38" i="3"/>
  <c r="BO38" i="3" s="1"/>
  <c r="BY38" i="3"/>
  <c r="XA88" i="2"/>
  <c r="XK88" i="2" s="1"/>
  <c r="XU88" i="2"/>
  <c r="WQ89" i="2" s="1"/>
  <c r="EH43" i="3"/>
  <c r="ER43" i="3"/>
  <c r="FB43" i="3"/>
  <c r="DX44" i="3" s="1"/>
  <c r="LP47" i="2"/>
  <c r="LR47" i="2"/>
  <c r="MS47" i="2"/>
  <c r="LT47" i="2" s="1"/>
  <c r="LE47" i="2"/>
  <c r="MT47" i="2" s="1"/>
  <c r="LU47" i="2" s="1"/>
  <c r="KK47" i="2"/>
  <c r="LO47" i="2" s="1"/>
  <c r="BO46" i="2"/>
  <c r="DM46" i="2"/>
  <c r="CN46" i="2" s="1"/>
  <c r="BY46" i="2"/>
  <c r="DN46" i="2" s="1"/>
  <c r="CO46" i="2" s="1"/>
  <c r="CL46" i="2"/>
  <c r="BE46" i="2"/>
  <c r="CI46" i="2" s="1"/>
  <c r="CJ46" i="2"/>
  <c r="XZ46" i="2"/>
  <c r="XM46" i="2"/>
  <c r="XX46" i="2"/>
  <c r="WS46" i="2"/>
  <c r="XC46" i="2" s="1"/>
  <c r="XP89" i="2"/>
  <c r="WL90" i="2" s="1"/>
  <c r="WV89" i="2"/>
  <c r="XF89" i="2" s="1"/>
  <c r="XY43" i="3"/>
  <c r="WI44" i="3"/>
  <c r="XT90" i="3"/>
  <c r="WP91" i="3" s="1"/>
  <c r="WZ90" i="3"/>
  <c r="XJ90" i="3" s="1"/>
  <c r="WX89" i="3"/>
  <c r="XH89" i="3" s="1"/>
  <c r="XR89" i="3"/>
  <c r="WN90" i="3" s="1"/>
  <c r="WY88" i="2"/>
  <c r="XI88" i="2"/>
  <c r="XS88" i="2"/>
  <c r="WO89" i="2" s="1"/>
  <c r="WY89" i="3"/>
  <c r="XI89" i="3"/>
  <c r="XS89" i="3"/>
  <c r="WO90" i="3" s="1"/>
  <c r="TH38" i="3"/>
  <c r="QQ31" i="3"/>
  <c r="RS31" i="3" s="1"/>
  <c r="RV31" i="3"/>
  <c r="RT31" i="3"/>
  <c r="SW31" i="3"/>
  <c r="RX31" i="3" s="1"/>
  <c r="GO46" i="2"/>
  <c r="FP46" i="2" s="1"/>
  <c r="FA46" i="2"/>
  <c r="GP46" i="2" s="1"/>
  <c r="FQ46" i="2" s="1"/>
  <c r="FN46" i="2"/>
  <c r="FL46" i="2"/>
  <c r="EG46" i="2"/>
  <c r="FK46" i="2" s="1"/>
  <c r="WU89" i="2"/>
  <c r="XE89" i="2"/>
  <c r="XO89" i="2"/>
  <c r="WK90" i="2" s="1"/>
  <c r="XQ89" i="2"/>
  <c r="WM90" i="2" s="1"/>
  <c r="WW89" i="2"/>
  <c r="XG89" i="2" s="1"/>
  <c r="XV89" i="2"/>
  <c r="WR90" i="2" s="1"/>
  <c r="XB89" i="2"/>
  <c r="XL89" i="2"/>
  <c r="XK88" i="3"/>
  <c r="XU88" i="3"/>
  <c r="WQ89" i="3" s="1"/>
  <c r="XA88" i="3"/>
  <c r="UX46" i="2"/>
  <c r="VY46" i="2"/>
  <c r="UZ46" i="2" s="1"/>
  <c r="TQ46" i="2"/>
  <c r="UU46" i="2" s="1"/>
  <c r="UV46" i="2"/>
  <c r="VZ46" i="2"/>
  <c r="VA46" i="2" s="1"/>
  <c r="UK46" i="2"/>
  <c r="GY30" i="3"/>
  <c r="IT29" i="3"/>
  <c r="IO29" i="3"/>
  <c r="IQ29" i="3" s="1"/>
  <c r="JR29" i="3"/>
  <c r="IS29" i="3" s="1"/>
  <c r="XQ89" i="3"/>
  <c r="WM90" i="3" s="1"/>
  <c r="WW89" i="3"/>
  <c r="XG89" i="3"/>
  <c r="HJ30" i="3"/>
  <c r="HT30" i="3" s="1"/>
  <c r="XN88" i="2"/>
  <c r="WJ89" i="2" s="1"/>
  <c r="WT88" i="2"/>
  <c r="XD88" i="2"/>
  <c r="WZ88" i="2"/>
  <c r="XJ88" i="2" s="1"/>
  <c r="XT88" i="2"/>
  <c r="WP89" i="2" s="1"/>
  <c r="GY47" i="2"/>
  <c r="IT46" i="2"/>
  <c r="IO46" i="2"/>
  <c r="IQ46" i="2" s="1"/>
  <c r="QO46" i="2"/>
  <c r="RS46" i="2" s="1"/>
  <c r="SW46" i="2"/>
  <c r="RX46" i="2" s="1"/>
  <c r="RI46" i="2"/>
  <c r="RV46" i="2"/>
  <c r="RT46" i="2"/>
  <c r="WT80" i="3"/>
  <c r="XD80" i="3" s="1"/>
  <c r="XN80" i="3"/>
  <c r="WJ81" i="3" s="1"/>
  <c r="JR46" i="2"/>
  <c r="IS46" i="2" s="1"/>
  <c r="EQ46" i="2" l="1"/>
  <c r="FA32" i="3"/>
  <c r="FC32" i="3"/>
  <c r="DY33" i="3" s="1"/>
  <c r="EI33" i="3" s="1"/>
  <c r="ES33" i="3" s="1"/>
  <c r="LF29" i="3"/>
  <c r="CP30" i="3"/>
  <c r="DN30" i="3"/>
  <c r="CO30" i="3" s="1"/>
  <c r="I87" i="3" s="1"/>
  <c r="BF31" i="3"/>
  <c r="BP31" i="3" s="1"/>
  <c r="CL31" i="3"/>
  <c r="CJ31" i="3"/>
  <c r="DM31" i="3"/>
  <c r="CN31" i="3" s="1"/>
  <c r="CK30" i="3"/>
  <c r="OI32" i="3"/>
  <c r="NE33" i="3" s="1"/>
  <c r="OR33" i="3" s="1"/>
  <c r="NM33" i="3"/>
  <c r="NW33" i="3" s="1"/>
  <c r="RA31" i="3"/>
  <c r="VZ32" i="3"/>
  <c r="VA32" i="3" s="1"/>
  <c r="VB32" i="3"/>
  <c r="TI33" i="3"/>
  <c r="UW32" i="3"/>
  <c r="UY32" i="3" s="1"/>
  <c r="QO41" i="3"/>
  <c r="QY41" i="3" s="1"/>
  <c r="RI41" i="3"/>
  <c r="QE42" i="3" s="1"/>
  <c r="RI42" i="3" s="1"/>
  <c r="NM34" i="3"/>
  <c r="NW34" i="3" s="1"/>
  <c r="OG34" i="3"/>
  <c r="NC35" i="3" s="1"/>
  <c r="UC32" i="3"/>
  <c r="LE30" i="3"/>
  <c r="JQ30" i="3"/>
  <c r="IR30" i="3" s="1"/>
  <c r="HI30" i="3"/>
  <c r="IM30" i="3" s="1"/>
  <c r="IP30" i="3"/>
  <c r="IN30" i="3"/>
  <c r="XS90" i="3"/>
  <c r="WO91" i="3" s="1"/>
  <c r="WY90" i="3"/>
  <c r="XI90" i="3" s="1"/>
  <c r="XC44" i="3"/>
  <c r="XZ44" i="3"/>
  <c r="XX44" i="3"/>
  <c r="WS44" i="3"/>
  <c r="XM44" i="3" s="1"/>
  <c r="XB90" i="3"/>
  <c r="XV90" i="3"/>
  <c r="WR91" i="3" s="1"/>
  <c r="XL90" i="3"/>
  <c r="OS46" i="2"/>
  <c r="OU46" i="2" s="1"/>
  <c r="NC47" i="2"/>
  <c r="OX46" i="2"/>
  <c r="XU89" i="2"/>
  <c r="WQ90" i="2" s="1"/>
  <c r="XA89" i="2"/>
  <c r="XK89" i="2" s="1"/>
  <c r="VB46" i="2"/>
  <c r="TG47" i="2"/>
  <c r="UW46" i="2"/>
  <c r="H103" i="2"/>
  <c r="D103" i="2"/>
  <c r="B103" i="2"/>
  <c r="I103" i="2"/>
  <c r="G103" i="2"/>
  <c r="F103" i="2"/>
  <c r="E103" i="2"/>
  <c r="C103" i="2"/>
  <c r="KU47" i="2"/>
  <c r="RZ46" i="2"/>
  <c r="RU46" i="2"/>
  <c r="QE47" i="2"/>
  <c r="SX46" i="2"/>
  <c r="RY46" i="2" s="1"/>
  <c r="WY89" i="2"/>
  <c r="XI89" i="2" s="1"/>
  <c r="XS89" i="2"/>
  <c r="WO90" i="2" s="1"/>
  <c r="WV90" i="2"/>
  <c r="XP90" i="2"/>
  <c r="WL91" i="2" s="1"/>
  <c r="XF90" i="2"/>
  <c r="FB44" i="3"/>
  <c r="DX45" i="3" s="1"/>
  <c r="EH44" i="3"/>
  <c r="ER44" i="3" s="1"/>
  <c r="XT89" i="2"/>
  <c r="WP90" i="2" s="1"/>
  <c r="WZ89" i="2"/>
  <c r="XJ89" i="2"/>
  <c r="WV89" i="3"/>
  <c r="XF89" i="3"/>
  <c r="XP89" i="3"/>
  <c r="WL90" i="3" s="1"/>
  <c r="CM46" i="2"/>
  <c r="OH33" i="3"/>
  <c r="NN33" i="3"/>
  <c r="NX33" i="3" s="1"/>
  <c r="XV90" i="2"/>
  <c r="WR91" i="2" s="1"/>
  <c r="XB90" i="2"/>
  <c r="XL90" i="2" s="1"/>
  <c r="CP46" i="2"/>
  <c r="AU47" i="2"/>
  <c r="CK46" i="2"/>
  <c r="HI47" i="2"/>
  <c r="IM47" i="2" s="1"/>
  <c r="IP47" i="2"/>
  <c r="IN47" i="2"/>
  <c r="JR47" i="2"/>
  <c r="IS47" i="2" s="1"/>
  <c r="JQ47" i="2"/>
  <c r="IR47" i="2" s="1"/>
  <c r="IC47" i="2"/>
  <c r="RK31" i="3"/>
  <c r="WU80" i="3"/>
  <c r="XE80" i="3" s="1"/>
  <c r="XO80" i="3"/>
  <c r="WK81" i="3" s="1"/>
  <c r="UA46" i="2"/>
  <c r="WW90" i="2"/>
  <c r="XG90" i="2" s="1"/>
  <c r="XQ90" i="2"/>
  <c r="WM91" i="2" s="1"/>
  <c r="DW47" i="2"/>
  <c r="FM46" i="2"/>
  <c r="FR46" i="2"/>
  <c r="WI47" i="2"/>
  <c r="XY46" i="2"/>
  <c r="QY46" i="2"/>
  <c r="XN89" i="2"/>
  <c r="WJ90" i="2" s="1"/>
  <c r="WT89" i="2"/>
  <c r="XD89" i="2" s="1"/>
  <c r="LQ47" i="2"/>
  <c r="KA48" i="2"/>
  <c r="LV47" i="2"/>
  <c r="QF34" i="3"/>
  <c r="FO46" i="2"/>
  <c r="WX90" i="3"/>
  <c r="XH90" i="3" s="1"/>
  <c r="XR90" i="3"/>
  <c r="WN91" i="3" s="1"/>
  <c r="XH90" i="2"/>
  <c r="WX90" i="2"/>
  <c r="XR90" i="2"/>
  <c r="WN91" i="2" s="1"/>
  <c r="WW90" i="3"/>
  <c r="XG90" i="3"/>
  <c r="XQ90" i="3"/>
  <c r="WM91" i="3" s="1"/>
  <c r="AU39" i="3"/>
  <c r="PV46" i="2"/>
  <c r="OW46" i="2" s="1"/>
  <c r="WT81" i="3"/>
  <c r="XD81" i="3" s="1"/>
  <c r="UY46" i="2"/>
  <c r="RW46" i="2"/>
  <c r="XA89" i="3"/>
  <c r="XK89" i="3" s="1"/>
  <c r="XU89" i="3"/>
  <c r="WQ90" i="3" s="1"/>
  <c r="WU90" i="2"/>
  <c r="XE90" i="2" s="1"/>
  <c r="XO90" i="2"/>
  <c r="WK91" i="2" s="1"/>
  <c r="TR38" i="3"/>
  <c r="UB38" i="3" s="1"/>
  <c r="UL38" i="3"/>
  <c r="XT91" i="3"/>
  <c r="WP92" i="3" s="1"/>
  <c r="WZ91" i="3"/>
  <c r="XJ91" i="3" s="1"/>
  <c r="LS47" i="2"/>
  <c r="TG43" i="3"/>
  <c r="PV32" i="3" l="1"/>
  <c r="OW32" i="3" s="1"/>
  <c r="KB30" i="3"/>
  <c r="LQ29" i="3"/>
  <c r="LS29" i="3" s="1"/>
  <c r="LV29" i="3"/>
  <c r="MT29" i="3"/>
  <c r="LU29" i="3" s="1"/>
  <c r="PU33" i="3"/>
  <c r="OV33" i="3" s="1"/>
  <c r="OT33" i="3"/>
  <c r="NO33" i="3"/>
  <c r="NY33" i="3" s="1"/>
  <c r="OX32" i="3"/>
  <c r="OS32" i="3"/>
  <c r="OU32" i="3" s="1"/>
  <c r="DW33" i="3"/>
  <c r="FM32" i="3"/>
  <c r="FO32" i="3" s="1"/>
  <c r="FR32" i="3"/>
  <c r="GP32" i="3"/>
  <c r="FQ32" i="3" s="1"/>
  <c r="CI31" i="3"/>
  <c r="BZ31" i="3"/>
  <c r="AV32" i="3" s="1"/>
  <c r="G87" i="3"/>
  <c r="CM30" i="3"/>
  <c r="H88" i="3"/>
  <c r="B88" i="3"/>
  <c r="E88" i="3"/>
  <c r="C88" i="3"/>
  <c r="CA31" i="3"/>
  <c r="QO42" i="3"/>
  <c r="QY42" i="3" s="1"/>
  <c r="OG35" i="3"/>
  <c r="NC36" i="3" s="1"/>
  <c r="NM35" i="3"/>
  <c r="NW35" i="3" s="1"/>
  <c r="UX33" i="3"/>
  <c r="VY33" i="3"/>
  <c r="UZ33" i="3" s="1"/>
  <c r="UV33" i="3"/>
  <c r="UM33" i="3"/>
  <c r="VZ33" i="3" s="1"/>
  <c r="VA33" i="3" s="1"/>
  <c r="TS33" i="3"/>
  <c r="UU33" i="3" s="1"/>
  <c r="UC33" i="3"/>
  <c r="KA31" i="3"/>
  <c r="BF32" i="3"/>
  <c r="BP32" i="3" s="1"/>
  <c r="FB45" i="3"/>
  <c r="DX46" i="3" s="1"/>
  <c r="EH45" i="3"/>
  <c r="ER45" i="3" s="1"/>
  <c r="BE39" i="3"/>
  <c r="BO39" i="3" s="1"/>
  <c r="BY39" i="3"/>
  <c r="TH39" i="3"/>
  <c r="XZ47" i="2"/>
  <c r="XM47" i="2"/>
  <c r="XX47" i="2"/>
  <c r="WS47" i="2"/>
  <c r="XC47" i="2" s="1"/>
  <c r="XO81" i="3"/>
  <c r="WK82" i="3" s="1"/>
  <c r="WU81" i="3"/>
  <c r="XE81" i="3" s="1"/>
  <c r="ND34" i="3"/>
  <c r="OG47" i="2"/>
  <c r="PV47" i="2" s="1"/>
  <c r="OW47" i="2" s="1"/>
  <c r="PU47" i="2"/>
  <c r="OV47" i="2" s="1"/>
  <c r="NM47" i="2"/>
  <c r="OQ47" i="2" s="1"/>
  <c r="OT47" i="2"/>
  <c r="OR47" i="2"/>
  <c r="WY91" i="3"/>
  <c r="XI91" i="3"/>
  <c r="XS91" i="3"/>
  <c r="WO92" i="3" s="1"/>
  <c r="GO47" i="2"/>
  <c r="FP47" i="2" s="1"/>
  <c r="FA47" i="2"/>
  <c r="FL47" i="2"/>
  <c r="GP47" i="2"/>
  <c r="FQ47" i="2" s="1"/>
  <c r="EG47" i="2"/>
  <c r="FK47" i="2" s="1"/>
  <c r="FN47" i="2"/>
  <c r="UX47" i="2"/>
  <c r="UK47" i="2"/>
  <c r="VY47" i="2"/>
  <c r="UZ47" i="2" s="1"/>
  <c r="TQ47" i="2"/>
  <c r="UU47" i="2" s="1"/>
  <c r="UV47" i="2"/>
  <c r="XB91" i="3"/>
  <c r="XL91" i="3"/>
  <c r="XV91" i="3"/>
  <c r="WR92" i="3" s="1"/>
  <c r="RJ34" i="3"/>
  <c r="QP34" i="3"/>
  <c r="QZ34" i="3" s="1"/>
  <c r="WV90" i="3"/>
  <c r="XF90" i="3" s="1"/>
  <c r="XP90" i="3"/>
  <c r="WL91" i="3" s="1"/>
  <c r="QE43" i="3"/>
  <c r="XO91" i="2"/>
  <c r="WK92" i="2" s="1"/>
  <c r="WU91" i="2"/>
  <c r="XE91" i="2" s="1"/>
  <c r="XN81" i="3"/>
  <c r="WJ82" i="3" s="1"/>
  <c r="XR91" i="2"/>
  <c r="WN92" i="2" s="1"/>
  <c r="WX91" i="2"/>
  <c r="XH91" i="2" s="1"/>
  <c r="XQ91" i="2"/>
  <c r="WM92" i="2" s="1"/>
  <c r="WW91" i="2"/>
  <c r="XG91" i="2" s="1"/>
  <c r="QG32" i="3"/>
  <c r="RZ31" i="3"/>
  <c r="RU31" i="3"/>
  <c r="RW31" i="3" s="1"/>
  <c r="SX31" i="3"/>
  <c r="RY31" i="3" s="1"/>
  <c r="XB91" i="2"/>
  <c r="XL91" i="2"/>
  <c r="XV91" i="2"/>
  <c r="WR92" i="2" s="1"/>
  <c r="HS30" i="3"/>
  <c r="XQ91" i="3"/>
  <c r="WM92" i="3" s="1"/>
  <c r="WW91" i="3"/>
  <c r="XG91" i="3"/>
  <c r="CL47" i="2"/>
  <c r="BY47" i="2"/>
  <c r="DN47" i="2" s="1"/>
  <c r="CO47" i="2" s="1"/>
  <c r="DM47" i="2"/>
  <c r="CN47" i="2" s="1"/>
  <c r="BE47" i="2"/>
  <c r="CI47" i="2" s="1"/>
  <c r="CJ47" i="2"/>
  <c r="XP91" i="2"/>
  <c r="WL92" i="2" s="1"/>
  <c r="WV91" i="2"/>
  <c r="XF91" i="2" s="1"/>
  <c r="UK43" i="3"/>
  <c r="TQ43" i="3"/>
  <c r="KK48" i="2"/>
  <c r="LO48" i="2" s="1"/>
  <c r="LR48" i="2"/>
  <c r="LP48" i="2"/>
  <c r="MT48" i="2"/>
  <c r="LU48" i="2" s="1"/>
  <c r="MS48" i="2"/>
  <c r="LT48" i="2" s="1"/>
  <c r="LE48" i="2"/>
  <c r="GY48" i="2"/>
  <c r="IT47" i="2"/>
  <c r="IO47" i="2"/>
  <c r="IQ47" i="2" s="1"/>
  <c r="WY90" i="2"/>
  <c r="XI90" i="2"/>
  <c r="XS90" i="2"/>
  <c r="WO91" i="2" s="1"/>
  <c r="IE30" i="3"/>
  <c r="HA31" i="3" s="1"/>
  <c r="WI45" i="3"/>
  <c r="XY44" i="3"/>
  <c r="WZ92" i="3"/>
  <c r="XT92" i="3"/>
  <c r="WP93" i="3" s="1"/>
  <c r="XJ92" i="3"/>
  <c r="XR91" i="3"/>
  <c r="WN92" i="3" s="1"/>
  <c r="WX91" i="3"/>
  <c r="XH91" i="3"/>
  <c r="XU90" i="2"/>
  <c r="WQ91" i="2" s="1"/>
  <c r="XA90" i="2"/>
  <c r="XK90" i="2" s="1"/>
  <c r="XA90" i="3"/>
  <c r="XK90" i="3"/>
  <c r="XU90" i="3"/>
  <c r="WQ91" i="3" s="1"/>
  <c r="XN90" i="2"/>
  <c r="WJ91" i="2" s="1"/>
  <c r="WT90" i="2"/>
  <c r="XD90" i="2" s="1"/>
  <c r="HS47" i="2"/>
  <c r="XT90" i="2"/>
  <c r="WP91" i="2" s="1"/>
  <c r="WZ90" i="2"/>
  <c r="XJ90" i="2" s="1"/>
  <c r="QO47" i="2"/>
  <c r="RS47" i="2" s="1"/>
  <c r="SW47" i="2"/>
  <c r="RX47" i="2" s="1"/>
  <c r="RI47" i="2"/>
  <c r="SX47" i="2" s="1"/>
  <c r="RY47" i="2" s="1"/>
  <c r="RV47" i="2"/>
  <c r="RT47" i="2"/>
  <c r="EQ47" i="2" l="1"/>
  <c r="FA33" i="3"/>
  <c r="FN33" i="3"/>
  <c r="FL33" i="3"/>
  <c r="EG33" i="3"/>
  <c r="FK33" i="3" s="1"/>
  <c r="GO33" i="3"/>
  <c r="FP33" i="3" s="1"/>
  <c r="OQ33" i="3"/>
  <c r="OI33" i="3" s="1"/>
  <c r="LP30" i="3"/>
  <c r="LR30" i="3"/>
  <c r="MS30" i="3"/>
  <c r="LT30" i="3" s="1"/>
  <c r="KL30" i="3"/>
  <c r="LO30" i="3" s="1"/>
  <c r="KV30" i="3"/>
  <c r="LF30" i="3"/>
  <c r="AW32" i="3"/>
  <c r="CK31" i="3"/>
  <c r="DN31" i="3"/>
  <c r="CO31" i="3" s="1"/>
  <c r="I88" i="3" s="1"/>
  <c r="CP31" i="3"/>
  <c r="F87" i="3"/>
  <c r="D87" i="3"/>
  <c r="NM36" i="3"/>
  <c r="OG36" i="3"/>
  <c r="NC37" i="3" s="1"/>
  <c r="NW36" i="3"/>
  <c r="KK31" i="3"/>
  <c r="TI34" i="3"/>
  <c r="VB33" i="3"/>
  <c r="UW33" i="3"/>
  <c r="UY33" i="3" s="1"/>
  <c r="VB47" i="2"/>
  <c r="TG48" i="2"/>
  <c r="UW47" i="2"/>
  <c r="XS92" i="3"/>
  <c r="WO93" i="3" s="1"/>
  <c r="WY92" i="3"/>
  <c r="XI92" i="3" s="1"/>
  <c r="NN34" i="3"/>
  <c r="OH34" i="3"/>
  <c r="AU40" i="3"/>
  <c r="VZ47" i="2"/>
  <c r="VA47" i="2" s="1"/>
  <c r="XS91" i="2"/>
  <c r="WO92" i="2" s="1"/>
  <c r="WY91" i="2"/>
  <c r="XI91" i="2" s="1"/>
  <c r="UY47" i="2"/>
  <c r="WU82" i="3"/>
  <c r="XE82" i="3" s="1"/>
  <c r="XO82" i="3"/>
  <c r="WK83" i="3" s="1"/>
  <c r="XP91" i="3"/>
  <c r="WL92" i="3" s="1"/>
  <c r="WV91" i="3"/>
  <c r="XF91" i="3" s="1"/>
  <c r="UA47" i="2"/>
  <c r="NW47" i="2"/>
  <c r="XT91" i="2"/>
  <c r="WP92" i="2" s="1"/>
  <c r="WZ91" i="2"/>
  <c r="XJ91" i="2" s="1"/>
  <c r="TG44" i="3"/>
  <c r="QQ32" i="3"/>
  <c r="RS32" i="3" s="1"/>
  <c r="SW32" i="3"/>
  <c r="RX32" i="3" s="1"/>
  <c r="RV32" i="3"/>
  <c r="RT32" i="3"/>
  <c r="WU92" i="2"/>
  <c r="XE92" i="2"/>
  <c r="XO92" i="2"/>
  <c r="WK93" i="2" s="1"/>
  <c r="XB92" i="3"/>
  <c r="XL92" i="3" s="1"/>
  <c r="XV92" i="3"/>
  <c r="WR93" i="3" s="1"/>
  <c r="XB92" i="2"/>
  <c r="XL92" i="2" s="1"/>
  <c r="XV92" i="2"/>
  <c r="WR93" i="2" s="1"/>
  <c r="WT82" i="3"/>
  <c r="XD82" i="3" s="1"/>
  <c r="XY47" i="2"/>
  <c r="WI48" i="2"/>
  <c r="XA91" i="3"/>
  <c r="XK91" i="3" s="1"/>
  <c r="XU91" i="3"/>
  <c r="WQ92" i="3" s="1"/>
  <c r="XR92" i="3"/>
  <c r="WN93" i="3" s="1"/>
  <c r="WX92" i="3"/>
  <c r="XH92" i="3"/>
  <c r="JQ48" i="2"/>
  <c r="IR48" i="2" s="1"/>
  <c r="IC48" i="2"/>
  <c r="IN48" i="2"/>
  <c r="IP48" i="2"/>
  <c r="HI48" i="2"/>
  <c r="IM48" i="2" s="1"/>
  <c r="BO47" i="2"/>
  <c r="QY47" i="2"/>
  <c r="XN91" i="2"/>
  <c r="WJ92" i="2" s="1"/>
  <c r="WT91" i="2"/>
  <c r="XD91" i="2" s="1"/>
  <c r="XT93" i="3"/>
  <c r="WP94" i="3" s="1"/>
  <c r="WZ93" i="3"/>
  <c r="XJ93" i="3" s="1"/>
  <c r="LV48" i="2"/>
  <c r="LQ48" i="2"/>
  <c r="LS48" i="2" s="1"/>
  <c r="KA49" i="2"/>
  <c r="QF35" i="3"/>
  <c r="FB46" i="3"/>
  <c r="DX47" i="3" s="1"/>
  <c r="EH46" i="3"/>
  <c r="ER46" i="3" s="1"/>
  <c r="XA91" i="2"/>
  <c r="XU91" i="2"/>
  <c r="WQ92" i="2" s="1"/>
  <c r="XK91" i="2"/>
  <c r="UA43" i="3"/>
  <c r="WW92" i="2"/>
  <c r="XG92" i="2"/>
  <c r="XQ92" i="2"/>
  <c r="WM93" i="2" s="1"/>
  <c r="QO43" i="3"/>
  <c r="QY43" i="3"/>
  <c r="RI43" i="3"/>
  <c r="FM47" i="2"/>
  <c r="FO47" i="2" s="1"/>
  <c r="DW48" i="2"/>
  <c r="FR47" i="2"/>
  <c r="OS47" i="2"/>
  <c r="OU47" i="2" s="1"/>
  <c r="OX47" i="2"/>
  <c r="NC48" i="2"/>
  <c r="HK31" i="3"/>
  <c r="HU31" i="3" s="1"/>
  <c r="WX92" i="2"/>
  <c r="XH92" i="2"/>
  <c r="XR92" i="2"/>
  <c r="WN93" i="2" s="1"/>
  <c r="E104" i="2"/>
  <c r="F104" i="2"/>
  <c r="D104" i="2"/>
  <c r="C104" i="2"/>
  <c r="B104" i="2"/>
  <c r="I104" i="2"/>
  <c r="H104" i="2"/>
  <c r="G104" i="2"/>
  <c r="CP47" i="2"/>
  <c r="AU48" i="2"/>
  <c r="CK47" i="2"/>
  <c r="CM47" i="2" s="1"/>
  <c r="WW92" i="3"/>
  <c r="XG92" i="3" s="1"/>
  <c r="XQ92" i="3"/>
  <c r="WM93" i="3" s="1"/>
  <c r="QE48" i="2"/>
  <c r="RZ47" i="2"/>
  <c r="RU47" i="2"/>
  <c r="RW47" i="2" s="1"/>
  <c r="XZ45" i="3"/>
  <c r="XX45" i="3"/>
  <c r="WS45" i="3"/>
  <c r="XC45" i="3" s="1"/>
  <c r="KU48" i="2"/>
  <c r="WV92" i="2"/>
  <c r="XF92" i="2"/>
  <c r="XP92" i="2"/>
  <c r="WL93" i="2" s="1"/>
  <c r="IC30" i="3"/>
  <c r="ID30" i="3"/>
  <c r="GZ31" i="3" s="1"/>
  <c r="UL39" i="3"/>
  <c r="TR39" i="3"/>
  <c r="UB39" i="3" s="1"/>
  <c r="NE34" i="3" l="1"/>
  <c r="OX33" i="3"/>
  <c r="PV33" i="3"/>
  <c r="OW33" i="3" s="1"/>
  <c r="OS33" i="3"/>
  <c r="OU33" i="3" s="1"/>
  <c r="EQ33" i="3"/>
  <c r="FC33" i="3" s="1"/>
  <c r="KB31" i="3"/>
  <c r="LG30" i="3"/>
  <c r="KC31" i="3" s="1"/>
  <c r="KM31" i="3" s="1"/>
  <c r="KW31" i="3" s="1"/>
  <c r="DW34" i="3"/>
  <c r="CM31" i="3"/>
  <c r="G88" i="3"/>
  <c r="BG32" i="3"/>
  <c r="BQ32" i="3" s="1"/>
  <c r="CJ32" i="3"/>
  <c r="DM32" i="3"/>
  <c r="CN32" i="3" s="1"/>
  <c r="CL32" i="3"/>
  <c r="KU31" i="3"/>
  <c r="RA32" i="3"/>
  <c r="RK32" i="3" s="1"/>
  <c r="SX32" i="3" s="1"/>
  <c r="RY32" i="3" s="1"/>
  <c r="NX34" i="3"/>
  <c r="LE31" i="3"/>
  <c r="OG37" i="3"/>
  <c r="NC38" i="3" s="1"/>
  <c r="NM37" i="3"/>
  <c r="NW37" i="3" s="1"/>
  <c r="UX34" i="3"/>
  <c r="TS34" i="3"/>
  <c r="UU34" i="3" s="1"/>
  <c r="UM34" i="3"/>
  <c r="VY34" i="3"/>
  <c r="UZ34" i="3" s="1"/>
  <c r="UV34" i="3"/>
  <c r="GY49" i="2"/>
  <c r="IO48" i="2"/>
  <c r="IQ48" i="2" s="1"/>
  <c r="IT48" i="2"/>
  <c r="WU83" i="3"/>
  <c r="XE83" i="3" s="1"/>
  <c r="XO83" i="3"/>
  <c r="WK84" i="3" s="1"/>
  <c r="XV93" i="3"/>
  <c r="WR94" i="3" s="1"/>
  <c r="XB93" i="3"/>
  <c r="XL93" i="3" s="1"/>
  <c r="XN92" i="2"/>
  <c r="WJ93" i="2" s="1"/>
  <c r="WT92" i="2"/>
  <c r="XD92" i="2"/>
  <c r="WY93" i="3"/>
  <c r="XI93" i="3" s="1"/>
  <c r="XS93" i="3"/>
  <c r="WO94" i="3" s="1"/>
  <c r="TQ44" i="3"/>
  <c r="UA44" i="3" s="1"/>
  <c r="UK44" i="3"/>
  <c r="XR93" i="2"/>
  <c r="WN94" i="2" s="1"/>
  <c r="WX93" i="2"/>
  <c r="XH93" i="2"/>
  <c r="XT94" i="3"/>
  <c r="WP95" i="3" s="1"/>
  <c r="WZ94" i="3"/>
  <c r="XJ94" i="3" s="1"/>
  <c r="FB47" i="3"/>
  <c r="DX48" i="3" s="1"/>
  <c r="EH47" i="3"/>
  <c r="ER47" i="3" s="1"/>
  <c r="XM45" i="3"/>
  <c r="WX93" i="3"/>
  <c r="XH93" i="3" s="1"/>
  <c r="XR93" i="3"/>
  <c r="WN94" i="3" s="1"/>
  <c r="XZ48" i="2"/>
  <c r="XX48" i="2"/>
  <c r="XM48" i="2"/>
  <c r="WS48" i="2"/>
  <c r="XC48" i="2" s="1"/>
  <c r="WU93" i="2"/>
  <c r="XE93" i="2"/>
  <c r="XO93" i="2"/>
  <c r="WK94" i="2" s="1"/>
  <c r="BY40" i="3"/>
  <c r="BE40" i="3"/>
  <c r="TQ48" i="2"/>
  <c r="UU48" i="2" s="1"/>
  <c r="UV48" i="2"/>
  <c r="VY48" i="2"/>
  <c r="UZ48" i="2" s="1"/>
  <c r="UK48" i="2"/>
  <c r="UX48" i="2"/>
  <c r="OR48" i="2"/>
  <c r="PU48" i="2"/>
  <c r="OV48" i="2" s="1"/>
  <c r="OG48" i="2"/>
  <c r="PV48" i="2" s="1"/>
  <c r="OW48" i="2" s="1"/>
  <c r="NM48" i="2"/>
  <c r="OQ48" i="2" s="1"/>
  <c r="OT48" i="2"/>
  <c r="XU92" i="3"/>
  <c r="WQ93" i="3" s="1"/>
  <c r="XA92" i="3"/>
  <c r="XK92" i="3"/>
  <c r="WW93" i="3"/>
  <c r="XG93" i="3" s="1"/>
  <c r="XQ93" i="3"/>
  <c r="WM94" i="3" s="1"/>
  <c r="QE44" i="3"/>
  <c r="BE48" i="2"/>
  <c r="CI48" i="2" s="1"/>
  <c r="DM48" i="2"/>
  <c r="CN48" i="2" s="1"/>
  <c r="BY48" i="2"/>
  <c r="DN48" i="2" s="1"/>
  <c r="CO48" i="2" s="1"/>
  <c r="CL48" i="2"/>
  <c r="CJ48" i="2"/>
  <c r="TH40" i="3"/>
  <c r="XQ93" i="2"/>
  <c r="WM94" i="2" s="1"/>
  <c r="WW93" i="2"/>
  <c r="XG93" i="2" s="1"/>
  <c r="QP35" i="3"/>
  <c r="RJ35" i="3"/>
  <c r="XN82" i="3"/>
  <c r="WJ83" i="3" s="1"/>
  <c r="KK49" i="2"/>
  <c r="LO49" i="2" s="1"/>
  <c r="LR49" i="2"/>
  <c r="LE49" i="2"/>
  <c r="MT49" i="2" s="1"/>
  <c r="LU49" i="2" s="1"/>
  <c r="MS49" i="2"/>
  <c r="LT49" i="2" s="1"/>
  <c r="LP49" i="2"/>
  <c r="HJ31" i="3"/>
  <c r="HT31" i="3"/>
  <c r="JR48" i="2"/>
  <c r="IS48" i="2" s="1"/>
  <c r="XJ92" i="2"/>
  <c r="XT92" i="2"/>
  <c r="WP93" i="2" s="1"/>
  <c r="WZ92" i="2"/>
  <c r="HS48" i="2"/>
  <c r="WY92" i="2"/>
  <c r="XI92" i="2"/>
  <c r="XS92" i="2"/>
  <c r="WO93" i="2" s="1"/>
  <c r="ND35" i="3"/>
  <c r="XU92" i="2"/>
  <c r="WQ93" i="2" s="1"/>
  <c r="XA92" i="2"/>
  <c r="XK92" i="2" s="1"/>
  <c r="GY31" i="3"/>
  <c r="IT30" i="3"/>
  <c r="IO30" i="3"/>
  <c r="IQ30" i="3" s="1"/>
  <c r="JR30" i="3"/>
  <c r="IS30" i="3" s="1"/>
  <c r="FN48" i="2"/>
  <c r="FA48" i="2"/>
  <c r="GO48" i="2"/>
  <c r="FP48" i="2" s="1"/>
  <c r="EG48" i="2"/>
  <c r="FK48" i="2" s="1"/>
  <c r="FL48" i="2"/>
  <c r="XP93" i="2"/>
  <c r="WL94" i="2" s="1"/>
  <c r="WV93" i="2"/>
  <c r="XF93" i="2" s="1"/>
  <c r="RI48" i="2"/>
  <c r="SX48" i="2" s="1"/>
  <c r="RY48" i="2" s="1"/>
  <c r="SW48" i="2"/>
  <c r="RX48" i="2" s="1"/>
  <c r="QO48" i="2"/>
  <c r="RS48" i="2" s="1"/>
  <c r="RV48" i="2"/>
  <c r="RT48" i="2"/>
  <c r="XB93" i="2"/>
  <c r="XL93" i="2"/>
  <c r="XV93" i="2"/>
  <c r="WR94" i="2" s="1"/>
  <c r="XP92" i="3"/>
  <c r="WL93" i="3" s="1"/>
  <c r="WV92" i="3"/>
  <c r="XF92" i="3" s="1"/>
  <c r="NW48" i="2" l="1"/>
  <c r="EQ48" i="2"/>
  <c r="UA48" i="2"/>
  <c r="LQ30" i="3"/>
  <c r="LS30" i="3" s="1"/>
  <c r="LV30" i="3"/>
  <c r="KL31" i="3"/>
  <c r="LR31" i="3"/>
  <c r="MS31" i="3"/>
  <c r="LT31" i="3" s="1"/>
  <c r="LP31" i="3"/>
  <c r="DY34" i="3"/>
  <c r="GP33" i="3"/>
  <c r="FQ33" i="3" s="1"/>
  <c r="MT30" i="3"/>
  <c r="LU30" i="3" s="1"/>
  <c r="OI34" i="3"/>
  <c r="NE35" i="3" s="1"/>
  <c r="PU35" i="3" s="1"/>
  <c r="OV35" i="3" s="1"/>
  <c r="RZ32" i="3"/>
  <c r="RU32" i="3"/>
  <c r="RW32" i="3" s="1"/>
  <c r="QG33" i="3"/>
  <c r="FM33" i="3"/>
  <c r="FO33" i="3" s="1"/>
  <c r="FR33" i="3"/>
  <c r="FA34" i="3"/>
  <c r="DW35" i="3" s="1"/>
  <c r="EG34" i="3"/>
  <c r="EQ34" i="3" s="1"/>
  <c r="FL34" i="3"/>
  <c r="GO34" i="3"/>
  <c r="FP34" i="3" s="1"/>
  <c r="NO34" i="3"/>
  <c r="OQ34" i="3" s="1"/>
  <c r="OR34" i="3"/>
  <c r="NY34" i="3"/>
  <c r="PU34" i="3"/>
  <c r="OV34" i="3" s="1"/>
  <c r="OT34" i="3"/>
  <c r="F88" i="3"/>
  <c r="D88" i="3"/>
  <c r="E89" i="3"/>
  <c r="H89" i="3"/>
  <c r="B89" i="3"/>
  <c r="C89" i="3"/>
  <c r="CI32" i="3"/>
  <c r="BZ32" i="3" s="1"/>
  <c r="AV33" i="3" s="1"/>
  <c r="VB34" i="3"/>
  <c r="UW34" i="3"/>
  <c r="TI35" i="3"/>
  <c r="UY34" i="3"/>
  <c r="VZ34" i="3"/>
  <c r="VA34" i="3" s="1"/>
  <c r="OG38" i="3"/>
  <c r="NC39" i="3" s="1"/>
  <c r="NM38" i="3"/>
  <c r="NW38" i="3" s="1"/>
  <c r="KA32" i="3"/>
  <c r="UC34" i="3"/>
  <c r="QY48" i="2"/>
  <c r="WU84" i="3"/>
  <c r="XO84" i="3"/>
  <c r="WK85" i="3" s="1"/>
  <c r="XE84" i="3"/>
  <c r="WW94" i="2"/>
  <c r="XG94" i="2" s="1"/>
  <c r="XQ94" i="2"/>
  <c r="WM95" i="2" s="1"/>
  <c r="FR48" i="2"/>
  <c r="DW49" i="2"/>
  <c r="FM48" i="2"/>
  <c r="FO48" i="2" s="1"/>
  <c r="LQ49" i="2"/>
  <c r="LS49" i="2" s="1"/>
  <c r="LV49" i="2"/>
  <c r="KA50" i="2"/>
  <c r="WT83" i="3"/>
  <c r="XD83" i="3"/>
  <c r="XN83" i="3"/>
  <c r="WJ84" i="3" s="1"/>
  <c r="QO44" i="3"/>
  <c r="QY44" i="3" s="1"/>
  <c r="RI44" i="3"/>
  <c r="TG49" i="2"/>
  <c r="VB48" i="2"/>
  <c r="UW48" i="2"/>
  <c r="UY48" i="2" s="1"/>
  <c r="RU48" i="2"/>
  <c r="RZ48" i="2"/>
  <c r="QE49" i="2"/>
  <c r="UL40" i="3"/>
  <c r="TR40" i="3"/>
  <c r="UB40" i="3" s="1"/>
  <c r="XU93" i="3"/>
  <c r="WQ94" i="3" s="1"/>
  <c r="XA93" i="3"/>
  <c r="XK93" i="3" s="1"/>
  <c r="XY45" i="3"/>
  <c r="WI46" i="3"/>
  <c r="JQ49" i="2"/>
  <c r="IR49" i="2" s="1"/>
  <c r="HI49" i="2"/>
  <c r="IM49" i="2" s="1"/>
  <c r="IP49" i="2"/>
  <c r="IN49" i="2"/>
  <c r="IC49" i="2"/>
  <c r="RW48" i="2"/>
  <c r="GP48" i="2"/>
  <c r="FQ48" i="2" s="1"/>
  <c r="XR94" i="3"/>
  <c r="WN95" i="3" s="1"/>
  <c r="WX94" i="3"/>
  <c r="XH94" i="3" s="1"/>
  <c r="QQ33" i="3"/>
  <c r="RS33" i="3" s="1"/>
  <c r="RT33" i="3"/>
  <c r="RV33" i="3"/>
  <c r="SW33" i="3"/>
  <c r="RX33" i="3" s="1"/>
  <c r="BO48" i="2"/>
  <c r="XQ94" i="3"/>
  <c r="WM95" i="3" s="1"/>
  <c r="WW94" i="3"/>
  <c r="XG94" i="3" s="1"/>
  <c r="WU94" i="2"/>
  <c r="XE94" i="2" s="1"/>
  <c r="XO94" i="2"/>
  <c r="WK95" i="2" s="1"/>
  <c r="XT95" i="3"/>
  <c r="WP96" i="3" s="1"/>
  <c r="WZ95" i="3"/>
  <c r="XJ95" i="3" s="1"/>
  <c r="OH35" i="3"/>
  <c r="NN35" i="3"/>
  <c r="B105" i="2"/>
  <c r="H105" i="2"/>
  <c r="C105" i="2"/>
  <c r="I105" i="2"/>
  <c r="G105" i="2"/>
  <c r="F105" i="2"/>
  <c r="E105" i="2"/>
  <c r="D105" i="2"/>
  <c r="WY93" i="2"/>
  <c r="XI93" i="2" s="1"/>
  <c r="XS93" i="2"/>
  <c r="WO94" i="2" s="1"/>
  <c r="AU41" i="3"/>
  <c r="JQ31" i="3"/>
  <c r="IR31" i="3" s="1"/>
  <c r="HI31" i="3"/>
  <c r="IM31" i="3" s="1"/>
  <c r="IP31" i="3"/>
  <c r="IN31" i="3"/>
  <c r="WV93" i="3"/>
  <c r="XF93" i="3" s="1"/>
  <c r="XP93" i="3"/>
  <c r="WL94" i="3" s="1"/>
  <c r="XV94" i="2"/>
  <c r="WR95" i="2" s="1"/>
  <c r="XB94" i="2"/>
  <c r="XL94" i="2" s="1"/>
  <c r="XK93" i="2"/>
  <c r="XA93" i="2"/>
  <c r="XU93" i="2"/>
  <c r="WQ94" i="2" s="1"/>
  <c r="KU49" i="2"/>
  <c r="QZ35" i="3"/>
  <c r="AU49" i="2"/>
  <c r="CP48" i="2"/>
  <c r="CK48" i="2"/>
  <c r="CM48" i="2" s="1"/>
  <c r="NC49" i="2"/>
  <c r="OX48" i="2"/>
  <c r="OS48" i="2"/>
  <c r="OU48" i="2" s="1"/>
  <c r="VZ48" i="2"/>
  <c r="VA48" i="2" s="1"/>
  <c r="WX94" i="2"/>
  <c r="XH94" i="2" s="1"/>
  <c r="XR94" i="2"/>
  <c r="WN95" i="2" s="1"/>
  <c r="EH48" i="3"/>
  <c r="ER48" i="3" s="1"/>
  <c r="FB48" i="3"/>
  <c r="DX49" i="3" s="1"/>
  <c r="TG45" i="3"/>
  <c r="WV94" i="2"/>
  <c r="XP94" i="2"/>
  <c r="WL95" i="2" s="1"/>
  <c r="XF94" i="2"/>
  <c r="XT93" i="2"/>
  <c r="WP94" i="2" s="1"/>
  <c r="WZ93" i="2"/>
  <c r="XJ93" i="2"/>
  <c r="QF36" i="3"/>
  <c r="BO40" i="3"/>
  <c r="XY48" i="2"/>
  <c r="WI49" i="2"/>
  <c r="XS94" i="3"/>
  <c r="WO95" i="3" s="1"/>
  <c r="WY94" i="3"/>
  <c r="XI94" i="3"/>
  <c r="XN93" i="2"/>
  <c r="WJ94" i="2" s="1"/>
  <c r="WT93" i="2"/>
  <c r="XD93" i="2" s="1"/>
  <c r="XB94" i="3"/>
  <c r="XL94" i="3"/>
  <c r="XV94" i="3"/>
  <c r="WR95" i="3" s="1"/>
  <c r="NO35" i="3" l="1"/>
  <c r="NY35" i="3" s="1"/>
  <c r="FN34" i="3"/>
  <c r="EI34" i="3"/>
  <c r="FK34" i="3" s="1"/>
  <c r="ES34" i="3"/>
  <c r="FC34" i="3" s="1"/>
  <c r="PV34" i="3"/>
  <c r="OW34" i="3" s="1"/>
  <c r="FA35" i="3"/>
  <c r="DW36" i="3" s="1"/>
  <c r="EQ36" i="3" s="1"/>
  <c r="EG35" i="3"/>
  <c r="EQ35" i="3" s="1"/>
  <c r="OX34" i="3"/>
  <c r="OS34" i="3"/>
  <c r="OU34" i="3" s="1"/>
  <c r="GP34" i="3"/>
  <c r="FQ34" i="3" s="1"/>
  <c r="KV31" i="3"/>
  <c r="LO31" i="3"/>
  <c r="LG31" i="3" s="1"/>
  <c r="KC32" i="3" s="1"/>
  <c r="KM32" i="3" s="1"/>
  <c r="KW32" i="3" s="1"/>
  <c r="OT35" i="3"/>
  <c r="OQ35" i="3"/>
  <c r="OR35" i="3"/>
  <c r="CA32" i="3"/>
  <c r="BZ33" i="3"/>
  <c r="AV34" i="3" s="1"/>
  <c r="BF33" i="3"/>
  <c r="BP33" i="3"/>
  <c r="AW33" i="3"/>
  <c r="CP32" i="3"/>
  <c r="DN32" i="3"/>
  <c r="CO32" i="3" s="1"/>
  <c r="I89" i="3" s="1"/>
  <c r="CK32" i="3"/>
  <c r="KK32" i="3"/>
  <c r="HS31" i="3"/>
  <c r="IC31" i="3" s="1"/>
  <c r="GY32" i="3" s="1"/>
  <c r="RA33" i="3"/>
  <c r="OG39" i="3"/>
  <c r="NC40" i="3" s="1"/>
  <c r="NM39" i="3"/>
  <c r="NW39" i="3" s="1"/>
  <c r="UM35" i="3"/>
  <c r="UV35" i="3"/>
  <c r="TS35" i="3"/>
  <c r="UU35" i="3" s="1"/>
  <c r="VY35" i="3"/>
  <c r="UZ35" i="3" s="1"/>
  <c r="UX35" i="3"/>
  <c r="FL49" i="2"/>
  <c r="EG49" i="2"/>
  <c r="FK49" i="2" s="1"/>
  <c r="EQ49" i="2"/>
  <c r="GO49" i="2"/>
  <c r="FP49" i="2" s="1"/>
  <c r="FA49" i="2"/>
  <c r="FN49" i="2"/>
  <c r="XP95" i="2"/>
  <c r="WL96" i="2" s="1"/>
  <c r="WV95" i="2"/>
  <c r="XF95" i="2" s="1"/>
  <c r="XR95" i="2"/>
  <c r="WN96" i="2" s="1"/>
  <c r="WX95" i="2"/>
  <c r="XH95" i="2" s="1"/>
  <c r="XU94" i="2"/>
  <c r="WQ95" i="2" s="1"/>
  <c r="XA94" i="2"/>
  <c r="XK94" i="2" s="1"/>
  <c r="WW95" i="3"/>
  <c r="XG95" i="3" s="1"/>
  <c r="XQ95" i="3"/>
  <c r="WM96" i="3" s="1"/>
  <c r="XR95" i="3"/>
  <c r="WN96" i="3" s="1"/>
  <c r="WX95" i="3"/>
  <c r="XH95" i="3" s="1"/>
  <c r="EG36" i="3"/>
  <c r="FA36" i="3"/>
  <c r="XV95" i="3"/>
  <c r="WR96" i="3" s="1"/>
  <c r="XB95" i="3"/>
  <c r="XL95" i="3"/>
  <c r="TH41" i="3"/>
  <c r="XZ46" i="3"/>
  <c r="XX46" i="3"/>
  <c r="WS46" i="3"/>
  <c r="XC46" i="3" s="1"/>
  <c r="WT84" i="3"/>
  <c r="XN84" i="3" s="1"/>
  <c r="WJ85" i="3" s="1"/>
  <c r="XD84" i="3"/>
  <c r="XQ95" i="2"/>
  <c r="WM96" i="2" s="1"/>
  <c r="WW95" i="2"/>
  <c r="XG95" i="2"/>
  <c r="RI49" i="2"/>
  <c r="SX49" i="2" s="1"/>
  <c r="RY49" i="2" s="1"/>
  <c r="SW49" i="2"/>
  <c r="RX49" i="2" s="1"/>
  <c r="QO49" i="2"/>
  <c r="RS49" i="2" s="1"/>
  <c r="RV49" i="2"/>
  <c r="RT49" i="2"/>
  <c r="GY50" i="2"/>
  <c r="IO49" i="2"/>
  <c r="IT49" i="2"/>
  <c r="QP36" i="3"/>
  <c r="QZ36" i="3" s="1"/>
  <c r="RJ36" i="3"/>
  <c r="EH49" i="3"/>
  <c r="ER49" i="3"/>
  <c r="FB49" i="3"/>
  <c r="DX50" i="3" s="1"/>
  <c r="NX35" i="3"/>
  <c r="XA94" i="3"/>
  <c r="XK94" i="3"/>
  <c r="XU94" i="3"/>
  <c r="WQ95" i="3" s="1"/>
  <c r="XS94" i="2"/>
  <c r="WO95" i="2" s="1"/>
  <c r="WY94" i="2"/>
  <c r="XI94" i="2" s="1"/>
  <c r="IE31" i="3"/>
  <c r="HA32" i="3" s="1"/>
  <c r="ID31" i="3"/>
  <c r="GZ32" i="3" s="1"/>
  <c r="WT94" i="2"/>
  <c r="XD94" i="2" s="1"/>
  <c r="XN94" i="2"/>
  <c r="WJ95" i="2" s="1"/>
  <c r="OR49" i="2"/>
  <c r="PU49" i="2"/>
  <c r="OV49" i="2" s="1"/>
  <c r="OG49" i="2"/>
  <c r="NM49" i="2"/>
  <c r="OQ49" i="2" s="1"/>
  <c r="OT49" i="2"/>
  <c r="OI35" i="3"/>
  <c r="OX35" i="3" s="1"/>
  <c r="WZ96" i="3"/>
  <c r="XJ96" i="3" s="1"/>
  <c r="XT96" i="3"/>
  <c r="WP97" i="3" s="1"/>
  <c r="ND36" i="3"/>
  <c r="XO95" i="2"/>
  <c r="WK96" i="2" s="1"/>
  <c r="WU95" i="2"/>
  <c r="XE95" i="2" s="1"/>
  <c r="UX49" i="2"/>
  <c r="VY49" i="2"/>
  <c r="UZ49" i="2" s="1"/>
  <c r="UV49" i="2"/>
  <c r="UK49" i="2"/>
  <c r="VZ49" i="2" s="1"/>
  <c r="VA49" i="2" s="1"/>
  <c r="TQ49" i="2"/>
  <c r="UU49" i="2" s="1"/>
  <c r="MT50" i="2"/>
  <c r="LU50" i="2" s="1"/>
  <c r="KK50" i="2"/>
  <c r="LO50" i="2" s="1"/>
  <c r="MS50" i="2"/>
  <c r="LT50" i="2" s="1"/>
  <c r="LE50" i="2"/>
  <c r="LR50" i="2"/>
  <c r="LP50" i="2"/>
  <c r="WU85" i="3"/>
  <c r="XE85" i="3" s="1"/>
  <c r="XO85" i="3"/>
  <c r="WK86" i="3" s="1"/>
  <c r="WS49" i="2"/>
  <c r="XM49" i="2"/>
  <c r="XZ49" i="2"/>
  <c r="XX49" i="2"/>
  <c r="XC49" i="2"/>
  <c r="BF34" i="3"/>
  <c r="BZ34" i="3"/>
  <c r="BP34" i="3"/>
  <c r="JR49" i="2"/>
  <c r="IS49" i="2" s="1"/>
  <c r="IQ49" i="2"/>
  <c r="XT94" i="2"/>
  <c r="WP95" i="2" s="1"/>
  <c r="WZ94" i="2"/>
  <c r="XJ94" i="2" s="1"/>
  <c r="XB95" i="2"/>
  <c r="XL95" i="2" s="1"/>
  <c r="XV95" i="2"/>
  <c r="WR96" i="2" s="1"/>
  <c r="RK33" i="3"/>
  <c r="HS49" i="2"/>
  <c r="QE45" i="3"/>
  <c r="TQ45" i="3"/>
  <c r="UA45" i="3" s="1"/>
  <c r="UK45" i="3"/>
  <c r="XS95" i="3"/>
  <c r="WO96" i="3" s="1"/>
  <c r="WY95" i="3"/>
  <c r="XI95" i="3" s="1"/>
  <c r="CL49" i="2"/>
  <c r="DM49" i="2"/>
  <c r="CN49" i="2" s="1"/>
  <c r="BY49" i="2"/>
  <c r="DN49" i="2" s="1"/>
  <c r="CO49" i="2" s="1"/>
  <c r="BE49" i="2"/>
  <c r="CI49" i="2" s="1"/>
  <c r="CJ49" i="2"/>
  <c r="XP94" i="3"/>
  <c r="WL95" i="3" s="1"/>
  <c r="WV94" i="3"/>
  <c r="XF94" i="3" s="1"/>
  <c r="BE41" i="3"/>
  <c r="BO41" i="3" s="1"/>
  <c r="BY41" i="3"/>
  <c r="KU50" i="2" l="1"/>
  <c r="XM46" i="3"/>
  <c r="DY35" i="3"/>
  <c r="FR34" i="3"/>
  <c r="FM34" i="3"/>
  <c r="FO34" i="3" s="1"/>
  <c r="LF31" i="3"/>
  <c r="G89" i="3"/>
  <c r="CM32" i="3"/>
  <c r="DM33" i="3"/>
  <c r="CN33" i="3" s="1"/>
  <c r="CL33" i="3"/>
  <c r="CJ33" i="3"/>
  <c r="BG33" i="3"/>
  <c r="CI33" i="3" s="1"/>
  <c r="UC35" i="3"/>
  <c r="NM40" i="3"/>
  <c r="OG40" i="3"/>
  <c r="NC41" i="3" s="1"/>
  <c r="NW40" i="3"/>
  <c r="VZ35" i="3"/>
  <c r="VA35" i="3" s="1"/>
  <c r="TI36" i="3"/>
  <c r="VB35" i="3"/>
  <c r="UW35" i="3"/>
  <c r="UY35" i="3" s="1"/>
  <c r="KU32" i="3"/>
  <c r="WU86" i="3"/>
  <c r="XE86" i="3" s="1"/>
  <c r="XO86" i="3"/>
  <c r="WK87" i="3" s="1"/>
  <c r="IC50" i="2"/>
  <c r="JR50" i="2" s="1"/>
  <c r="IS50" i="2" s="1"/>
  <c r="JQ50" i="2"/>
  <c r="IR50" i="2" s="1"/>
  <c r="HI50" i="2"/>
  <c r="IM50" i="2" s="1"/>
  <c r="IP50" i="2"/>
  <c r="IN50" i="2"/>
  <c r="XA95" i="2"/>
  <c r="XK95" i="2" s="1"/>
  <c r="XU95" i="2"/>
  <c r="WQ96" i="2" s="1"/>
  <c r="NE36" i="3"/>
  <c r="OR36" i="3" s="1"/>
  <c r="PV35" i="3"/>
  <c r="OW35" i="3" s="1"/>
  <c r="HJ32" i="3"/>
  <c r="HT32" i="3" s="1"/>
  <c r="IO31" i="3"/>
  <c r="IQ31" i="3" s="1"/>
  <c r="HK32" i="3"/>
  <c r="HU32" i="3" s="1"/>
  <c r="HI32" i="3"/>
  <c r="HS32" i="3" s="1"/>
  <c r="IP32" i="3"/>
  <c r="IN32" i="3"/>
  <c r="JQ32" i="3"/>
  <c r="IR32" i="3" s="1"/>
  <c r="XQ96" i="2"/>
  <c r="WM97" i="2" s="1"/>
  <c r="WW96" i="2"/>
  <c r="XG96" i="2"/>
  <c r="IT31" i="3"/>
  <c r="WX96" i="3"/>
  <c r="XH96" i="3" s="1"/>
  <c r="XR96" i="3"/>
  <c r="WN97" i="3" s="1"/>
  <c r="QO45" i="3"/>
  <c r="QY45" i="3" s="1"/>
  <c r="RI45" i="3"/>
  <c r="AU42" i="3"/>
  <c r="XB96" i="2"/>
  <c r="XV96" i="2"/>
  <c r="WR97" i="2" s="1"/>
  <c r="XL96" i="2"/>
  <c r="AV35" i="3"/>
  <c r="OX49" i="2"/>
  <c r="NC50" i="2"/>
  <c r="OS49" i="2"/>
  <c r="OU49" i="2" s="1"/>
  <c r="WX96" i="2"/>
  <c r="XH96" i="2"/>
  <c r="XR96" i="2"/>
  <c r="WN97" i="2" s="1"/>
  <c r="KA51" i="2"/>
  <c r="LV50" i="2"/>
  <c r="LQ50" i="2"/>
  <c r="XO96" i="2"/>
  <c r="WK97" i="2" s="1"/>
  <c r="WU96" i="2"/>
  <c r="XE96" i="2" s="1"/>
  <c r="XQ96" i="3"/>
  <c r="WM97" i="3" s="1"/>
  <c r="WW96" i="3"/>
  <c r="XG96" i="3"/>
  <c r="BO49" i="2"/>
  <c r="QG34" i="3"/>
  <c r="RZ33" i="3"/>
  <c r="RU33" i="3"/>
  <c r="RW33" i="3" s="1"/>
  <c r="SX33" i="3"/>
  <c r="RY33" i="3" s="1"/>
  <c r="UY49" i="2"/>
  <c r="LS50" i="2"/>
  <c r="WY95" i="2"/>
  <c r="XS95" i="2"/>
  <c r="WO96" i="2" s="1"/>
  <c r="XI95" i="2"/>
  <c r="PV49" i="2"/>
  <c r="OW49" i="2" s="1"/>
  <c r="XA95" i="3"/>
  <c r="XK95" i="3" s="1"/>
  <c r="XU95" i="3"/>
  <c r="WQ96" i="3" s="1"/>
  <c r="WT85" i="3"/>
  <c r="XD85" i="3"/>
  <c r="XN85" i="3"/>
  <c r="WJ86" i="3" s="1"/>
  <c r="XB96" i="3"/>
  <c r="XL96" i="3" s="1"/>
  <c r="XV96" i="3"/>
  <c r="WR97" i="3" s="1"/>
  <c r="WV96" i="2"/>
  <c r="XP96" i="2"/>
  <c r="WL97" i="2" s="1"/>
  <c r="XF96" i="2"/>
  <c r="QF37" i="3"/>
  <c r="QY49" i="2"/>
  <c r="OS35" i="3"/>
  <c r="OU35" i="3" s="1"/>
  <c r="NW49" i="2"/>
  <c r="QE50" i="2"/>
  <c r="RU49" i="2"/>
  <c r="RW49" i="2" s="1"/>
  <c r="RZ49" i="2"/>
  <c r="AU50" i="2"/>
  <c r="CP49" i="2"/>
  <c r="CK49" i="2"/>
  <c r="CM49" i="2" s="1"/>
  <c r="WY96" i="3"/>
  <c r="XI96" i="3" s="1"/>
  <c r="XS96" i="3"/>
  <c r="WO97" i="3" s="1"/>
  <c r="WV95" i="3"/>
  <c r="XP95" i="3"/>
  <c r="WL96" i="3" s="1"/>
  <c r="XF95" i="3"/>
  <c r="XY49" i="2"/>
  <c r="WI50" i="2"/>
  <c r="XN95" i="2"/>
  <c r="WJ96" i="2" s="1"/>
  <c r="WT95" i="2"/>
  <c r="XD95" i="2" s="1"/>
  <c r="WI47" i="3"/>
  <c r="XY46" i="3"/>
  <c r="TR41" i="3"/>
  <c r="UB41" i="3" s="1"/>
  <c r="UL41" i="3"/>
  <c r="FR49" i="2"/>
  <c r="FM49" i="2"/>
  <c r="FO49" i="2" s="1"/>
  <c r="DW50" i="2"/>
  <c r="UW49" i="2"/>
  <c r="TG50" i="2"/>
  <c r="VB49" i="2"/>
  <c r="XT97" i="3"/>
  <c r="WP98" i="3" s="1"/>
  <c r="WZ97" i="3"/>
  <c r="XJ97" i="3" s="1"/>
  <c r="JR31" i="3"/>
  <c r="IS31" i="3" s="1"/>
  <c r="DW37" i="3"/>
  <c r="TG46" i="3"/>
  <c r="XT95" i="2"/>
  <c r="WP96" i="2" s="1"/>
  <c r="WZ95" i="2"/>
  <c r="XJ95" i="2"/>
  <c r="OH36" i="3"/>
  <c r="NN36" i="3"/>
  <c r="G106" i="2"/>
  <c r="E106" i="2"/>
  <c r="I106" i="2"/>
  <c r="H106" i="2"/>
  <c r="F106" i="2"/>
  <c r="D106" i="2"/>
  <c r="C106" i="2"/>
  <c r="B106" i="2"/>
  <c r="UA49" i="2"/>
  <c r="EH50" i="3"/>
  <c r="ER50" i="3"/>
  <c r="FB50" i="3"/>
  <c r="DX51" i="3" s="1"/>
  <c r="GP49" i="2"/>
  <c r="FQ49" i="2" s="1"/>
  <c r="KB32" i="3" l="1"/>
  <c r="LQ31" i="3"/>
  <c r="LS31" i="3" s="1"/>
  <c r="LV31" i="3"/>
  <c r="MT31" i="3"/>
  <c r="LU31" i="3" s="1"/>
  <c r="FN35" i="3"/>
  <c r="FL35" i="3"/>
  <c r="EI35" i="3"/>
  <c r="GO35" i="3"/>
  <c r="FP35" i="3" s="1"/>
  <c r="C90" i="3"/>
  <c r="B90" i="3"/>
  <c r="E90" i="3"/>
  <c r="H90" i="3"/>
  <c r="BQ33" i="3"/>
  <c r="CA33" i="3" s="1"/>
  <c r="F89" i="3"/>
  <c r="D89" i="3"/>
  <c r="OT36" i="3"/>
  <c r="PU36" i="3"/>
  <c r="OV36" i="3" s="1"/>
  <c r="VY36" i="3"/>
  <c r="UZ36" i="3" s="1"/>
  <c r="UV36" i="3"/>
  <c r="UX36" i="3"/>
  <c r="TS36" i="3"/>
  <c r="UU36" i="3" s="1"/>
  <c r="UM36" i="3"/>
  <c r="VZ36" i="3" s="1"/>
  <c r="VA36" i="3" s="1"/>
  <c r="OG41" i="3"/>
  <c r="NC42" i="3" s="1"/>
  <c r="NM41" i="3"/>
  <c r="NW41" i="3" s="1"/>
  <c r="LE32" i="3"/>
  <c r="XO87" i="3"/>
  <c r="WK88" i="3" s="1"/>
  <c r="WU87" i="3"/>
  <c r="XE87" i="3" s="1"/>
  <c r="BE50" i="2"/>
  <c r="CI50" i="2" s="1"/>
  <c r="CL50" i="2"/>
  <c r="CJ50" i="2"/>
  <c r="DM50" i="2"/>
  <c r="CN50" i="2" s="1"/>
  <c r="BY50" i="2"/>
  <c r="DN50" i="2" s="1"/>
  <c r="CO50" i="2" s="1"/>
  <c r="WW97" i="3"/>
  <c r="XG97" i="3"/>
  <c r="XQ97" i="3"/>
  <c r="WM98" i="3" s="1"/>
  <c r="WX97" i="2"/>
  <c r="XH97" i="2"/>
  <c r="XR97" i="2"/>
  <c r="WN98" i="2" s="1"/>
  <c r="XA96" i="2"/>
  <c r="XK96" i="2" s="1"/>
  <c r="XU96" i="2"/>
  <c r="WQ97" i="2" s="1"/>
  <c r="XN96" i="2"/>
  <c r="WJ97" i="2" s="1"/>
  <c r="WT96" i="2"/>
  <c r="XD96" i="2" s="1"/>
  <c r="XZ50" i="2"/>
  <c r="XM50" i="2"/>
  <c r="XX50" i="2"/>
  <c r="WS50" i="2"/>
  <c r="XC50" i="2" s="1"/>
  <c r="ND37" i="3"/>
  <c r="XR97" i="3"/>
  <c r="WN98" i="3" s="1"/>
  <c r="WX97" i="3"/>
  <c r="XH97" i="3" s="1"/>
  <c r="EG37" i="3"/>
  <c r="EQ37" i="3" s="1"/>
  <c r="FA37" i="3"/>
  <c r="XV97" i="3"/>
  <c r="WR98" i="3" s="1"/>
  <c r="XB97" i="3"/>
  <c r="XL97" i="3" s="1"/>
  <c r="XV97" i="2"/>
  <c r="WR98" i="2" s="1"/>
  <c r="XB97" i="2"/>
  <c r="XL97" i="2" s="1"/>
  <c r="SW50" i="2"/>
  <c r="RX50" i="2" s="1"/>
  <c r="QO50" i="2"/>
  <c r="RS50" i="2" s="1"/>
  <c r="RI50" i="2"/>
  <c r="SX50" i="2" s="1"/>
  <c r="RY50" i="2" s="1"/>
  <c r="RT50" i="2"/>
  <c r="RV50" i="2"/>
  <c r="XP96" i="3"/>
  <c r="WL97" i="3" s="1"/>
  <c r="WV96" i="3"/>
  <c r="XF96" i="3"/>
  <c r="XT96" i="2"/>
  <c r="WP97" i="2" s="1"/>
  <c r="WZ96" i="2"/>
  <c r="XJ96" i="2" s="1"/>
  <c r="TQ50" i="2"/>
  <c r="UU50" i="2" s="1"/>
  <c r="UX50" i="2"/>
  <c r="UK50" i="2"/>
  <c r="VZ50" i="2"/>
  <c r="VA50" i="2" s="1"/>
  <c r="VY50" i="2"/>
  <c r="UZ50" i="2" s="1"/>
  <c r="UV50" i="2"/>
  <c r="TH42" i="3"/>
  <c r="NO36" i="3"/>
  <c r="OQ36" i="3" s="1"/>
  <c r="HS50" i="2"/>
  <c r="BF35" i="3"/>
  <c r="BP35" i="3"/>
  <c r="BZ35" i="3"/>
  <c r="TQ46" i="3"/>
  <c r="UA46" i="3" s="1"/>
  <c r="UK46" i="3"/>
  <c r="XS97" i="3"/>
  <c r="WO98" i="3" s="1"/>
  <c r="WY97" i="3"/>
  <c r="XI97" i="3" s="1"/>
  <c r="XU96" i="3"/>
  <c r="WQ97" i="3" s="1"/>
  <c r="XA96" i="3"/>
  <c r="XK96" i="3" s="1"/>
  <c r="PU50" i="2"/>
  <c r="OV50" i="2" s="1"/>
  <c r="OT50" i="2"/>
  <c r="OG50" i="2"/>
  <c r="PV50" i="2" s="1"/>
  <c r="OW50" i="2" s="1"/>
  <c r="NM50" i="2"/>
  <c r="OQ50" i="2" s="1"/>
  <c r="OR50" i="2"/>
  <c r="IM32" i="3"/>
  <c r="WY96" i="2"/>
  <c r="XI96" i="2"/>
  <c r="XS96" i="2"/>
  <c r="WO97" i="2" s="1"/>
  <c r="NX36" i="3"/>
  <c r="XT98" i="3"/>
  <c r="WP99" i="3" s="1"/>
  <c r="WZ98" i="3"/>
  <c r="XJ98" i="3"/>
  <c r="XD86" i="3"/>
  <c r="WT86" i="3"/>
  <c r="XN86" i="3"/>
  <c r="WJ87" i="3" s="1"/>
  <c r="FB51" i="3"/>
  <c r="DX52" i="3" s="1"/>
  <c r="EH51" i="3"/>
  <c r="ER51" i="3" s="1"/>
  <c r="QP37" i="3"/>
  <c r="QZ37" i="3" s="1"/>
  <c r="RJ37" i="3"/>
  <c r="QQ34" i="3"/>
  <c r="RS34" i="3" s="1"/>
  <c r="SW34" i="3"/>
  <c r="RX34" i="3" s="1"/>
  <c r="RV34" i="3"/>
  <c r="RT34" i="3"/>
  <c r="BE42" i="3"/>
  <c r="BY42" i="3"/>
  <c r="FL50" i="2"/>
  <c r="FN50" i="2"/>
  <c r="GO50" i="2"/>
  <c r="FP50" i="2" s="1"/>
  <c r="FA50" i="2"/>
  <c r="EG50" i="2"/>
  <c r="FK50" i="2" s="1"/>
  <c r="WV97" i="2"/>
  <c r="XF97" i="2"/>
  <c r="XP97" i="2"/>
  <c r="WL98" i="2" s="1"/>
  <c r="QE46" i="3"/>
  <c r="XG97" i="2"/>
  <c r="XQ97" i="2"/>
  <c r="WM98" i="2" s="1"/>
  <c r="WW97" i="2"/>
  <c r="WS47" i="3"/>
  <c r="XC47" i="3" s="1"/>
  <c r="XZ47" i="3"/>
  <c r="XX47" i="3"/>
  <c r="WU97" i="2"/>
  <c r="XE97" i="2"/>
  <c r="XO97" i="2"/>
  <c r="WK98" i="2" s="1"/>
  <c r="LE51" i="2"/>
  <c r="LP51" i="2"/>
  <c r="MS51" i="2"/>
  <c r="LT51" i="2" s="1"/>
  <c r="KK51" i="2"/>
  <c r="LO51" i="2" s="1"/>
  <c r="LR51" i="2"/>
  <c r="MT51" i="2"/>
  <c r="LU51" i="2" s="1"/>
  <c r="IO50" i="2"/>
  <c r="IQ50" i="2" s="1"/>
  <c r="IT50" i="2"/>
  <c r="GY51" i="2"/>
  <c r="EQ50" i="2" l="1"/>
  <c r="QY50" i="2"/>
  <c r="FK35" i="3"/>
  <c r="ES35" i="3"/>
  <c r="FC35" i="3" s="1"/>
  <c r="KL32" i="3"/>
  <c r="MS32" i="3"/>
  <c r="LT32" i="3" s="1"/>
  <c r="LR32" i="3"/>
  <c r="LP32" i="3"/>
  <c r="UC36" i="3"/>
  <c r="AW34" i="3"/>
  <c r="CP33" i="3"/>
  <c r="CK33" i="3"/>
  <c r="DN33" i="3"/>
  <c r="CO33" i="3" s="1"/>
  <c r="I90" i="3" s="1"/>
  <c r="RA34" i="3"/>
  <c r="RK34" i="3" s="1"/>
  <c r="SX34" i="3" s="1"/>
  <c r="RY34" i="3" s="1"/>
  <c r="TI37" i="3"/>
  <c r="VB36" i="3"/>
  <c r="UW36" i="3"/>
  <c r="UY36" i="3" s="1"/>
  <c r="KA33" i="3"/>
  <c r="NM42" i="3"/>
  <c r="NW42" i="3" s="1"/>
  <c r="OG42" i="3"/>
  <c r="NC43" i="3" s="1"/>
  <c r="UA50" i="2"/>
  <c r="OH37" i="3"/>
  <c r="NN37" i="3"/>
  <c r="XR98" i="2"/>
  <c r="WN99" i="2" s="1"/>
  <c r="WX98" i="2"/>
  <c r="XH98" i="2" s="1"/>
  <c r="WW98" i="2"/>
  <c r="XG98" i="2" s="1"/>
  <c r="XQ98" i="2"/>
  <c r="WM99" i="2" s="1"/>
  <c r="EH52" i="3"/>
  <c r="ER52" i="3" s="1"/>
  <c r="FB52" i="3"/>
  <c r="DX53" i="3" s="1"/>
  <c r="WT87" i="3"/>
  <c r="XN87" i="3" s="1"/>
  <c r="WJ88" i="3" s="1"/>
  <c r="WV98" i="2"/>
  <c r="XF98" i="2" s="1"/>
  <c r="XP98" i="2"/>
  <c r="WL99" i="2" s="1"/>
  <c r="AV36" i="3"/>
  <c r="FM50" i="2"/>
  <c r="FO50" i="2" s="1"/>
  <c r="FR50" i="2"/>
  <c r="DW51" i="2"/>
  <c r="QO46" i="3"/>
  <c r="QY46" i="3" s="1"/>
  <c r="RI46" i="3"/>
  <c r="WZ97" i="2"/>
  <c r="XJ97" i="2"/>
  <c r="XT97" i="2"/>
  <c r="WP98" i="2" s="1"/>
  <c r="RZ50" i="2"/>
  <c r="QE51" i="2"/>
  <c r="RU50" i="2"/>
  <c r="RW50" i="2" s="1"/>
  <c r="DW38" i="3"/>
  <c r="XY50" i="2"/>
  <c r="WI51" i="2"/>
  <c r="XQ98" i="3"/>
  <c r="WM99" i="3" s="1"/>
  <c r="WW98" i="3"/>
  <c r="XG98" i="3" s="1"/>
  <c r="XS98" i="3"/>
  <c r="WO99" i="3" s="1"/>
  <c r="WY98" i="3"/>
  <c r="XI98" i="3" s="1"/>
  <c r="WU88" i="3"/>
  <c r="XE88" i="3" s="1"/>
  <c r="XO88" i="3"/>
  <c r="WK89" i="3" s="1"/>
  <c r="QF38" i="3"/>
  <c r="XM47" i="3"/>
  <c r="NW50" i="2"/>
  <c r="TG47" i="3"/>
  <c r="ID32" i="3"/>
  <c r="GZ33" i="3" s="1"/>
  <c r="IC32" i="3"/>
  <c r="LQ51" i="2"/>
  <c r="LS51" i="2" s="1"/>
  <c r="LV51" i="2"/>
  <c r="KA52" i="2"/>
  <c r="OX50" i="2"/>
  <c r="NC51" i="2"/>
  <c r="OS50" i="2"/>
  <c r="OU50" i="2" s="1"/>
  <c r="IP51" i="2"/>
  <c r="IC51" i="2"/>
  <c r="IN51" i="2"/>
  <c r="JR51" i="2"/>
  <c r="IS51" i="2" s="1"/>
  <c r="JQ51" i="2"/>
  <c r="IR51" i="2" s="1"/>
  <c r="HI51" i="2"/>
  <c r="IM51" i="2" s="1"/>
  <c r="WZ99" i="3"/>
  <c r="XJ99" i="3" s="1"/>
  <c r="XT99" i="3"/>
  <c r="WP100" i="3" s="1"/>
  <c r="NY36" i="3"/>
  <c r="OI36" i="3" s="1"/>
  <c r="TR42" i="3"/>
  <c r="UB42" i="3" s="1"/>
  <c r="UL42" i="3"/>
  <c r="XB98" i="2"/>
  <c r="XL98" i="2" s="1"/>
  <c r="XV98" i="2"/>
  <c r="WR99" i="2" s="1"/>
  <c r="AU51" i="2"/>
  <c r="CP50" i="2"/>
  <c r="CK50" i="2"/>
  <c r="CM50" i="2" s="1"/>
  <c r="WY97" i="2"/>
  <c r="XI97" i="2" s="1"/>
  <c r="XS97" i="2"/>
  <c r="WO98" i="2" s="1"/>
  <c r="XR98" i="3"/>
  <c r="WN99" i="3" s="1"/>
  <c r="WX98" i="3"/>
  <c r="XH98" i="3"/>
  <c r="XN97" i="2"/>
  <c r="WJ98" i="2" s="1"/>
  <c r="WT97" i="2"/>
  <c r="XD97" i="2" s="1"/>
  <c r="BO42" i="3"/>
  <c r="KU51" i="2"/>
  <c r="XU97" i="3"/>
  <c r="WQ98" i="3" s="1"/>
  <c r="XA97" i="3"/>
  <c r="XK97" i="3" s="1"/>
  <c r="XU97" i="2"/>
  <c r="WQ98" i="2" s="1"/>
  <c r="XA97" i="2"/>
  <c r="XK97" i="2" s="1"/>
  <c r="WU98" i="2"/>
  <c r="XE98" i="2"/>
  <c r="XO98" i="2"/>
  <c r="WK99" i="2" s="1"/>
  <c r="IE32" i="3"/>
  <c r="HA33" i="3" s="1"/>
  <c r="GP50" i="2"/>
  <c r="FQ50" i="2" s="1"/>
  <c r="AU43" i="3"/>
  <c r="TG51" i="2"/>
  <c r="VB50" i="2"/>
  <c r="UW50" i="2"/>
  <c r="UY50" i="2" s="1"/>
  <c r="WV97" i="3"/>
  <c r="XF97" i="3"/>
  <c r="XP97" i="3"/>
  <c r="WL98" i="3" s="1"/>
  <c r="XV98" i="3"/>
  <c r="WR99" i="3" s="1"/>
  <c r="XB98" i="3"/>
  <c r="XL98" i="3"/>
  <c r="BO50" i="2"/>
  <c r="H107" i="2"/>
  <c r="D107" i="2"/>
  <c r="B107" i="2"/>
  <c r="I107" i="2"/>
  <c r="G107" i="2"/>
  <c r="F107" i="2"/>
  <c r="E107" i="2"/>
  <c r="C107" i="2"/>
  <c r="QG35" i="3" l="1"/>
  <c r="RU34" i="3"/>
  <c r="RW34" i="3" s="1"/>
  <c r="KV32" i="3"/>
  <c r="LO32" i="3"/>
  <c r="LG32" i="3" s="1"/>
  <c r="KC33" i="3" s="1"/>
  <c r="KM33" i="3" s="1"/>
  <c r="KW33" i="3" s="1"/>
  <c r="LF32" i="3"/>
  <c r="XD87" i="3"/>
  <c r="FR35" i="3"/>
  <c r="FM35" i="3"/>
  <c r="FO35" i="3" s="1"/>
  <c r="DY36" i="3"/>
  <c r="GP35" i="3"/>
  <c r="FQ35" i="3" s="1"/>
  <c r="RZ34" i="3"/>
  <c r="CM33" i="3"/>
  <c r="G90" i="3"/>
  <c r="BG34" i="3"/>
  <c r="CJ34" i="3"/>
  <c r="DM34" i="3"/>
  <c r="CN34" i="3" s="1"/>
  <c r="CL34" i="3"/>
  <c r="OG43" i="3"/>
  <c r="NC44" i="3" s="1"/>
  <c r="OG44" i="3" s="1"/>
  <c r="NM43" i="3"/>
  <c r="NW43" i="3" s="1"/>
  <c r="KK33" i="3"/>
  <c r="KU33" i="3"/>
  <c r="TS37" i="3"/>
  <c r="UU37" i="3" s="1"/>
  <c r="UM37" i="3"/>
  <c r="VY37" i="3"/>
  <c r="UZ37" i="3" s="1"/>
  <c r="UX37" i="3"/>
  <c r="UV37" i="3"/>
  <c r="NE37" i="3"/>
  <c r="PV36" i="3"/>
  <c r="OW36" i="3" s="1"/>
  <c r="OX36" i="3"/>
  <c r="OS36" i="3"/>
  <c r="OU36" i="3" s="1"/>
  <c r="XL99" i="3"/>
  <c r="XB99" i="3"/>
  <c r="XV99" i="3"/>
  <c r="WR100" i="3" s="1"/>
  <c r="PV51" i="2"/>
  <c r="OW51" i="2" s="1"/>
  <c r="PU51" i="2"/>
  <c r="OV51" i="2" s="1"/>
  <c r="NM51" i="2"/>
  <c r="OQ51" i="2" s="1"/>
  <c r="OG51" i="2"/>
  <c r="OT51" i="2"/>
  <c r="OR51" i="2"/>
  <c r="RJ38" i="3"/>
  <c r="QP38" i="3"/>
  <c r="QZ38" i="3" s="1"/>
  <c r="WW99" i="3"/>
  <c r="XQ99" i="3"/>
  <c r="WM100" i="3" s="1"/>
  <c r="XG99" i="3"/>
  <c r="FB53" i="3"/>
  <c r="DX54" i="3" s="1"/>
  <c r="EH53" i="3"/>
  <c r="ER53" i="3" s="1"/>
  <c r="WV98" i="3"/>
  <c r="XF98" i="3" s="1"/>
  <c r="XP98" i="3"/>
  <c r="WL99" i="3" s="1"/>
  <c r="NM44" i="3"/>
  <c r="NW44" i="3" s="1"/>
  <c r="QE47" i="3"/>
  <c r="LR52" i="2"/>
  <c r="LE52" i="2"/>
  <c r="MT52" i="2" s="1"/>
  <c r="LU52" i="2" s="1"/>
  <c r="LP52" i="2"/>
  <c r="MS52" i="2"/>
  <c r="LT52" i="2" s="1"/>
  <c r="KK52" i="2"/>
  <c r="LO52" i="2" s="1"/>
  <c r="XQ99" i="2"/>
  <c r="WM100" i="2" s="1"/>
  <c r="WW99" i="2"/>
  <c r="XG99" i="2" s="1"/>
  <c r="NX37" i="3"/>
  <c r="XS98" i="2"/>
  <c r="WO99" i="2" s="1"/>
  <c r="WY98" i="2"/>
  <c r="XI98" i="2" s="1"/>
  <c r="XO89" i="3"/>
  <c r="WK90" i="3" s="1"/>
  <c r="WU89" i="3"/>
  <c r="XE89" i="3" s="1"/>
  <c r="TH43" i="3"/>
  <c r="ND38" i="3"/>
  <c r="XU98" i="2"/>
  <c r="WQ99" i="2" s="1"/>
  <c r="XA98" i="2"/>
  <c r="XK98" i="2" s="1"/>
  <c r="BY43" i="3"/>
  <c r="BE43" i="3"/>
  <c r="BO43" i="3" s="1"/>
  <c r="UK47" i="3"/>
  <c r="TQ47" i="3"/>
  <c r="EG38" i="3"/>
  <c r="FA38" i="3"/>
  <c r="BF36" i="3"/>
  <c r="BZ36" i="3"/>
  <c r="WS51" i="2"/>
  <c r="XC51" i="2"/>
  <c r="XZ51" i="2"/>
  <c r="XM51" i="2"/>
  <c r="XX51" i="2"/>
  <c r="VY51" i="2"/>
  <c r="UZ51" i="2" s="1"/>
  <c r="TQ51" i="2"/>
  <c r="UU51" i="2" s="1"/>
  <c r="UA51" i="2"/>
  <c r="UK51" i="2"/>
  <c r="UV51" i="2"/>
  <c r="VZ51" i="2"/>
  <c r="VA51" i="2" s="1"/>
  <c r="UX51" i="2"/>
  <c r="XU98" i="3"/>
  <c r="WQ99" i="3" s="1"/>
  <c r="XA98" i="3"/>
  <c r="XK98" i="3" s="1"/>
  <c r="IT32" i="3"/>
  <c r="IO32" i="3"/>
  <c r="IQ32" i="3" s="1"/>
  <c r="GY33" i="3"/>
  <c r="JR32" i="3"/>
  <c r="IS32" i="3" s="1"/>
  <c r="HK33" i="3"/>
  <c r="HU33" i="3" s="1"/>
  <c r="DM51" i="2"/>
  <c r="CN51" i="2" s="1"/>
  <c r="BE51" i="2"/>
  <c r="CI51" i="2" s="1"/>
  <c r="BO51" i="2"/>
  <c r="BY51" i="2"/>
  <c r="DN51" i="2" s="1"/>
  <c r="CO51" i="2" s="1"/>
  <c r="CJ51" i="2"/>
  <c r="CL51" i="2"/>
  <c r="HJ33" i="3"/>
  <c r="HT33" i="3" s="1"/>
  <c r="XP99" i="2"/>
  <c r="WL100" i="2" s="1"/>
  <c r="WV99" i="2"/>
  <c r="XF99" i="2" s="1"/>
  <c r="WZ100" i="3"/>
  <c r="XJ100" i="3" s="1"/>
  <c r="XT100" i="3"/>
  <c r="WP101" i="3" s="1"/>
  <c r="XR99" i="2"/>
  <c r="WN100" i="2" s="1"/>
  <c r="WX99" i="2"/>
  <c r="XH99" i="2" s="1"/>
  <c r="XR99" i="3"/>
  <c r="WN100" i="3" s="1"/>
  <c r="WX99" i="3"/>
  <c r="XH99" i="3"/>
  <c r="XO99" i="2"/>
  <c r="WK100" i="2" s="1"/>
  <c r="WU99" i="2"/>
  <c r="XE99" i="2" s="1"/>
  <c r="XN98" i="2"/>
  <c r="WJ99" i="2" s="1"/>
  <c r="WT98" i="2"/>
  <c r="XD98" i="2" s="1"/>
  <c r="IO51" i="2"/>
  <c r="IQ51" i="2" s="1"/>
  <c r="GY52" i="2"/>
  <c r="IT51" i="2"/>
  <c r="XY47" i="3"/>
  <c r="WI48" i="3"/>
  <c r="SW51" i="2"/>
  <c r="RX51" i="2" s="1"/>
  <c r="QO51" i="2"/>
  <c r="RS51" i="2" s="1"/>
  <c r="RV51" i="2"/>
  <c r="RI51" i="2"/>
  <c r="SX51" i="2" s="1"/>
  <c r="RY51" i="2" s="1"/>
  <c r="RT51" i="2"/>
  <c r="EG51" i="2"/>
  <c r="FK51" i="2" s="1"/>
  <c r="EQ51" i="2"/>
  <c r="FN51" i="2"/>
  <c r="FA51" i="2"/>
  <c r="GP51" i="2"/>
  <c r="FQ51" i="2" s="1"/>
  <c r="GO51" i="2"/>
  <c r="FP51" i="2" s="1"/>
  <c r="FL51" i="2"/>
  <c r="QQ35" i="3"/>
  <c r="RS35" i="3" s="1"/>
  <c r="RA35" i="3"/>
  <c r="RK35" i="3"/>
  <c r="SX35" i="3" s="1"/>
  <c r="RY35" i="3" s="1"/>
  <c r="RT35" i="3"/>
  <c r="RV35" i="3"/>
  <c r="SW35" i="3"/>
  <c r="RX35" i="3" s="1"/>
  <c r="WY99" i="3"/>
  <c r="XS99" i="3"/>
  <c r="WO100" i="3" s="1"/>
  <c r="XI99" i="3"/>
  <c r="XV99" i="2"/>
  <c r="WR100" i="2" s="1"/>
  <c r="XB99" i="2"/>
  <c r="XL99" i="2"/>
  <c r="WT88" i="3"/>
  <c r="XN88" i="3" s="1"/>
  <c r="WJ89" i="3" s="1"/>
  <c r="XD88" i="3"/>
  <c r="HS51" i="2"/>
  <c r="XT98" i="2"/>
  <c r="WP99" i="2" s="1"/>
  <c r="WZ98" i="2"/>
  <c r="XJ98" i="2" s="1"/>
  <c r="GO36" i="3" l="1"/>
  <c r="FP36" i="3" s="1"/>
  <c r="FN36" i="3"/>
  <c r="EI36" i="3"/>
  <c r="FL36" i="3"/>
  <c r="KB33" i="3"/>
  <c r="MT32" i="3"/>
  <c r="LU32" i="3" s="1"/>
  <c r="LV32" i="3"/>
  <c r="LQ32" i="3"/>
  <c r="LS32" i="3" s="1"/>
  <c r="H91" i="3"/>
  <c r="E91" i="3"/>
  <c r="C91" i="3"/>
  <c r="B91" i="3"/>
  <c r="BQ34" i="3"/>
  <c r="CI34" i="3"/>
  <c r="CA34" i="3" s="1"/>
  <c r="D90" i="3"/>
  <c r="F90" i="3"/>
  <c r="VZ37" i="3"/>
  <c r="VA37" i="3" s="1"/>
  <c r="VB37" i="3"/>
  <c r="UW37" i="3"/>
  <c r="UY37" i="3" s="1"/>
  <c r="TI38" i="3"/>
  <c r="UC37" i="3"/>
  <c r="LE33" i="3"/>
  <c r="AU44" i="3"/>
  <c r="RI47" i="3"/>
  <c r="QO47" i="3"/>
  <c r="QY47" i="3" s="1"/>
  <c r="XV100" i="3"/>
  <c r="WR101" i="3" s="1"/>
  <c r="XB100" i="3"/>
  <c r="XL100" i="3" s="1"/>
  <c r="XS100" i="3"/>
  <c r="WO101" i="3" s="1"/>
  <c r="WY100" i="3"/>
  <c r="XI100" i="3"/>
  <c r="WX100" i="2"/>
  <c r="XH100" i="2" s="1"/>
  <c r="XR100" i="2"/>
  <c r="WN101" i="2" s="1"/>
  <c r="HI33" i="3"/>
  <c r="IM33" i="3" s="1"/>
  <c r="HS33" i="3"/>
  <c r="JQ33" i="3"/>
  <c r="IR33" i="3" s="1"/>
  <c r="IP33" i="3"/>
  <c r="IN33" i="3"/>
  <c r="VB51" i="2"/>
  <c r="TG52" i="2"/>
  <c r="UW51" i="2"/>
  <c r="XO90" i="3"/>
  <c r="WK91" i="3" s="1"/>
  <c r="WU90" i="3"/>
  <c r="XE90" i="3" s="1"/>
  <c r="LQ52" i="2"/>
  <c r="KA53" i="2"/>
  <c r="LV52" i="2"/>
  <c r="QF39" i="3"/>
  <c r="WT89" i="3"/>
  <c r="XN89" i="3" s="1"/>
  <c r="WJ90" i="3" s="1"/>
  <c r="WX100" i="3"/>
  <c r="XR100" i="3"/>
  <c r="WN101" i="3" s="1"/>
  <c r="XH100" i="3"/>
  <c r="RZ51" i="2"/>
  <c r="RU51" i="2"/>
  <c r="RW51" i="2" s="1"/>
  <c r="QE52" i="2"/>
  <c r="WT99" i="2"/>
  <c r="XD99" i="2"/>
  <c r="XN99" i="2"/>
  <c r="WJ100" i="2" s="1"/>
  <c r="LS52" i="2"/>
  <c r="FB54" i="3"/>
  <c r="DX55" i="3" s="1"/>
  <c r="EH54" i="3"/>
  <c r="ER54" i="3" s="1"/>
  <c r="XT101" i="3"/>
  <c r="WP102" i="3" s="1"/>
  <c r="WZ101" i="3"/>
  <c r="XJ101" i="3" s="1"/>
  <c r="CP51" i="2"/>
  <c r="AU52" i="2"/>
  <c r="CK51" i="2"/>
  <c r="CM51" i="2" s="1"/>
  <c r="XA99" i="2"/>
  <c r="XK99" i="2" s="1"/>
  <c r="XU99" i="2"/>
  <c r="WQ100" i="2" s="1"/>
  <c r="WY99" i="2"/>
  <c r="XI99" i="2" s="1"/>
  <c r="XS99" i="2"/>
  <c r="WO100" i="2" s="1"/>
  <c r="KU52" i="2"/>
  <c r="WV100" i="2"/>
  <c r="XF100" i="2" s="1"/>
  <c r="XP100" i="2"/>
  <c r="WL101" i="2" s="1"/>
  <c r="E108" i="2"/>
  <c r="I108" i="2"/>
  <c r="H108" i="2"/>
  <c r="G108" i="2"/>
  <c r="F108" i="2"/>
  <c r="D108" i="2"/>
  <c r="C108" i="2"/>
  <c r="B108" i="2"/>
  <c r="TG48" i="3"/>
  <c r="XB100" i="2"/>
  <c r="XV100" i="2"/>
  <c r="WR101" i="2" s="1"/>
  <c r="XL100" i="2"/>
  <c r="QG36" i="3"/>
  <c r="RZ35" i="3"/>
  <c r="RU35" i="3"/>
  <c r="RW35" i="3" s="1"/>
  <c r="QY51" i="2"/>
  <c r="BP36" i="3"/>
  <c r="HI52" i="2"/>
  <c r="IM52" i="2" s="1"/>
  <c r="IP52" i="2"/>
  <c r="IN52" i="2"/>
  <c r="JQ52" i="2"/>
  <c r="IR52" i="2" s="1"/>
  <c r="IC52" i="2"/>
  <c r="DW39" i="3"/>
  <c r="UA47" i="3"/>
  <c r="XQ100" i="3"/>
  <c r="WM101" i="3" s="1"/>
  <c r="WW100" i="3"/>
  <c r="XG100" i="3" s="1"/>
  <c r="OH38" i="3"/>
  <c r="NN38" i="3"/>
  <c r="XT99" i="2"/>
  <c r="WP100" i="2" s="1"/>
  <c r="WZ99" i="2"/>
  <c r="XJ99" i="2" s="1"/>
  <c r="AV37" i="3"/>
  <c r="XO100" i="2"/>
  <c r="WK101" i="2" s="1"/>
  <c r="WU100" i="2"/>
  <c r="XE100" i="2" s="1"/>
  <c r="WI52" i="2"/>
  <c r="XY51" i="2"/>
  <c r="NC45" i="3"/>
  <c r="OU51" i="2"/>
  <c r="NO37" i="3"/>
  <c r="OQ37" i="3" s="1"/>
  <c r="OR37" i="3"/>
  <c r="PU37" i="3"/>
  <c r="OV37" i="3" s="1"/>
  <c r="OT37" i="3"/>
  <c r="NC52" i="2"/>
  <c r="OX51" i="2"/>
  <c r="OS51" i="2"/>
  <c r="XQ100" i="2"/>
  <c r="WM101" i="2" s="1"/>
  <c r="WW100" i="2"/>
  <c r="XG100" i="2" s="1"/>
  <c r="NW51" i="2"/>
  <c r="XZ48" i="3"/>
  <c r="XX48" i="3"/>
  <c r="WS48" i="3"/>
  <c r="XM48" i="3" s="1"/>
  <c r="XA99" i="3"/>
  <c r="XK99" i="3"/>
  <c r="XU99" i="3"/>
  <c r="WQ100" i="3" s="1"/>
  <c r="DW52" i="2"/>
  <c r="FM51" i="2"/>
  <c r="FR51" i="2"/>
  <c r="FO51" i="2"/>
  <c r="UY51" i="2"/>
  <c r="EQ38" i="3"/>
  <c r="UL43" i="3"/>
  <c r="TR43" i="3"/>
  <c r="XP99" i="3"/>
  <c r="WL100" i="3" s="1"/>
  <c r="WV99" i="3"/>
  <c r="XF99" i="3" s="1"/>
  <c r="XC48" i="3" l="1"/>
  <c r="KL33" i="3"/>
  <c r="KV33" i="3"/>
  <c r="LR33" i="3"/>
  <c r="LP33" i="3"/>
  <c r="MS33" i="3"/>
  <c r="LT33" i="3" s="1"/>
  <c r="XD89" i="3"/>
  <c r="FK36" i="3"/>
  <c r="ES36" i="3"/>
  <c r="FC36" i="3" s="1"/>
  <c r="AW35" i="3"/>
  <c r="CP34" i="3"/>
  <c r="CK34" i="3"/>
  <c r="DN34" i="3"/>
  <c r="CO34" i="3" s="1"/>
  <c r="I91" i="3" s="1"/>
  <c r="NY37" i="3"/>
  <c r="OI37" i="3" s="1"/>
  <c r="NE38" i="3" s="1"/>
  <c r="ID33" i="3"/>
  <c r="GZ34" i="3" s="1"/>
  <c r="HJ34" i="3" s="1"/>
  <c r="HT34" i="3" s="1"/>
  <c r="IE33" i="3"/>
  <c r="HA34" i="3" s="1"/>
  <c r="HK34" i="3" s="1"/>
  <c r="KA34" i="3"/>
  <c r="UM38" i="3"/>
  <c r="VZ38" i="3" s="1"/>
  <c r="VA38" i="3" s="1"/>
  <c r="TS38" i="3"/>
  <c r="UU38" i="3" s="1"/>
  <c r="VY38" i="3"/>
  <c r="UZ38" i="3" s="1"/>
  <c r="UX38" i="3"/>
  <c r="UV38" i="3"/>
  <c r="OX37" i="3"/>
  <c r="WI49" i="3"/>
  <c r="XY48" i="3"/>
  <c r="IT52" i="2"/>
  <c r="GY53" i="2"/>
  <c r="IO52" i="2"/>
  <c r="RT52" i="2"/>
  <c r="QO52" i="2"/>
  <c r="RS52" i="2" s="1"/>
  <c r="QY52" i="2"/>
  <c r="RV52" i="2"/>
  <c r="RI52" i="2"/>
  <c r="SX52" i="2" s="1"/>
  <c r="RY52" i="2" s="1"/>
  <c r="SW52" i="2"/>
  <c r="RX52" i="2" s="1"/>
  <c r="XV101" i="3"/>
  <c r="WR102" i="3" s="1"/>
  <c r="XB101" i="3"/>
  <c r="XL101" i="3" s="1"/>
  <c r="WU101" i="2"/>
  <c r="XE101" i="2"/>
  <c r="XO101" i="2"/>
  <c r="WK102" i="2" s="1"/>
  <c r="RK36" i="3"/>
  <c r="SX36" i="3" s="1"/>
  <c r="RY36" i="3" s="1"/>
  <c r="QQ36" i="3"/>
  <c r="RS36" i="3" s="1"/>
  <c r="RV36" i="3"/>
  <c r="SW36" i="3"/>
  <c r="RX36" i="3" s="1"/>
  <c r="RT36" i="3"/>
  <c r="LE53" i="2"/>
  <c r="MT53" i="2" s="1"/>
  <c r="LU53" i="2" s="1"/>
  <c r="LP53" i="2"/>
  <c r="MS53" i="2"/>
  <c r="LT53" i="2" s="1"/>
  <c r="KK53" i="2"/>
  <c r="LO53" i="2" s="1"/>
  <c r="LR53" i="2"/>
  <c r="UB43" i="3"/>
  <c r="ND39" i="3"/>
  <c r="XS100" i="2"/>
  <c r="WO101" i="2" s="1"/>
  <c r="WY100" i="2"/>
  <c r="XI100" i="2" s="1"/>
  <c r="XT102" i="3"/>
  <c r="WP103" i="3" s="1"/>
  <c r="WZ102" i="3"/>
  <c r="XJ102" i="3" s="1"/>
  <c r="IQ52" i="2"/>
  <c r="XP101" i="2"/>
  <c r="WL102" i="2" s="1"/>
  <c r="WV101" i="2"/>
  <c r="XF101" i="2" s="1"/>
  <c r="XR101" i="3"/>
  <c r="WN102" i="3" s="1"/>
  <c r="WX101" i="3"/>
  <c r="XH101" i="3" s="1"/>
  <c r="XR101" i="2"/>
  <c r="WN102" i="2" s="1"/>
  <c r="WX101" i="2"/>
  <c r="XH101" i="2"/>
  <c r="BE44" i="3"/>
  <c r="BO44" i="3" s="1"/>
  <c r="BY44" i="3"/>
  <c r="NX38" i="3"/>
  <c r="JR52" i="2"/>
  <c r="IS52" i="2" s="1"/>
  <c r="TH44" i="3"/>
  <c r="XB101" i="2"/>
  <c r="XL101" i="2" s="1"/>
  <c r="XV101" i="2"/>
  <c r="WR102" i="2" s="1"/>
  <c r="BF37" i="3"/>
  <c r="BP37" i="3"/>
  <c r="BZ37" i="3"/>
  <c r="HS52" i="2"/>
  <c r="XO91" i="3"/>
  <c r="WK92" i="3" s="1"/>
  <c r="WU91" i="3"/>
  <c r="XE91" i="3" s="1"/>
  <c r="XU100" i="2"/>
  <c r="WQ101" i="2" s="1"/>
  <c r="XA100" i="2"/>
  <c r="XK100" i="2"/>
  <c r="TQ48" i="3"/>
  <c r="UA48" i="3" s="1"/>
  <c r="UK48" i="3"/>
  <c r="FB55" i="3"/>
  <c r="DX56" i="3" s="1"/>
  <c r="EH55" i="3"/>
  <c r="ER55" i="3" s="1"/>
  <c r="VY52" i="2"/>
  <c r="UZ52" i="2" s="1"/>
  <c r="UX52" i="2"/>
  <c r="UK52" i="2"/>
  <c r="UV52" i="2"/>
  <c r="TQ52" i="2"/>
  <c r="UU52" i="2" s="1"/>
  <c r="WT90" i="3"/>
  <c r="XN90" i="3" s="1"/>
  <c r="WJ91" i="3" s="1"/>
  <c r="XD90" i="3"/>
  <c r="QE48" i="3"/>
  <c r="WW101" i="3"/>
  <c r="XG101" i="3"/>
  <c r="XQ101" i="3"/>
  <c r="WM102" i="3" s="1"/>
  <c r="NM45" i="3"/>
  <c r="NW45" i="3" s="1"/>
  <c r="OG45" i="3"/>
  <c r="XN100" i="2"/>
  <c r="WJ101" i="2" s="1"/>
  <c r="WT100" i="2"/>
  <c r="XD100" i="2" s="1"/>
  <c r="XP100" i="3"/>
  <c r="WL101" i="3" s="1"/>
  <c r="WV100" i="3"/>
  <c r="XF100" i="3" s="1"/>
  <c r="XT100" i="2"/>
  <c r="WP101" i="2" s="1"/>
  <c r="WZ100" i="2"/>
  <c r="XJ100" i="2" s="1"/>
  <c r="XS101" i="3"/>
  <c r="WO102" i="3" s="1"/>
  <c r="WY101" i="3"/>
  <c r="XI101" i="3" s="1"/>
  <c r="XG101" i="2"/>
  <c r="XQ101" i="2"/>
  <c r="WM102" i="2" s="1"/>
  <c r="WW101" i="2"/>
  <c r="GO52" i="2"/>
  <c r="FP52" i="2" s="1"/>
  <c r="EG52" i="2"/>
  <c r="FK52" i="2" s="1"/>
  <c r="FN52" i="2"/>
  <c r="FA52" i="2"/>
  <c r="FL52" i="2"/>
  <c r="OT52" i="2"/>
  <c r="OG52" i="2"/>
  <c r="OR52" i="2"/>
  <c r="PV52" i="2"/>
  <c r="OW52" i="2" s="1"/>
  <c r="PU52" i="2"/>
  <c r="OV52" i="2" s="1"/>
  <c r="NM52" i="2"/>
  <c r="OQ52" i="2" s="1"/>
  <c r="XA100" i="3"/>
  <c r="XK100" i="3"/>
  <c r="XU100" i="3"/>
  <c r="WQ101" i="3" s="1"/>
  <c r="WS52" i="2"/>
  <c r="XZ52" i="2"/>
  <c r="XM52" i="2"/>
  <c r="XX52" i="2"/>
  <c r="XC52" i="2"/>
  <c r="EG39" i="3"/>
  <c r="FA39" i="3"/>
  <c r="DM52" i="2"/>
  <c r="CN52" i="2" s="1"/>
  <c r="CL52" i="2"/>
  <c r="CJ52" i="2"/>
  <c r="BY52" i="2"/>
  <c r="BE52" i="2"/>
  <c r="CI52" i="2" s="1"/>
  <c r="RJ39" i="3"/>
  <c r="QP39" i="3"/>
  <c r="QZ39" i="3" s="1"/>
  <c r="IC33" i="3"/>
  <c r="UA52" i="2" l="1"/>
  <c r="BO52" i="2"/>
  <c r="PV37" i="3"/>
  <c r="OW37" i="3" s="1"/>
  <c r="OS37" i="3"/>
  <c r="OU37" i="3" s="1"/>
  <c r="DY37" i="3"/>
  <c r="FM36" i="3"/>
  <c r="FO36" i="3" s="1"/>
  <c r="FR36" i="3"/>
  <c r="GP36" i="3"/>
  <c r="FQ36" i="3" s="1"/>
  <c r="LO33" i="3"/>
  <c r="LG33" i="3" s="1"/>
  <c r="KC34" i="3" s="1"/>
  <c r="KM34" i="3" s="1"/>
  <c r="KW34" i="3" s="1"/>
  <c r="LF33" i="3"/>
  <c r="CM34" i="3"/>
  <c r="G91" i="3"/>
  <c r="DM35" i="3"/>
  <c r="CN35" i="3" s="1"/>
  <c r="CJ35" i="3"/>
  <c r="CL35" i="3"/>
  <c r="BG35" i="3"/>
  <c r="UC38" i="3"/>
  <c r="TI39" i="3"/>
  <c r="VB38" i="3"/>
  <c r="UW38" i="3"/>
  <c r="UY38" i="3" s="1"/>
  <c r="KK34" i="3"/>
  <c r="KU34" i="3" s="1"/>
  <c r="XO92" i="3"/>
  <c r="WK93" i="3" s="1"/>
  <c r="WU92" i="3"/>
  <c r="XE92" i="3" s="1"/>
  <c r="XR102" i="3"/>
  <c r="WN103" i="3" s="1"/>
  <c r="WX102" i="3"/>
  <c r="XH102" i="3" s="1"/>
  <c r="TG53" i="2"/>
  <c r="VB52" i="2"/>
  <c r="UW52" i="2"/>
  <c r="UY52" i="2" s="1"/>
  <c r="TG49" i="3"/>
  <c r="XQ102" i="3"/>
  <c r="WM103" i="3" s="1"/>
  <c r="WW102" i="3"/>
  <c r="XG102" i="3" s="1"/>
  <c r="OH39" i="3"/>
  <c r="NN39" i="3"/>
  <c r="NX39" i="3" s="1"/>
  <c r="XV102" i="3"/>
  <c r="WR103" i="3" s="1"/>
  <c r="XB102" i="3"/>
  <c r="XL102" i="3"/>
  <c r="WS49" i="3"/>
  <c r="XC49" i="3" s="1"/>
  <c r="XZ49" i="3"/>
  <c r="XX49" i="3"/>
  <c r="DW40" i="3"/>
  <c r="NW52" i="2"/>
  <c r="XT101" i="2"/>
  <c r="WP102" i="2" s="1"/>
  <c r="WZ101" i="2"/>
  <c r="XJ101" i="2"/>
  <c r="TR44" i="3"/>
  <c r="UB44" i="3" s="1"/>
  <c r="UL44" i="3"/>
  <c r="WV102" i="2"/>
  <c r="XF102" i="2" s="1"/>
  <c r="XP102" i="2"/>
  <c r="WL103" i="2" s="1"/>
  <c r="QE53" i="2"/>
  <c r="RZ52" i="2"/>
  <c r="RU52" i="2"/>
  <c r="RW52" i="2" s="1"/>
  <c r="VZ52" i="2"/>
  <c r="VA52" i="2" s="1"/>
  <c r="KU53" i="2"/>
  <c r="XU101" i="3"/>
  <c r="WQ102" i="3" s="1"/>
  <c r="XA101" i="3"/>
  <c r="XK101" i="3"/>
  <c r="FR52" i="2"/>
  <c r="FM52" i="2"/>
  <c r="DW53" i="2"/>
  <c r="FO52" i="2"/>
  <c r="QF40" i="3"/>
  <c r="AU53" i="2"/>
  <c r="CP52" i="2"/>
  <c r="CK52" i="2"/>
  <c r="CM52" i="2" s="1"/>
  <c r="GP52" i="2"/>
  <c r="FQ52" i="2" s="1"/>
  <c r="XN101" i="2"/>
  <c r="WJ102" i="2" s="1"/>
  <c r="WT101" i="2"/>
  <c r="XD101" i="2"/>
  <c r="B109" i="2"/>
  <c r="H109" i="2"/>
  <c r="G109" i="2"/>
  <c r="F109" i="2"/>
  <c r="E109" i="2"/>
  <c r="D109" i="2"/>
  <c r="C109" i="2"/>
  <c r="I109" i="2"/>
  <c r="AU45" i="3"/>
  <c r="QG37" i="3"/>
  <c r="RU36" i="3"/>
  <c r="RW36" i="3" s="1"/>
  <c r="RZ36" i="3"/>
  <c r="RA36" i="3"/>
  <c r="NO38" i="3"/>
  <c r="OQ38" i="3" s="1"/>
  <c r="PU38" i="3"/>
  <c r="OV38" i="3" s="1"/>
  <c r="OT38" i="3"/>
  <c r="OR38" i="3"/>
  <c r="XQ102" i="2"/>
  <c r="WM103" i="2" s="1"/>
  <c r="WW102" i="2"/>
  <c r="XG102" i="2" s="1"/>
  <c r="FB56" i="3"/>
  <c r="DX57" i="3" s="1"/>
  <c r="EH56" i="3"/>
  <c r="ER56" i="3" s="1"/>
  <c r="AV38" i="3"/>
  <c r="WV101" i="3"/>
  <c r="XF101" i="3"/>
  <c r="XP101" i="3"/>
  <c r="WL102" i="3" s="1"/>
  <c r="HU34" i="3"/>
  <c r="WZ103" i="3"/>
  <c r="XJ103" i="3" s="1"/>
  <c r="XT103" i="3"/>
  <c r="WP104" i="3" s="1"/>
  <c r="XY52" i="2"/>
  <c r="WI53" i="2"/>
  <c r="OS52" i="2"/>
  <c r="OU52" i="2" s="1"/>
  <c r="NC53" i="2"/>
  <c r="OX52" i="2"/>
  <c r="LQ53" i="2"/>
  <c r="LS53" i="2" s="1"/>
  <c r="KA54" i="2"/>
  <c r="LV53" i="2"/>
  <c r="XO102" i="2"/>
  <c r="WK103" i="2" s="1"/>
  <c r="WU102" i="2"/>
  <c r="XE102" i="2"/>
  <c r="QO48" i="3"/>
  <c r="QY48" i="3" s="1"/>
  <c r="RI48" i="3"/>
  <c r="IT33" i="3"/>
  <c r="GY34" i="3"/>
  <c r="IO33" i="3"/>
  <c r="IQ33" i="3" s="1"/>
  <c r="JR33" i="3"/>
  <c r="IS33" i="3" s="1"/>
  <c r="DN52" i="2"/>
  <c r="CO52" i="2" s="1"/>
  <c r="NC46" i="3"/>
  <c r="XD91" i="3"/>
  <c r="WT91" i="3"/>
  <c r="XN91" i="3" s="1"/>
  <c r="WJ92" i="3" s="1"/>
  <c r="XA101" i="2"/>
  <c r="XK101" i="2" s="1"/>
  <c r="XU101" i="2"/>
  <c r="WQ102" i="2" s="1"/>
  <c r="WX102" i="2"/>
  <c r="XH102" i="2" s="1"/>
  <c r="XR102" i="2"/>
  <c r="WN103" i="2" s="1"/>
  <c r="EQ39" i="3"/>
  <c r="EQ52" i="2"/>
  <c r="XS102" i="3"/>
  <c r="WO103" i="3" s="1"/>
  <c r="WY102" i="3"/>
  <c r="XI102" i="3" s="1"/>
  <c r="XB102" i="2"/>
  <c r="XL102" i="2"/>
  <c r="XV102" i="2"/>
  <c r="WR103" i="2" s="1"/>
  <c r="WY101" i="2"/>
  <c r="XS101" i="2"/>
  <c r="WO102" i="2" s="1"/>
  <c r="XI101" i="2"/>
  <c r="HS53" i="2"/>
  <c r="IP53" i="2"/>
  <c r="IC53" i="2"/>
  <c r="IN53" i="2"/>
  <c r="JR53" i="2"/>
  <c r="IS53" i="2" s="1"/>
  <c r="JQ53" i="2"/>
  <c r="IR53" i="2" s="1"/>
  <c r="HI53" i="2"/>
  <c r="IM53" i="2" s="1"/>
  <c r="KB34" i="3" l="1"/>
  <c r="LQ33" i="3"/>
  <c r="LS33" i="3" s="1"/>
  <c r="LV33" i="3"/>
  <c r="MT33" i="3"/>
  <c r="LU33" i="3" s="1"/>
  <c r="XM49" i="3"/>
  <c r="FL37" i="3"/>
  <c r="GO37" i="3"/>
  <c r="FP37" i="3" s="1"/>
  <c r="EI37" i="3"/>
  <c r="FK37" i="3" s="1"/>
  <c r="FN37" i="3"/>
  <c r="ES37" i="3"/>
  <c r="FC37" i="3" s="1"/>
  <c r="BQ35" i="3"/>
  <c r="CI35" i="3"/>
  <c r="E92" i="3"/>
  <c r="C92" i="3"/>
  <c r="H92" i="3"/>
  <c r="B92" i="3"/>
  <c r="F91" i="3"/>
  <c r="D91" i="3"/>
  <c r="NY38" i="3"/>
  <c r="OI38" i="3" s="1"/>
  <c r="LE34" i="3"/>
  <c r="UM39" i="3"/>
  <c r="TS39" i="3"/>
  <c r="UU39" i="3" s="1"/>
  <c r="UV39" i="3"/>
  <c r="VY39" i="3"/>
  <c r="UZ39" i="3" s="1"/>
  <c r="UX39" i="3"/>
  <c r="WT92" i="3"/>
  <c r="XD92" i="3" s="1"/>
  <c r="TH45" i="3"/>
  <c r="TQ49" i="3"/>
  <c r="UA49" i="3" s="1"/>
  <c r="UK49" i="3"/>
  <c r="QQ37" i="3"/>
  <c r="RS37" i="3" s="1"/>
  <c r="RK37" i="3"/>
  <c r="SX37" i="3" s="1"/>
  <c r="RY37" i="3" s="1"/>
  <c r="SW37" i="3"/>
  <c r="RX37" i="3" s="1"/>
  <c r="RT37" i="3"/>
  <c r="RV37" i="3"/>
  <c r="QP40" i="3"/>
  <c r="QZ40" i="3" s="1"/>
  <c r="RJ40" i="3"/>
  <c r="BE45" i="3"/>
  <c r="BO45" i="3" s="1"/>
  <c r="BY45" i="3"/>
  <c r="SW53" i="2"/>
  <c r="RX53" i="2" s="1"/>
  <c r="QO53" i="2"/>
  <c r="RS53" i="2" s="1"/>
  <c r="RV53" i="2"/>
  <c r="RI53" i="2"/>
  <c r="SX53" i="2" s="1"/>
  <c r="RY53" i="2" s="1"/>
  <c r="RT53" i="2"/>
  <c r="WI50" i="3"/>
  <c r="XY49" i="3"/>
  <c r="WU103" i="2"/>
  <c r="XE103" i="2" s="1"/>
  <c r="XO103" i="2"/>
  <c r="WK104" i="2" s="1"/>
  <c r="XF102" i="3"/>
  <c r="XP102" i="3"/>
  <c r="WL103" i="3" s="1"/>
  <c r="WV102" i="3"/>
  <c r="XQ103" i="2"/>
  <c r="WM104" i="2" s="1"/>
  <c r="WW103" i="2"/>
  <c r="XG103" i="2"/>
  <c r="EG53" i="2"/>
  <c r="FK53" i="2" s="1"/>
  <c r="EQ53" i="2"/>
  <c r="FN53" i="2"/>
  <c r="FA53" i="2"/>
  <c r="GP53" i="2"/>
  <c r="FQ53" i="2" s="1"/>
  <c r="GO53" i="2"/>
  <c r="FP53" i="2" s="1"/>
  <c r="FL53" i="2"/>
  <c r="LR54" i="2"/>
  <c r="LE54" i="2"/>
  <c r="MT54" i="2" s="1"/>
  <c r="LU54" i="2" s="1"/>
  <c r="LP54" i="2"/>
  <c r="KK54" i="2"/>
  <c r="LO54" i="2" s="1"/>
  <c r="MS54" i="2"/>
  <c r="LT54" i="2" s="1"/>
  <c r="VY53" i="2"/>
  <c r="UZ53" i="2" s="1"/>
  <c r="TQ53" i="2"/>
  <c r="UU53" i="2" s="1"/>
  <c r="UK53" i="2"/>
  <c r="UV53" i="2"/>
  <c r="VZ53" i="2"/>
  <c r="VA53" i="2" s="1"/>
  <c r="UX53" i="2"/>
  <c r="XU102" i="2"/>
  <c r="WQ103" i="2" s="1"/>
  <c r="XA102" i="2"/>
  <c r="XK102" i="2" s="1"/>
  <c r="IP34" i="3"/>
  <c r="JQ34" i="3"/>
  <c r="IR34" i="3" s="1"/>
  <c r="HI34" i="3"/>
  <c r="IM34" i="3" s="1"/>
  <c r="IN34" i="3"/>
  <c r="WY103" i="3"/>
  <c r="XI103" i="3"/>
  <c r="XS103" i="3"/>
  <c r="WO104" i="3" s="1"/>
  <c r="WY102" i="2"/>
  <c r="XI102" i="2"/>
  <c r="XS102" i="2"/>
  <c r="WO103" i="2" s="1"/>
  <c r="QE49" i="3"/>
  <c r="PU53" i="2"/>
  <c r="OV53" i="2" s="1"/>
  <c r="NM53" i="2"/>
  <c r="OQ53" i="2" s="1"/>
  <c r="OT53" i="2"/>
  <c r="OG53" i="2"/>
  <c r="OR53" i="2"/>
  <c r="XN102" i="2"/>
  <c r="WJ103" i="2" s="1"/>
  <c r="WT102" i="2"/>
  <c r="XD102" i="2" s="1"/>
  <c r="ND40" i="3"/>
  <c r="XT102" i="2"/>
  <c r="WP103" i="2" s="1"/>
  <c r="WZ102" i="2"/>
  <c r="XJ102" i="2" s="1"/>
  <c r="WS53" i="2"/>
  <c r="XC53" i="2"/>
  <c r="XZ53" i="2"/>
  <c r="XM53" i="2"/>
  <c r="XX53" i="2"/>
  <c r="WU93" i="3"/>
  <c r="XE93" i="3" s="1"/>
  <c r="XO93" i="3"/>
  <c r="WK94" i="3" s="1"/>
  <c r="BF38" i="3"/>
  <c r="BP38" i="3" s="1"/>
  <c r="BZ38" i="3"/>
  <c r="XU102" i="3"/>
  <c r="WQ103" i="3" s="1"/>
  <c r="XK102" i="3"/>
  <c r="XA102" i="3"/>
  <c r="NM46" i="3"/>
  <c r="NW46" i="3" s="1"/>
  <c r="OG46" i="3"/>
  <c r="FA40" i="3"/>
  <c r="EG40" i="3"/>
  <c r="EQ40" i="3" s="1"/>
  <c r="WW103" i="3"/>
  <c r="XG103" i="3" s="1"/>
  <c r="XQ103" i="3"/>
  <c r="WM104" i="3" s="1"/>
  <c r="XV103" i="2"/>
  <c r="WR104" i="2" s="1"/>
  <c r="XB103" i="2"/>
  <c r="XL103" i="2" s="1"/>
  <c r="WZ104" i="3"/>
  <c r="XJ104" i="3" s="1"/>
  <c r="XT104" i="3"/>
  <c r="WP105" i="3" s="1"/>
  <c r="EH57" i="3"/>
  <c r="FB57" i="3"/>
  <c r="DX58" i="3" s="1"/>
  <c r="ER57" i="3"/>
  <c r="DM53" i="2"/>
  <c r="CN53" i="2" s="1"/>
  <c r="BE53" i="2"/>
  <c r="CI53" i="2" s="1"/>
  <c r="BY53" i="2"/>
  <c r="CJ53" i="2"/>
  <c r="CL53" i="2"/>
  <c r="WX103" i="3"/>
  <c r="XH103" i="3" s="1"/>
  <c r="XR103" i="3"/>
  <c r="WN104" i="3" s="1"/>
  <c r="XR103" i="2"/>
  <c r="WN104" i="2" s="1"/>
  <c r="WX103" i="2"/>
  <c r="XH103" i="2" s="1"/>
  <c r="WV103" i="2"/>
  <c r="XF103" i="2" s="1"/>
  <c r="XP103" i="2"/>
  <c r="WL104" i="2" s="1"/>
  <c r="IO53" i="2"/>
  <c r="IQ53" i="2" s="1"/>
  <c r="GY54" i="2"/>
  <c r="IT53" i="2"/>
  <c r="XB103" i="3"/>
  <c r="XL103" i="3" s="1"/>
  <c r="XV103" i="3"/>
  <c r="WR104" i="3" s="1"/>
  <c r="FR37" i="3" l="1"/>
  <c r="GP37" i="3"/>
  <c r="FQ37" i="3" s="1"/>
  <c r="DY38" i="3"/>
  <c r="FM37" i="3"/>
  <c r="FO37" i="3" s="1"/>
  <c r="CA35" i="3"/>
  <c r="DN35" i="3" s="1"/>
  <c r="CO35" i="3" s="1"/>
  <c r="I92" i="3" s="1"/>
  <c r="KL34" i="3"/>
  <c r="LR34" i="3"/>
  <c r="LP34" i="3"/>
  <c r="MS34" i="3"/>
  <c r="LT34" i="3" s="1"/>
  <c r="CP35" i="3"/>
  <c r="AW36" i="3"/>
  <c r="CK35" i="3"/>
  <c r="NE39" i="3"/>
  <c r="PV38" i="3"/>
  <c r="OW38" i="3" s="1"/>
  <c r="OS38" i="3"/>
  <c r="OU38" i="3" s="1"/>
  <c r="OX38" i="3"/>
  <c r="RA37" i="3"/>
  <c r="VB39" i="3"/>
  <c r="TI40" i="3"/>
  <c r="UW39" i="3"/>
  <c r="UY39" i="3" s="1"/>
  <c r="VZ39" i="3"/>
  <c r="VA39" i="3" s="1"/>
  <c r="UC39" i="3"/>
  <c r="KA35" i="3"/>
  <c r="WV104" i="2"/>
  <c r="XF104" i="2" s="1"/>
  <c r="XP104" i="2"/>
  <c r="WL105" i="2" s="1"/>
  <c r="CP53" i="2"/>
  <c r="CK53" i="2"/>
  <c r="AU54" i="2"/>
  <c r="XO94" i="3"/>
  <c r="WK95" i="3" s="1"/>
  <c r="WU94" i="3"/>
  <c r="XE94" i="3" s="1"/>
  <c r="XA103" i="2"/>
  <c r="XK103" i="2" s="1"/>
  <c r="XU103" i="2"/>
  <c r="WQ104" i="2" s="1"/>
  <c r="BO53" i="2"/>
  <c r="XB104" i="2"/>
  <c r="XL104" i="2" s="1"/>
  <c r="XV104" i="2"/>
  <c r="WR105" i="2" s="1"/>
  <c r="DW41" i="3"/>
  <c r="NC54" i="2"/>
  <c r="OS53" i="2"/>
  <c r="OU53" i="2" s="1"/>
  <c r="OX53" i="2"/>
  <c r="XS104" i="3"/>
  <c r="WO105" i="3" s="1"/>
  <c r="WY104" i="3"/>
  <c r="XI104" i="3"/>
  <c r="WV103" i="3"/>
  <c r="XP103" i="3"/>
  <c r="WL104" i="3" s="1"/>
  <c r="XF103" i="3"/>
  <c r="QY53" i="2"/>
  <c r="NW53" i="2"/>
  <c r="XE104" i="2"/>
  <c r="XO104" i="2"/>
  <c r="WK105" i="2" s="1"/>
  <c r="WU104" i="2"/>
  <c r="XV104" i="3"/>
  <c r="WR105" i="3" s="1"/>
  <c r="XB104" i="3"/>
  <c r="XL104" i="3" s="1"/>
  <c r="QF41" i="3"/>
  <c r="NO39" i="3"/>
  <c r="OQ39" i="3" s="1"/>
  <c r="OT39" i="3"/>
  <c r="OR39" i="3"/>
  <c r="PU39" i="3"/>
  <c r="OV39" i="3" s="1"/>
  <c r="PV53" i="2"/>
  <c r="OW53" i="2" s="1"/>
  <c r="VB53" i="2"/>
  <c r="TG54" i="2"/>
  <c r="UW53" i="2"/>
  <c r="UY53" i="2" s="1"/>
  <c r="KU54" i="2"/>
  <c r="TR45" i="3"/>
  <c r="UB45" i="3" s="1"/>
  <c r="UL45" i="3"/>
  <c r="XA103" i="3"/>
  <c r="XK103" i="3" s="1"/>
  <c r="XU103" i="3"/>
  <c r="WQ104" i="3" s="1"/>
  <c r="XT103" i="2"/>
  <c r="WP104" i="2" s="1"/>
  <c r="WZ103" i="2"/>
  <c r="XJ103" i="2" s="1"/>
  <c r="EH58" i="3"/>
  <c r="ER58" i="3" s="1"/>
  <c r="FB58" i="3"/>
  <c r="DX59" i="3" s="1"/>
  <c r="IN54" i="2"/>
  <c r="IP54" i="2"/>
  <c r="IC54" i="2"/>
  <c r="JR54" i="2" s="1"/>
  <c r="IS54" i="2" s="1"/>
  <c r="HI54" i="2"/>
  <c r="IM54" i="2" s="1"/>
  <c r="JQ54" i="2"/>
  <c r="IR54" i="2" s="1"/>
  <c r="HS54" i="2"/>
  <c r="WX104" i="3"/>
  <c r="XR104" i="3"/>
  <c r="WN105" i="3" s="1"/>
  <c r="XH104" i="3"/>
  <c r="XT105" i="3"/>
  <c r="WP106" i="3" s="1"/>
  <c r="WZ105" i="3"/>
  <c r="XJ105" i="3" s="1"/>
  <c r="XQ104" i="3"/>
  <c r="WM105" i="3" s="1"/>
  <c r="XG104" i="3"/>
  <c r="WW104" i="3"/>
  <c r="UA53" i="2"/>
  <c r="WX104" i="2"/>
  <c r="XH104" i="2" s="1"/>
  <c r="XR104" i="2"/>
  <c r="WN105" i="2" s="1"/>
  <c r="KA55" i="2"/>
  <c r="LV54" i="2"/>
  <c r="LQ54" i="2"/>
  <c r="LS54" i="2" s="1"/>
  <c r="AV39" i="3"/>
  <c r="OH40" i="3"/>
  <c r="NN40" i="3"/>
  <c r="NX40" i="3" s="1"/>
  <c r="QO49" i="3"/>
  <c r="QY49" i="3" s="1"/>
  <c r="RI49" i="3"/>
  <c r="WS50" i="3"/>
  <c r="XX50" i="3"/>
  <c r="XC50" i="3"/>
  <c r="XM50" i="3"/>
  <c r="XZ50" i="3"/>
  <c r="AU46" i="3"/>
  <c r="XN92" i="3"/>
  <c r="WJ93" i="3" s="1"/>
  <c r="CM53" i="2"/>
  <c r="NC47" i="3"/>
  <c r="DN53" i="2"/>
  <c r="CO53" i="2" s="1"/>
  <c r="I110" i="2" s="1"/>
  <c r="WI54" i="2"/>
  <c r="XY53" i="2"/>
  <c r="XN103" i="2"/>
  <c r="WJ104" i="2" s="1"/>
  <c r="WT103" i="2"/>
  <c r="XD103" i="2"/>
  <c r="WY103" i="2"/>
  <c r="XI103" i="2" s="1"/>
  <c r="XS103" i="2"/>
  <c r="WO104" i="2" s="1"/>
  <c r="HS34" i="3"/>
  <c r="IC34" i="3" s="1"/>
  <c r="FM53" i="2"/>
  <c r="FO53" i="2" s="1"/>
  <c r="DW54" i="2"/>
  <c r="FR53" i="2"/>
  <c r="G110" i="2"/>
  <c r="E110" i="2"/>
  <c r="H110" i="2"/>
  <c r="F110" i="2"/>
  <c r="D110" i="2"/>
  <c r="C110" i="2"/>
  <c r="B110" i="2"/>
  <c r="XQ104" i="2"/>
  <c r="WM105" i="2" s="1"/>
  <c r="WW104" i="2"/>
  <c r="XG104" i="2" s="1"/>
  <c r="QE54" i="2"/>
  <c r="RZ53" i="2"/>
  <c r="RU53" i="2"/>
  <c r="RW53" i="2" s="1"/>
  <c r="QG38" i="3"/>
  <c r="RU37" i="3"/>
  <c r="RW37" i="3" s="1"/>
  <c r="RZ37" i="3"/>
  <c r="TG50" i="3"/>
  <c r="KV34" i="3" l="1"/>
  <c r="LO34" i="3"/>
  <c r="LG34" i="3" s="1"/>
  <c r="KC35" i="3" s="1"/>
  <c r="KM35" i="3" s="1"/>
  <c r="KW35" i="3" s="1"/>
  <c r="LF34" i="3"/>
  <c r="GO38" i="3"/>
  <c r="FP38" i="3" s="1"/>
  <c r="EI38" i="3"/>
  <c r="FL38" i="3"/>
  <c r="FN38" i="3"/>
  <c r="CM35" i="3"/>
  <c r="G92" i="3"/>
  <c r="BG36" i="3"/>
  <c r="CI36" i="3" s="1"/>
  <c r="CL36" i="3"/>
  <c r="DM36" i="3"/>
  <c r="CN36" i="3" s="1"/>
  <c r="CJ36" i="3"/>
  <c r="KK35" i="3"/>
  <c r="KU35" i="3"/>
  <c r="UM40" i="3"/>
  <c r="TS40" i="3"/>
  <c r="UU40" i="3" s="1"/>
  <c r="VY40" i="3"/>
  <c r="UZ40" i="3" s="1"/>
  <c r="UX40" i="3"/>
  <c r="UV40" i="3"/>
  <c r="PV54" i="2"/>
  <c r="OW54" i="2" s="1"/>
  <c r="NM54" i="2"/>
  <c r="OQ54" i="2" s="1"/>
  <c r="PU54" i="2"/>
  <c r="OV54" i="2" s="1"/>
  <c r="NW54" i="2"/>
  <c r="OT54" i="2"/>
  <c r="OG54" i="2"/>
  <c r="OR54" i="2"/>
  <c r="XS104" i="2"/>
  <c r="WO105" i="2" s="1"/>
  <c r="WY104" i="2"/>
  <c r="XI104" i="2" s="1"/>
  <c r="MS55" i="2"/>
  <c r="LT55" i="2" s="1"/>
  <c r="LP55" i="2"/>
  <c r="KK55" i="2"/>
  <c r="LO55" i="2" s="1"/>
  <c r="KU55" i="2"/>
  <c r="LR55" i="2"/>
  <c r="LE55" i="2"/>
  <c r="MT55" i="2" s="1"/>
  <c r="LU55" i="2" s="1"/>
  <c r="EH59" i="3"/>
  <c r="ER59" i="3" s="1"/>
  <c r="FB59" i="3"/>
  <c r="DX60" i="3" s="1"/>
  <c r="WI51" i="3"/>
  <c r="XY50" i="3"/>
  <c r="TH46" i="3"/>
  <c r="XO95" i="3"/>
  <c r="WK96" i="3" s="1"/>
  <c r="WU95" i="3"/>
  <c r="XE95" i="3"/>
  <c r="NM47" i="3"/>
  <c r="OG47" i="3"/>
  <c r="WX105" i="3"/>
  <c r="XH105" i="3"/>
  <c r="XR105" i="3"/>
  <c r="WN106" i="3" s="1"/>
  <c r="QP41" i="3"/>
  <c r="RJ41" i="3"/>
  <c r="EG41" i="3"/>
  <c r="EQ41" i="3" s="1"/>
  <c r="FA41" i="3"/>
  <c r="CL54" i="2"/>
  <c r="BY54" i="2"/>
  <c r="DN54" i="2" s="1"/>
  <c r="CO54" i="2" s="1"/>
  <c r="CJ54" i="2"/>
  <c r="DM54" i="2"/>
  <c r="CN54" i="2" s="1"/>
  <c r="BE54" i="2"/>
  <c r="CI54" i="2" s="1"/>
  <c r="XJ104" i="2"/>
  <c r="XT104" i="2"/>
  <c r="WP105" i="2" s="1"/>
  <c r="WZ104" i="2"/>
  <c r="XL105" i="3"/>
  <c r="XB105" i="3"/>
  <c r="XV105" i="3"/>
  <c r="WR106" i="3" s="1"/>
  <c r="XP104" i="3"/>
  <c r="WL105" i="3" s="1"/>
  <c r="WV104" i="3"/>
  <c r="XF104" i="3" s="1"/>
  <c r="XV105" i="2"/>
  <c r="WR106" i="2" s="1"/>
  <c r="XB105" i="2"/>
  <c r="XL105" i="2"/>
  <c r="UK50" i="3"/>
  <c r="TQ50" i="3"/>
  <c r="UA50" i="3" s="1"/>
  <c r="QQ38" i="3"/>
  <c r="RS38" i="3" s="1"/>
  <c r="RK38" i="3"/>
  <c r="SX38" i="3" s="1"/>
  <c r="RY38" i="3" s="1"/>
  <c r="RA38" i="3"/>
  <c r="RV38" i="3"/>
  <c r="RT38" i="3"/>
  <c r="SW38" i="3"/>
  <c r="RX38" i="3" s="1"/>
  <c r="WT93" i="3"/>
  <c r="XD93" i="3" s="1"/>
  <c r="XN104" i="2"/>
  <c r="WJ105" i="2" s="1"/>
  <c r="WT104" i="2"/>
  <c r="XD104" i="2"/>
  <c r="QE50" i="3"/>
  <c r="ND41" i="3"/>
  <c r="XU104" i="3"/>
  <c r="WQ105" i="3" s="1"/>
  <c r="XK104" i="3"/>
  <c r="XA104" i="3"/>
  <c r="NY39" i="3"/>
  <c r="OI39" i="3" s="1"/>
  <c r="XP105" i="2"/>
  <c r="WL106" i="2" s="1"/>
  <c r="WV105" i="2"/>
  <c r="XF105" i="2" s="1"/>
  <c r="QO54" i="2"/>
  <c r="RS54" i="2" s="1"/>
  <c r="SW54" i="2"/>
  <c r="RX54" i="2" s="1"/>
  <c r="RV54" i="2"/>
  <c r="RI54" i="2"/>
  <c r="SX54" i="2" s="1"/>
  <c r="RY54" i="2" s="1"/>
  <c r="RT54" i="2"/>
  <c r="XM54" i="2"/>
  <c r="XZ54" i="2"/>
  <c r="XX54" i="2"/>
  <c r="WS54" i="2"/>
  <c r="XC54" i="2"/>
  <c r="WU105" i="2"/>
  <c r="XE105" i="2" s="1"/>
  <c r="XO105" i="2"/>
  <c r="WK106" i="2" s="1"/>
  <c r="WW105" i="3"/>
  <c r="XG105" i="3"/>
  <c r="XQ105" i="3"/>
  <c r="WM106" i="3" s="1"/>
  <c r="XS105" i="3"/>
  <c r="WO106" i="3" s="1"/>
  <c r="WY105" i="3"/>
  <c r="XI105" i="3" s="1"/>
  <c r="XU104" i="2"/>
  <c r="WQ105" i="2" s="1"/>
  <c r="XA104" i="2"/>
  <c r="XK104" i="2" s="1"/>
  <c r="IO54" i="2"/>
  <c r="IT54" i="2"/>
  <c r="GY55" i="2"/>
  <c r="XQ105" i="2"/>
  <c r="WM106" i="2" s="1"/>
  <c r="WW105" i="2"/>
  <c r="XG105" i="2" s="1"/>
  <c r="FN54" i="2"/>
  <c r="FA54" i="2"/>
  <c r="FL54" i="2"/>
  <c r="GP54" i="2"/>
  <c r="FQ54" i="2" s="1"/>
  <c r="GO54" i="2"/>
  <c r="FP54" i="2" s="1"/>
  <c r="EG54" i="2"/>
  <c r="FK54" i="2" s="1"/>
  <c r="BE46" i="3"/>
  <c r="BO46" i="3" s="1"/>
  <c r="BY46" i="3"/>
  <c r="BF39" i="3"/>
  <c r="BZ39" i="3"/>
  <c r="BP39" i="3"/>
  <c r="XR105" i="2"/>
  <c r="WN106" i="2" s="1"/>
  <c r="WX105" i="2"/>
  <c r="XH105" i="2" s="1"/>
  <c r="IQ54" i="2"/>
  <c r="UV54" i="2"/>
  <c r="VZ54" i="2"/>
  <c r="VA54" i="2" s="1"/>
  <c r="TQ54" i="2"/>
  <c r="UU54" i="2" s="1"/>
  <c r="VY54" i="2"/>
  <c r="UZ54" i="2" s="1"/>
  <c r="UX54" i="2"/>
  <c r="UK54" i="2"/>
  <c r="IE34" i="3"/>
  <c r="HA35" i="3" s="1"/>
  <c r="GY35" i="3"/>
  <c r="XT106" i="3"/>
  <c r="WP107" i="3" s="1"/>
  <c r="WZ106" i="3"/>
  <c r="XJ106" i="3"/>
  <c r="ID34" i="3"/>
  <c r="GZ35" i="3" s="1"/>
  <c r="FK38" i="3" l="1"/>
  <c r="ES38" i="3"/>
  <c r="FC38" i="3"/>
  <c r="KB35" i="3"/>
  <c r="LQ34" i="3"/>
  <c r="LS34" i="3" s="1"/>
  <c r="LV34" i="3"/>
  <c r="MT34" i="3"/>
  <c r="LU34" i="3" s="1"/>
  <c r="BQ36" i="3"/>
  <c r="CA36" i="3" s="1"/>
  <c r="DN36" i="3" s="1"/>
  <c r="CO36" i="3" s="1"/>
  <c r="I93" i="3" s="1"/>
  <c r="XN93" i="3"/>
  <c r="WJ94" i="3" s="1"/>
  <c r="XN94" i="3" s="1"/>
  <c r="WJ95" i="3" s="1"/>
  <c r="B93" i="3"/>
  <c r="H93" i="3"/>
  <c r="C93" i="3"/>
  <c r="E93" i="3"/>
  <c r="D92" i="3"/>
  <c r="F92" i="3"/>
  <c r="VB40" i="3"/>
  <c r="TI41" i="3"/>
  <c r="UW40" i="3"/>
  <c r="UY40" i="3" s="1"/>
  <c r="LE35" i="3"/>
  <c r="VZ40" i="3"/>
  <c r="VA40" i="3" s="1"/>
  <c r="UC40" i="3"/>
  <c r="XT105" i="2"/>
  <c r="WP106" i="2" s="1"/>
  <c r="WZ105" i="2"/>
  <c r="XJ105" i="2"/>
  <c r="XQ106" i="3"/>
  <c r="WM107" i="3" s="1"/>
  <c r="WW106" i="3"/>
  <c r="XG106" i="3" s="1"/>
  <c r="XY54" i="2"/>
  <c r="WI55" i="2"/>
  <c r="XN105" i="2"/>
  <c r="WJ106" i="2" s="1"/>
  <c r="WT105" i="2"/>
  <c r="XD105" i="2" s="1"/>
  <c r="XB106" i="3"/>
  <c r="XL106" i="3" s="1"/>
  <c r="XV106" i="3"/>
  <c r="WR107" i="3" s="1"/>
  <c r="XR106" i="3"/>
  <c r="WN107" i="3" s="1"/>
  <c r="WX106" i="3"/>
  <c r="XH106" i="3" s="1"/>
  <c r="XZ51" i="3"/>
  <c r="WS51" i="3"/>
  <c r="XX51" i="3"/>
  <c r="XC51" i="3"/>
  <c r="XM51" i="3"/>
  <c r="WY105" i="2"/>
  <c r="XI105" i="2" s="1"/>
  <c r="XS105" i="2"/>
  <c r="WO106" i="2" s="1"/>
  <c r="HJ35" i="3"/>
  <c r="HT35" i="3" s="1"/>
  <c r="XU105" i="2"/>
  <c r="WQ106" i="2" s="1"/>
  <c r="XA105" i="2"/>
  <c r="XK105" i="2" s="1"/>
  <c r="RZ54" i="2"/>
  <c r="QE55" i="2"/>
  <c r="RU54" i="2"/>
  <c r="RW54" i="2" s="1"/>
  <c r="XU105" i="3"/>
  <c r="WQ106" i="3" s="1"/>
  <c r="XA105" i="3"/>
  <c r="XK105" i="3" s="1"/>
  <c r="WT94" i="3"/>
  <c r="XD94" i="3"/>
  <c r="FB60" i="3"/>
  <c r="DX61" i="3" s="1"/>
  <c r="EH60" i="3"/>
  <c r="ER60" i="3" s="1"/>
  <c r="VB54" i="2"/>
  <c r="TG55" i="2"/>
  <c r="UW54" i="2"/>
  <c r="UY54" i="2" s="1"/>
  <c r="TG51" i="3"/>
  <c r="IP35" i="3"/>
  <c r="IN35" i="3"/>
  <c r="JQ35" i="3"/>
  <c r="IR35" i="3" s="1"/>
  <c r="HI35" i="3"/>
  <c r="HK35" i="3"/>
  <c r="HU35" i="3" s="1"/>
  <c r="QY54" i="2"/>
  <c r="NC48" i="3"/>
  <c r="WU96" i="3"/>
  <c r="XE96" i="3" s="1"/>
  <c r="XO96" i="3"/>
  <c r="WK97" i="3" s="1"/>
  <c r="QO50" i="3"/>
  <c r="QY50" i="3"/>
  <c r="RI50" i="3"/>
  <c r="XR106" i="2"/>
  <c r="WN107" i="2" s="1"/>
  <c r="WX106" i="2"/>
  <c r="XH106" i="2" s="1"/>
  <c r="IO34" i="3"/>
  <c r="IQ34" i="3" s="1"/>
  <c r="AU47" i="3"/>
  <c r="XQ106" i="2"/>
  <c r="WM107" i="2" s="1"/>
  <c r="WW106" i="2"/>
  <c r="XG106" i="2" s="1"/>
  <c r="HI55" i="2"/>
  <c r="IM55" i="2" s="1"/>
  <c r="JQ55" i="2"/>
  <c r="IR55" i="2" s="1"/>
  <c r="HS55" i="2"/>
  <c r="IP55" i="2"/>
  <c r="IC55" i="2"/>
  <c r="JR55" i="2" s="1"/>
  <c r="IS55" i="2" s="1"/>
  <c r="IN55" i="2"/>
  <c r="XO106" i="2"/>
  <c r="WK107" i="2" s="1"/>
  <c r="WU106" i="2"/>
  <c r="XE106" i="2" s="1"/>
  <c r="UA54" i="2"/>
  <c r="EQ54" i="2"/>
  <c r="OH41" i="3"/>
  <c r="NN41" i="3"/>
  <c r="LV55" i="2"/>
  <c r="KA56" i="2"/>
  <c r="LQ55" i="2"/>
  <c r="LS55" i="2" s="1"/>
  <c r="OX54" i="2"/>
  <c r="NC55" i="2"/>
  <c r="OS54" i="2"/>
  <c r="OU54" i="2" s="1"/>
  <c r="H111" i="2"/>
  <c r="G111" i="2"/>
  <c r="D111" i="2"/>
  <c r="B111" i="2"/>
  <c r="I111" i="2"/>
  <c r="F111" i="2"/>
  <c r="E111" i="2"/>
  <c r="C111" i="2"/>
  <c r="CK54" i="2"/>
  <c r="CM54" i="2" s="1"/>
  <c r="AU55" i="2"/>
  <c r="CP54" i="2"/>
  <c r="XB106" i="2"/>
  <c r="XL106" i="2"/>
  <c r="XV106" i="2"/>
  <c r="WR107" i="2" s="1"/>
  <c r="WZ107" i="3"/>
  <c r="XJ107" i="3" s="1"/>
  <c r="XT107" i="3"/>
  <c r="WP108" i="3" s="1"/>
  <c r="QG39" i="3"/>
  <c r="RZ38" i="3"/>
  <c r="RU38" i="3"/>
  <c r="RW38" i="3" s="1"/>
  <c r="BO54" i="2"/>
  <c r="WV106" i="2"/>
  <c r="XF106" i="2" s="1"/>
  <c r="XP106" i="2"/>
  <c r="WL107" i="2" s="1"/>
  <c r="JR34" i="3"/>
  <c r="IS34" i="3" s="1"/>
  <c r="FM54" i="2"/>
  <c r="FO54" i="2" s="1"/>
  <c r="FR54" i="2"/>
  <c r="DW55" i="2"/>
  <c r="XS106" i="3"/>
  <c r="WO107" i="3" s="1"/>
  <c r="WY106" i="3"/>
  <c r="XI106" i="3" s="1"/>
  <c r="WV105" i="3"/>
  <c r="XP105" i="3"/>
  <c r="WL106" i="3" s="1"/>
  <c r="XF105" i="3"/>
  <c r="QF42" i="3"/>
  <c r="NW47" i="3"/>
  <c r="AV40" i="3"/>
  <c r="IT34" i="3"/>
  <c r="NE40" i="3"/>
  <c r="OX39" i="3"/>
  <c r="OS39" i="3"/>
  <c r="OU39" i="3" s="1"/>
  <c r="PV39" i="3"/>
  <c r="OW39" i="3" s="1"/>
  <c r="DW42" i="3"/>
  <c r="QZ41" i="3"/>
  <c r="TR46" i="3"/>
  <c r="UB46" i="3" s="1"/>
  <c r="UL46" i="3"/>
  <c r="CK36" i="3" l="1"/>
  <c r="CM36" i="3" s="1"/>
  <c r="CP36" i="3"/>
  <c r="KL35" i="3"/>
  <c r="MS35" i="3"/>
  <c r="LT35" i="3" s="1"/>
  <c r="LP35" i="3"/>
  <c r="LR35" i="3"/>
  <c r="GP38" i="3"/>
  <c r="FQ38" i="3" s="1"/>
  <c r="FR38" i="3"/>
  <c r="DY39" i="3"/>
  <c r="FM38" i="3"/>
  <c r="FO38" i="3" s="1"/>
  <c r="AW37" i="3"/>
  <c r="BG37" i="3" s="1"/>
  <c r="CI37" i="3" s="1"/>
  <c r="F93" i="3"/>
  <c r="D93" i="3"/>
  <c r="G93" i="3"/>
  <c r="KA36" i="3"/>
  <c r="IM35" i="3"/>
  <c r="TS41" i="3"/>
  <c r="UU41" i="3" s="1"/>
  <c r="UV41" i="3"/>
  <c r="UM41" i="3"/>
  <c r="VY41" i="3"/>
  <c r="UZ41" i="3" s="1"/>
  <c r="UX41" i="3"/>
  <c r="WU97" i="3"/>
  <c r="XE97" i="3"/>
  <c r="XO97" i="3"/>
  <c r="WK98" i="3" s="1"/>
  <c r="QY55" i="2"/>
  <c r="RV55" i="2"/>
  <c r="RI55" i="2"/>
  <c r="RT55" i="2"/>
  <c r="QO55" i="2"/>
  <c r="RS55" i="2" s="1"/>
  <c r="SW55" i="2"/>
  <c r="RX55" i="2" s="1"/>
  <c r="WI52" i="3"/>
  <c r="XY51" i="3"/>
  <c r="XX55" i="2"/>
  <c r="WS55" i="2"/>
  <c r="XC55" i="2"/>
  <c r="XM55" i="2"/>
  <c r="XZ55" i="2"/>
  <c r="TH47" i="3"/>
  <c r="ND42" i="3"/>
  <c r="FB61" i="3"/>
  <c r="DX62" i="3" s="1"/>
  <c r="EH61" i="3"/>
  <c r="ER61" i="3"/>
  <c r="WX107" i="3"/>
  <c r="XH107" i="3" s="1"/>
  <c r="XR107" i="3"/>
  <c r="WN108" i="3" s="1"/>
  <c r="NM55" i="2"/>
  <c r="OQ55" i="2" s="1"/>
  <c r="OT55" i="2"/>
  <c r="OG55" i="2"/>
  <c r="PV55" i="2" s="1"/>
  <c r="OW55" i="2" s="1"/>
  <c r="OR55" i="2"/>
  <c r="PU55" i="2"/>
  <c r="OV55" i="2" s="1"/>
  <c r="NX41" i="3"/>
  <c r="EG42" i="3"/>
  <c r="FA42" i="3"/>
  <c r="XS107" i="3"/>
  <c r="WO108" i="3" s="1"/>
  <c r="WY107" i="3"/>
  <c r="XI107" i="3" s="1"/>
  <c r="XP106" i="3"/>
  <c r="WL107" i="3" s="1"/>
  <c r="WV106" i="3"/>
  <c r="XF106" i="3" s="1"/>
  <c r="QE51" i="3"/>
  <c r="NM48" i="3"/>
  <c r="NW48" i="3" s="1"/>
  <c r="OG48" i="3"/>
  <c r="XU106" i="2"/>
  <c r="WQ107" i="2" s="1"/>
  <c r="XA106" i="2"/>
  <c r="XK106" i="2" s="1"/>
  <c r="NO40" i="3"/>
  <c r="OQ40" i="3" s="1"/>
  <c r="OR40" i="3"/>
  <c r="OT40" i="3"/>
  <c r="PU40" i="3"/>
  <c r="OV40" i="3" s="1"/>
  <c r="XP107" i="2"/>
  <c r="WL108" i="2" s="1"/>
  <c r="WV107" i="2"/>
  <c r="XF107" i="2" s="1"/>
  <c r="BY55" i="2"/>
  <c r="CL55" i="2"/>
  <c r="CJ55" i="2"/>
  <c r="BE55" i="2"/>
  <c r="CI55" i="2" s="1"/>
  <c r="DM55" i="2"/>
  <c r="CN55" i="2" s="1"/>
  <c r="XR107" i="2"/>
  <c r="WN108" i="2" s="1"/>
  <c r="WX107" i="2"/>
  <c r="XH107" i="2" s="1"/>
  <c r="QQ39" i="3"/>
  <c r="RS39" i="3" s="1"/>
  <c r="RK39" i="3"/>
  <c r="SW39" i="3"/>
  <c r="RX39" i="3" s="1"/>
  <c r="RV39" i="3"/>
  <c r="RT39" i="3"/>
  <c r="XB107" i="2"/>
  <c r="XL107" i="2"/>
  <c r="XV107" i="2"/>
  <c r="WR108" i="2" s="1"/>
  <c r="WT95" i="3"/>
  <c r="XD95" i="3" s="1"/>
  <c r="UK51" i="3"/>
  <c r="TQ51" i="3"/>
  <c r="UA51" i="3" s="1"/>
  <c r="XV107" i="3"/>
  <c r="WR108" i="3" s="1"/>
  <c r="XB107" i="3"/>
  <c r="XL107" i="3" s="1"/>
  <c r="WZ108" i="3"/>
  <c r="XJ108" i="3"/>
  <c r="XT108" i="3"/>
  <c r="WP109" i="3" s="1"/>
  <c r="MS56" i="2"/>
  <c r="LT56" i="2" s="1"/>
  <c r="LR56" i="2"/>
  <c r="LE56" i="2"/>
  <c r="LP56" i="2"/>
  <c r="MT56" i="2"/>
  <c r="LU56" i="2" s="1"/>
  <c r="KK56" i="2"/>
  <c r="LO56" i="2" s="1"/>
  <c r="BZ40" i="3"/>
  <c r="BF40" i="3"/>
  <c r="BP40" i="3" s="1"/>
  <c r="EG55" i="2"/>
  <c r="FK55" i="2" s="1"/>
  <c r="GO55" i="2"/>
  <c r="FP55" i="2" s="1"/>
  <c r="EQ55" i="2"/>
  <c r="FN55" i="2"/>
  <c r="FA55" i="2"/>
  <c r="FL55" i="2"/>
  <c r="XQ107" i="2"/>
  <c r="WM108" i="2" s="1"/>
  <c r="WW107" i="2"/>
  <c r="XG107" i="2"/>
  <c r="WW107" i="3"/>
  <c r="XG107" i="3"/>
  <c r="XQ107" i="3"/>
  <c r="WM108" i="3" s="1"/>
  <c r="XO107" i="2"/>
  <c r="WK108" i="2" s="1"/>
  <c r="WU107" i="2"/>
  <c r="XE107" i="2" s="1"/>
  <c r="BE47" i="3"/>
  <c r="BO47" i="3" s="1"/>
  <c r="BY47" i="3"/>
  <c r="XA106" i="3"/>
  <c r="XU106" i="3"/>
  <c r="WQ107" i="3" s="1"/>
  <c r="XK106" i="3"/>
  <c r="XS106" i="2"/>
  <c r="WO107" i="2" s="1"/>
  <c r="WY106" i="2"/>
  <c r="XI106" i="2"/>
  <c r="XD106" i="2"/>
  <c r="XN106" i="2"/>
  <c r="WJ107" i="2" s="1"/>
  <c r="WT106" i="2"/>
  <c r="XT106" i="2"/>
  <c r="WP107" i="2" s="1"/>
  <c r="WZ106" i="2"/>
  <c r="XJ106" i="2" s="1"/>
  <c r="RJ42" i="3"/>
  <c r="QP42" i="3"/>
  <c r="IT55" i="2"/>
  <c r="GY56" i="2"/>
  <c r="IO55" i="2"/>
  <c r="IQ55" i="2" s="1"/>
  <c r="HS35" i="3"/>
  <c r="UK55" i="2"/>
  <c r="VZ55" i="2" s="1"/>
  <c r="VA55" i="2" s="1"/>
  <c r="VY55" i="2"/>
  <c r="UZ55" i="2" s="1"/>
  <c r="UX55" i="2"/>
  <c r="UV55" i="2"/>
  <c r="TQ55" i="2"/>
  <c r="UU55" i="2" s="1"/>
  <c r="UA55" i="2" l="1"/>
  <c r="EI39" i="3"/>
  <c r="FK39" i="3" s="1"/>
  <c r="ES39" i="3"/>
  <c r="FC39" i="3" s="1"/>
  <c r="FL39" i="3"/>
  <c r="GO39" i="3"/>
  <c r="FP39" i="3" s="1"/>
  <c r="FN39" i="3"/>
  <c r="BQ37" i="3"/>
  <c r="CA37" i="3" s="1"/>
  <c r="AW38" i="3" s="1"/>
  <c r="CL37" i="3"/>
  <c r="E94" i="3" s="1"/>
  <c r="CJ37" i="3"/>
  <c r="H94" i="3" s="1"/>
  <c r="KV35" i="3"/>
  <c r="LO35" i="3"/>
  <c r="DM37" i="3"/>
  <c r="CN37" i="3" s="1"/>
  <c r="XN95" i="3"/>
  <c r="WJ96" i="3" s="1"/>
  <c r="B94" i="3"/>
  <c r="C94" i="3"/>
  <c r="DN37" i="3"/>
  <c r="CO37" i="3" s="1"/>
  <c r="I94" i="3" s="1"/>
  <c r="IC35" i="3"/>
  <c r="GY36" i="3" s="1"/>
  <c r="TI42" i="3"/>
  <c r="VB41" i="3"/>
  <c r="UW41" i="3"/>
  <c r="UY41" i="3" s="1"/>
  <c r="UC41" i="3"/>
  <c r="KK36" i="3"/>
  <c r="VZ41" i="3"/>
  <c r="VA41" i="3" s="1"/>
  <c r="BO55" i="2"/>
  <c r="WX108" i="3"/>
  <c r="XH108" i="3" s="1"/>
  <c r="XR108" i="3"/>
  <c r="WN109" i="3" s="1"/>
  <c r="TR47" i="3"/>
  <c r="UL47" i="3"/>
  <c r="QE56" i="2"/>
  <c r="RU55" i="2"/>
  <c r="RW55" i="2" s="1"/>
  <c r="RZ55" i="2"/>
  <c r="WT96" i="3"/>
  <c r="XD96" i="3" s="1"/>
  <c r="XO98" i="3"/>
  <c r="WK99" i="3" s="1"/>
  <c r="WU98" i="3"/>
  <c r="XE98" i="3" s="1"/>
  <c r="FR55" i="2"/>
  <c r="DW56" i="2"/>
  <c r="FM55" i="2"/>
  <c r="CK55" i="2"/>
  <c r="CP55" i="2"/>
  <c r="AU56" i="2"/>
  <c r="XV108" i="3"/>
  <c r="WR109" i="3" s="1"/>
  <c r="XB108" i="3"/>
  <c r="XL108" i="3" s="1"/>
  <c r="QZ42" i="3"/>
  <c r="XA107" i="3"/>
  <c r="XK107" i="3" s="1"/>
  <c r="XU107" i="3"/>
  <c r="WQ108" i="3" s="1"/>
  <c r="XO108" i="2"/>
  <c r="WK109" i="2" s="1"/>
  <c r="WU108" i="2"/>
  <c r="XE108" i="2"/>
  <c r="RA39" i="3"/>
  <c r="UW55" i="2"/>
  <c r="UY55" i="2" s="1"/>
  <c r="VB55" i="2"/>
  <c r="TG56" i="2"/>
  <c r="QF43" i="3"/>
  <c r="WV108" i="2"/>
  <c r="XF108" i="2" s="1"/>
  <c r="XP108" i="2"/>
  <c r="WL109" i="2" s="1"/>
  <c r="WV107" i="3"/>
  <c r="XF107" i="3" s="1"/>
  <c r="XP107" i="3"/>
  <c r="WL108" i="3" s="1"/>
  <c r="WY107" i="2"/>
  <c r="XI107" i="2"/>
  <c r="XS107" i="2"/>
  <c r="WO108" i="2" s="1"/>
  <c r="AV41" i="3"/>
  <c r="QG40" i="3"/>
  <c r="RU39" i="3"/>
  <c r="RW39" i="3" s="1"/>
  <c r="RZ39" i="3"/>
  <c r="FO55" i="2"/>
  <c r="DW43" i="3"/>
  <c r="WI56" i="2"/>
  <c r="XY55" i="2"/>
  <c r="IE35" i="3"/>
  <c r="HA36" i="3" s="1"/>
  <c r="XQ108" i="3"/>
  <c r="WM109" i="3" s="1"/>
  <c r="WW108" i="3"/>
  <c r="XG108" i="3" s="1"/>
  <c r="LV56" i="2"/>
  <c r="LQ56" i="2"/>
  <c r="KA57" i="2"/>
  <c r="NW55" i="2"/>
  <c r="FB62" i="3"/>
  <c r="DX63" i="3" s="1"/>
  <c r="EH62" i="3"/>
  <c r="ER62" i="3"/>
  <c r="GP55" i="2"/>
  <c r="FQ55" i="2" s="1"/>
  <c r="IP56" i="2"/>
  <c r="IC56" i="2"/>
  <c r="IN56" i="2"/>
  <c r="HI56" i="2"/>
  <c r="IM56" i="2" s="1"/>
  <c r="JR56" i="2"/>
  <c r="IS56" i="2" s="1"/>
  <c r="JQ56" i="2"/>
  <c r="IR56" i="2" s="1"/>
  <c r="KU56" i="2"/>
  <c r="RI51" i="3"/>
  <c r="QO51" i="3"/>
  <c r="QY51" i="3" s="1"/>
  <c r="WY108" i="3"/>
  <c r="XI108" i="3"/>
  <c r="XS108" i="3"/>
  <c r="WO109" i="3" s="1"/>
  <c r="XZ52" i="3"/>
  <c r="XX52" i="3"/>
  <c r="WS52" i="3"/>
  <c r="XC52" i="3" s="1"/>
  <c r="ID35" i="3"/>
  <c r="GZ36" i="3" s="1"/>
  <c r="WZ107" i="2"/>
  <c r="XJ107" i="2" s="1"/>
  <c r="XT107" i="2"/>
  <c r="WP108" i="2" s="1"/>
  <c r="NN42" i="3"/>
  <c r="NX42" i="3" s="1"/>
  <c r="OH42" i="3"/>
  <c r="XJ109" i="3"/>
  <c r="XT109" i="3"/>
  <c r="WP110" i="3" s="1"/>
  <c r="WZ109" i="3"/>
  <c r="TG52" i="3"/>
  <c r="SX39" i="3"/>
  <c r="RY39" i="3" s="1"/>
  <c r="DN55" i="2"/>
  <c r="CO55" i="2" s="1"/>
  <c r="I112" i="2" s="1"/>
  <c r="XA107" i="2"/>
  <c r="XK107" i="2" s="1"/>
  <c r="XU107" i="2"/>
  <c r="WQ108" i="2" s="1"/>
  <c r="OS55" i="2"/>
  <c r="OX55" i="2"/>
  <c r="NC56" i="2"/>
  <c r="LS56" i="2"/>
  <c r="XB108" i="2"/>
  <c r="XV108" i="2"/>
  <c r="WR109" i="2" s="1"/>
  <c r="XL108" i="2"/>
  <c r="XN107" i="2"/>
  <c r="WJ108" i="2" s="1"/>
  <c r="WT107" i="2"/>
  <c r="XD107" i="2"/>
  <c r="E112" i="2"/>
  <c r="D112" i="2"/>
  <c r="C112" i="2"/>
  <c r="H112" i="2"/>
  <c r="G112" i="2"/>
  <c r="F112" i="2"/>
  <c r="B112" i="2"/>
  <c r="NY40" i="3"/>
  <c r="OI40" i="3" s="1"/>
  <c r="EQ42" i="3"/>
  <c r="OU55" i="2"/>
  <c r="SX55" i="2"/>
  <c r="RY55" i="2" s="1"/>
  <c r="WX108" i="2"/>
  <c r="XH108" i="2"/>
  <c r="XR108" i="2"/>
  <c r="WN109" i="2" s="1"/>
  <c r="AU48" i="3"/>
  <c r="WW108" i="2"/>
  <c r="XG108" i="2" s="1"/>
  <c r="XQ108" i="2"/>
  <c r="WM109" i="2" s="1"/>
  <c r="CM55" i="2"/>
  <c r="NC49" i="3"/>
  <c r="HS56" i="2" l="1"/>
  <c r="DY40" i="3"/>
  <c r="FM39" i="3"/>
  <c r="FO39" i="3" s="1"/>
  <c r="FR39" i="3"/>
  <c r="GP39" i="3"/>
  <c r="FQ39" i="3" s="1"/>
  <c r="XN96" i="3"/>
  <c r="WJ97" i="3" s="1"/>
  <c r="LF35" i="3"/>
  <c r="LG35" i="3"/>
  <c r="KC36" i="3" s="1"/>
  <c r="KM36" i="3" s="1"/>
  <c r="KW36" i="3" s="1"/>
  <c r="XM52" i="3"/>
  <c r="WI53" i="3" s="1"/>
  <c r="CP37" i="3"/>
  <c r="CK37" i="3"/>
  <c r="G94" i="3" s="1"/>
  <c r="DM38" i="3"/>
  <c r="CN38" i="3" s="1"/>
  <c r="CJ38" i="3"/>
  <c r="BG38" i="3"/>
  <c r="CI38" i="3" s="1"/>
  <c r="CL38" i="3"/>
  <c r="BQ38" i="3"/>
  <c r="CA38" i="3" s="1"/>
  <c r="KU36" i="3"/>
  <c r="LE36" i="3"/>
  <c r="UM42" i="3"/>
  <c r="UV42" i="3"/>
  <c r="UX42" i="3"/>
  <c r="VY42" i="3"/>
  <c r="UZ42" i="3" s="1"/>
  <c r="VZ42" i="3"/>
  <c r="VA42" i="3" s="1"/>
  <c r="TS42" i="3"/>
  <c r="UU42" i="3" s="1"/>
  <c r="XM56" i="2"/>
  <c r="XZ56" i="2"/>
  <c r="XX56" i="2"/>
  <c r="WS56" i="2"/>
  <c r="XC56" i="2" s="1"/>
  <c r="QQ40" i="3"/>
  <c r="RS40" i="3" s="1"/>
  <c r="RK40" i="3"/>
  <c r="SX40" i="3" s="1"/>
  <c r="RY40" i="3" s="1"/>
  <c r="RT40" i="3"/>
  <c r="RV40" i="3"/>
  <c r="SW40" i="3"/>
  <c r="RX40" i="3" s="1"/>
  <c r="WU109" i="2"/>
  <c r="XE109" i="2"/>
  <c r="XO109" i="2"/>
  <c r="WK110" i="2" s="1"/>
  <c r="XA108" i="3"/>
  <c r="XK108" i="3" s="1"/>
  <c r="XU108" i="3"/>
  <c r="WQ109" i="3" s="1"/>
  <c r="FA43" i="3"/>
  <c r="EG43" i="3"/>
  <c r="EQ43" i="3" s="1"/>
  <c r="TH48" i="3"/>
  <c r="WZ110" i="3"/>
  <c r="XJ110" i="3"/>
  <c r="XT110" i="3"/>
  <c r="WP111" i="3" s="1"/>
  <c r="BF41" i="3"/>
  <c r="BZ41" i="3"/>
  <c r="RJ43" i="3"/>
  <c r="QP43" i="3"/>
  <c r="WT97" i="3"/>
  <c r="XD97" i="3" s="1"/>
  <c r="XN97" i="3"/>
  <c r="WJ98" i="3" s="1"/>
  <c r="ND43" i="3"/>
  <c r="XV109" i="2"/>
  <c r="WR110" i="2" s="1"/>
  <c r="XB109" i="2"/>
  <c r="XL109" i="2" s="1"/>
  <c r="LE57" i="2"/>
  <c r="MS57" i="2"/>
  <c r="LT57" i="2" s="1"/>
  <c r="LR57" i="2"/>
  <c r="LP57" i="2"/>
  <c r="KK57" i="2"/>
  <c r="LO57" i="2" s="1"/>
  <c r="WY108" i="2"/>
  <c r="XI108" i="2" s="1"/>
  <c r="XS108" i="2"/>
  <c r="WO109" i="2" s="1"/>
  <c r="UV56" i="2"/>
  <c r="TQ56" i="2"/>
  <c r="UU56" i="2" s="1"/>
  <c r="VY56" i="2"/>
  <c r="UZ56" i="2" s="1"/>
  <c r="UK56" i="2"/>
  <c r="VZ56" i="2" s="1"/>
  <c r="VA56" i="2" s="1"/>
  <c r="UX56" i="2"/>
  <c r="UB47" i="3"/>
  <c r="HJ36" i="3"/>
  <c r="HT36" i="3" s="1"/>
  <c r="XS109" i="3"/>
  <c r="WO110" i="3" s="1"/>
  <c r="WY109" i="3"/>
  <c r="XI109" i="3" s="1"/>
  <c r="XN108" i="2"/>
  <c r="WJ109" i="2" s="1"/>
  <c r="WT108" i="2"/>
  <c r="XD108" i="2"/>
  <c r="XJ108" i="2"/>
  <c r="XT108" i="2"/>
  <c r="WP109" i="2" s="1"/>
  <c r="WZ108" i="2"/>
  <c r="TQ52" i="3"/>
  <c r="UK52" i="3"/>
  <c r="JR35" i="3"/>
  <c r="IS35" i="3" s="1"/>
  <c r="NE41" i="3"/>
  <c r="OS40" i="3"/>
  <c r="OU40" i="3" s="1"/>
  <c r="OX40" i="3"/>
  <c r="PV40" i="3"/>
  <c r="OW40" i="3" s="1"/>
  <c r="OG49" i="3"/>
  <c r="NM49" i="3"/>
  <c r="NW49" i="3"/>
  <c r="BY48" i="3"/>
  <c r="BE48" i="3"/>
  <c r="BO48" i="3"/>
  <c r="IT56" i="2"/>
  <c r="GY57" i="2"/>
  <c r="IO56" i="2"/>
  <c r="IQ56" i="2" s="1"/>
  <c r="XV109" i="3"/>
  <c r="WR110" i="3" s="1"/>
  <c r="XB109" i="3"/>
  <c r="XL109" i="3" s="1"/>
  <c r="XR109" i="3"/>
  <c r="WN110" i="3" s="1"/>
  <c r="WX109" i="3"/>
  <c r="XH109" i="3" s="1"/>
  <c r="IT35" i="3"/>
  <c r="IN36" i="3"/>
  <c r="HI36" i="3"/>
  <c r="HS36" i="3" s="1"/>
  <c r="JQ36" i="3"/>
  <c r="IR36" i="3" s="1"/>
  <c r="IP36" i="3"/>
  <c r="CJ56" i="2"/>
  <c r="BE56" i="2"/>
  <c r="CI56" i="2" s="1"/>
  <c r="DM56" i="2"/>
  <c r="CN56" i="2" s="1"/>
  <c r="BO56" i="2"/>
  <c r="CL56" i="2"/>
  <c r="BY56" i="2"/>
  <c r="IO35" i="3"/>
  <c r="IQ35" i="3" s="1"/>
  <c r="XP108" i="3"/>
  <c r="WL109" i="3" s="1"/>
  <c r="WV108" i="3"/>
  <c r="XF108" i="3" s="1"/>
  <c r="RT56" i="2"/>
  <c r="RI56" i="2"/>
  <c r="RV56" i="2"/>
  <c r="QO56" i="2"/>
  <c r="RS56" i="2" s="1"/>
  <c r="SW56" i="2"/>
  <c r="RX56" i="2" s="1"/>
  <c r="FN56" i="2"/>
  <c r="FA56" i="2"/>
  <c r="GP56" i="2" s="1"/>
  <c r="FQ56" i="2" s="1"/>
  <c r="FL56" i="2"/>
  <c r="EG56" i="2"/>
  <c r="FK56" i="2" s="1"/>
  <c r="GO56" i="2"/>
  <c r="FP56" i="2" s="1"/>
  <c r="QE52" i="3"/>
  <c r="WX109" i="2"/>
  <c r="XH109" i="2"/>
  <c r="XR109" i="2"/>
  <c r="WN110" i="2" s="1"/>
  <c r="XO99" i="3"/>
  <c r="WK100" i="3" s="1"/>
  <c r="WU99" i="3"/>
  <c r="XE99" i="3"/>
  <c r="OT56" i="2"/>
  <c r="NM56" i="2"/>
  <c r="OQ56" i="2" s="1"/>
  <c r="PV56" i="2"/>
  <c r="OW56" i="2" s="1"/>
  <c r="PU56" i="2"/>
  <c r="OV56" i="2" s="1"/>
  <c r="OG56" i="2"/>
  <c r="OR56" i="2"/>
  <c r="WW109" i="3"/>
  <c r="XG109" i="3"/>
  <c r="XQ109" i="3"/>
  <c r="WM110" i="3" s="1"/>
  <c r="XU108" i="2"/>
  <c r="WQ109" i="2" s="1"/>
  <c r="XA108" i="2"/>
  <c r="XK108" i="2" s="1"/>
  <c r="HK36" i="3"/>
  <c r="XP109" i="2"/>
  <c r="WL110" i="2" s="1"/>
  <c r="WV109" i="2"/>
  <c r="XF109" i="2"/>
  <c r="XQ109" i="2"/>
  <c r="WM110" i="2" s="1"/>
  <c r="WW109" i="2"/>
  <c r="XG109" i="2" s="1"/>
  <c r="FB63" i="3"/>
  <c r="DX64" i="3" s="1"/>
  <c r="EH63" i="3"/>
  <c r="ER63" i="3" s="1"/>
  <c r="KU57" i="2" l="1"/>
  <c r="EQ56" i="2"/>
  <c r="CM37" i="3"/>
  <c r="KB36" i="3"/>
  <c r="LV35" i="3"/>
  <c r="LQ35" i="3"/>
  <c r="LS35" i="3" s="1"/>
  <c r="MT35" i="3"/>
  <c r="LU35" i="3" s="1"/>
  <c r="XY52" i="3"/>
  <c r="GO40" i="3"/>
  <c r="FP40" i="3" s="1"/>
  <c r="FN40" i="3"/>
  <c r="FL40" i="3"/>
  <c r="EI40" i="3"/>
  <c r="H95" i="3"/>
  <c r="E95" i="3"/>
  <c r="C95" i="3"/>
  <c r="B95" i="3"/>
  <c r="DN38" i="3"/>
  <c r="CO38" i="3" s="1"/>
  <c r="I95" i="3" s="1"/>
  <c r="AW39" i="3"/>
  <c r="CP38" i="3"/>
  <c r="CK38" i="3"/>
  <c r="G95" i="3" s="1"/>
  <c r="UC42" i="3"/>
  <c r="RA40" i="3"/>
  <c r="VB42" i="3"/>
  <c r="UW42" i="3"/>
  <c r="UY42" i="3" s="1"/>
  <c r="TI43" i="3"/>
  <c r="KA37" i="3"/>
  <c r="WV109" i="3"/>
  <c r="XF109" i="3" s="1"/>
  <c r="XP109" i="3"/>
  <c r="WL110" i="3" s="1"/>
  <c r="LQ57" i="2"/>
  <c r="KA58" i="2"/>
  <c r="LV57" i="2"/>
  <c r="WY110" i="3"/>
  <c r="XI110" i="3" s="1"/>
  <c r="XS110" i="3"/>
  <c r="WO111" i="3" s="1"/>
  <c r="XT111" i="3"/>
  <c r="WP112" i="3" s="1"/>
  <c r="WZ111" i="3"/>
  <c r="XJ111" i="3" s="1"/>
  <c r="WV110" i="2"/>
  <c r="XF110" i="2" s="1"/>
  <c r="XP110" i="2"/>
  <c r="WL111" i="2" s="1"/>
  <c r="NC50" i="3"/>
  <c r="DW44" i="3"/>
  <c r="RW40" i="3"/>
  <c r="XQ110" i="3"/>
  <c r="WM111" i="3" s="1"/>
  <c r="WW110" i="3"/>
  <c r="XG110" i="3" s="1"/>
  <c r="XB110" i="3"/>
  <c r="XL110" i="3"/>
  <c r="XV110" i="3"/>
  <c r="WR111" i="3" s="1"/>
  <c r="WY109" i="2"/>
  <c r="XI109" i="2" s="1"/>
  <c r="XS109" i="2"/>
  <c r="WO110" i="2" s="1"/>
  <c r="XB110" i="2"/>
  <c r="XL110" i="2" s="1"/>
  <c r="XV110" i="2"/>
  <c r="WR111" i="2" s="1"/>
  <c r="XU109" i="3"/>
  <c r="WQ110" i="3" s="1"/>
  <c r="XA109" i="3"/>
  <c r="XK109" i="3" s="1"/>
  <c r="QF44" i="3"/>
  <c r="AU57" i="2"/>
  <c r="CP56" i="2"/>
  <c r="CK56" i="2"/>
  <c r="CM56" i="2" s="1"/>
  <c r="HU36" i="3"/>
  <c r="XR110" i="2"/>
  <c r="WN111" i="2" s="1"/>
  <c r="WX110" i="2"/>
  <c r="XH110" i="2" s="1"/>
  <c r="XR110" i="3"/>
  <c r="WN111" i="3" s="1"/>
  <c r="WX110" i="3"/>
  <c r="XH110" i="3" s="1"/>
  <c r="QY56" i="2"/>
  <c r="DN56" i="2"/>
  <c r="CO56" i="2" s="1"/>
  <c r="I113" i="2" s="1"/>
  <c r="QZ43" i="3"/>
  <c r="QG41" i="3"/>
  <c r="RZ40" i="3"/>
  <c r="RU40" i="3"/>
  <c r="XZ53" i="3"/>
  <c r="XM53" i="3"/>
  <c r="XC53" i="3"/>
  <c r="WS53" i="3"/>
  <c r="XX53" i="3"/>
  <c r="FM56" i="2"/>
  <c r="FO56" i="2" s="1"/>
  <c r="DW57" i="2"/>
  <c r="FR56" i="2"/>
  <c r="XO100" i="3"/>
  <c r="WK101" i="3" s="1"/>
  <c r="WU100" i="3"/>
  <c r="XE100" i="3" s="1"/>
  <c r="XU109" i="2"/>
  <c r="WQ110" i="2" s="1"/>
  <c r="XA109" i="2"/>
  <c r="XK109" i="2" s="1"/>
  <c r="NC57" i="2"/>
  <c r="OX56" i="2"/>
  <c r="OS56" i="2"/>
  <c r="OU56" i="2" s="1"/>
  <c r="FB64" i="3"/>
  <c r="DX65" i="3" s="1"/>
  <c r="EH64" i="3"/>
  <c r="ER64" i="3" s="1"/>
  <c r="NW56" i="2"/>
  <c r="QO52" i="3"/>
  <c r="QY52" i="3" s="1"/>
  <c r="RI52" i="3"/>
  <c r="B113" i="2"/>
  <c r="H113" i="2"/>
  <c r="G113" i="2"/>
  <c r="F113" i="2"/>
  <c r="E113" i="2"/>
  <c r="D113" i="2"/>
  <c r="C113" i="2"/>
  <c r="AU49" i="3"/>
  <c r="NO41" i="3"/>
  <c r="OQ41" i="3" s="1"/>
  <c r="PU41" i="3"/>
  <c r="OV41" i="3" s="1"/>
  <c r="OT41" i="3"/>
  <c r="OR41" i="3"/>
  <c r="OH43" i="3"/>
  <c r="NN43" i="3"/>
  <c r="TR48" i="3"/>
  <c r="UB48" i="3" s="1"/>
  <c r="UL48" i="3"/>
  <c r="XQ110" i="2"/>
  <c r="WM111" i="2" s="1"/>
  <c r="WW110" i="2"/>
  <c r="XG110" i="2" s="1"/>
  <c r="UY56" i="2"/>
  <c r="LS57" i="2"/>
  <c r="WT98" i="3"/>
  <c r="XD98" i="3" s="1"/>
  <c r="WU110" i="2"/>
  <c r="XO110" i="2"/>
  <c r="WK111" i="2" s="1"/>
  <c r="XE110" i="2"/>
  <c r="RZ56" i="2"/>
  <c r="RU56" i="2"/>
  <c r="RW56" i="2" s="1"/>
  <c r="QE57" i="2"/>
  <c r="IP57" i="2"/>
  <c r="IN57" i="2"/>
  <c r="HI57" i="2"/>
  <c r="IM57" i="2" s="1"/>
  <c r="JQ57" i="2"/>
  <c r="IR57" i="2" s="1"/>
  <c r="IC57" i="2"/>
  <c r="TG53" i="3"/>
  <c r="TG57" i="2"/>
  <c r="VB56" i="2"/>
  <c r="UW56" i="2"/>
  <c r="SX56" i="2"/>
  <c r="RY56" i="2" s="1"/>
  <c r="IM36" i="3"/>
  <c r="UA52" i="3"/>
  <c r="AV42" i="3"/>
  <c r="WZ109" i="2"/>
  <c r="XJ109" i="2" s="1"/>
  <c r="XT109" i="2"/>
  <c r="WP110" i="2" s="1"/>
  <c r="XN109" i="2"/>
  <c r="WJ110" i="2" s="1"/>
  <c r="WT109" i="2"/>
  <c r="XD109" i="2" s="1"/>
  <c r="UA56" i="2"/>
  <c r="MT57" i="2"/>
  <c r="LU57" i="2" s="1"/>
  <c r="BP41" i="3"/>
  <c r="WI57" i="2"/>
  <c r="XY56" i="2"/>
  <c r="HS57" i="2" l="1"/>
  <c r="FK40" i="3"/>
  <c r="ES40" i="3"/>
  <c r="FC40" i="3"/>
  <c r="KL36" i="3"/>
  <c r="MS36" i="3"/>
  <c r="LT36" i="3" s="1"/>
  <c r="LP36" i="3"/>
  <c r="LR36" i="3"/>
  <c r="F94" i="3"/>
  <c r="D94" i="3"/>
  <c r="BG39" i="3"/>
  <c r="CI39" i="3" s="1"/>
  <c r="BQ39" i="3"/>
  <c r="CA39" i="3" s="1"/>
  <c r="DM39" i="3"/>
  <c r="CN39" i="3" s="1"/>
  <c r="CL39" i="3"/>
  <c r="CJ39" i="3"/>
  <c r="CM38" i="3"/>
  <c r="KK37" i="3"/>
  <c r="UV43" i="3"/>
  <c r="UX43" i="3"/>
  <c r="UM43" i="3"/>
  <c r="VZ43" i="3" s="1"/>
  <c r="VA43" i="3" s="1"/>
  <c r="VY43" i="3"/>
  <c r="UZ43" i="3" s="1"/>
  <c r="TS43" i="3"/>
  <c r="UU43" i="3" s="1"/>
  <c r="UC43" i="3"/>
  <c r="IE36" i="3"/>
  <c r="HA37" i="3" s="1"/>
  <c r="HK37" i="3" s="1"/>
  <c r="NY41" i="3"/>
  <c r="OI41" i="3" s="1"/>
  <c r="BF42" i="3"/>
  <c r="BP42" i="3"/>
  <c r="BZ42" i="3"/>
  <c r="IO57" i="2"/>
  <c r="GY58" i="2"/>
  <c r="IT57" i="2"/>
  <c r="XV111" i="2"/>
  <c r="WR112" i="2" s="1"/>
  <c r="XB111" i="2"/>
  <c r="XL111" i="2"/>
  <c r="WU101" i="3"/>
  <c r="XO101" i="3"/>
  <c r="WK102" i="3" s="1"/>
  <c r="XE101" i="3"/>
  <c r="XQ111" i="3"/>
  <c r="WM112" i="3" s="1"/>
  <c r="WW111" i="3"/>
  <c r="XG111" i="3" s="1"/>
  <c r="XP110" i="3"/>
  <c r="WL111" i="3" s="1"/>
  <c r="WV110" i="3"/>
  <c r="XF110" i="3" s="1"/>
  <c r="XH111" i="3"/>
  <c r="XR111" i="3"/>
  <c r="WN112" i="3" s="1"/>
  <c r="WX111" i="3"/>
  <c r="WZ112" i="3"/>
  <c r="XJ112" i="3"/>
  <c r="XT112" i="3"/>
  <c r="WP113" i="3" s="1"/>
  <c r="IQ57" i="2"/>
  <c r="XT110" i="2"/>
  <c r="WP111" i="2" s="1"/>
  <c r="WZ110" i="2"/>
  <c r="XJ110" i="2"/>
  <c r="WX111" i="2"/>
  <c r="XR111" i="2"/>
  <c r="WN112" i="2" s="1"/>
  <c r="XH111" i="2"/>
  <c r="XS110" i="2"/>
  <c r="WO111" i="2" s="1"/>
  <c r="WY110" i="2"/>
  <c r="XI110" i="2" s="1"/>
  <c r="FA44" i="3"/>
  <c r="EG44" i="3"/>
  <c r="EQ44" i="3" s="1"/>
  <c r="XI111" i="3"/>
  <c r="XS111" i="3"/>
  <c r="WO112" i="3" s="1"/>
  <c r="WY111" i="3"/>
  <c r="QE53" i="3"/>
  <c r="ND44" i="3"/>
  <c r="XY53" i="3"/>
  <c r="WI54" i="3"/>
  <c r="XQ111" i="2"/>
  <c r="WM112" i="2" s="1"/>
  <c r="WW111" i="2"/>
  <c r="XG111" i="2" s="1"/>
  <c r="BE49" i="3"/>
  <c r="BO49" i="3"/>
  <c r="BY49" i="3"/>
  <c r="XU110" i="2"/>
  <c r="WQ111" i="2" s="1"/>
  <c r="XA110" i="2"/>
  <c r="XK110" i="2" s="1"/>
  <c r="RJ44" i="3"/>
  <c r="QP44" i="3"/>
  <c r="QZ44" i="3" s="1"/>
  <c r="IC36" i="3"/>
  <c r="NX43" i="3"/>
  <c r="PU57" i="2"/>
  <c r="OV57" i="2" s="1"/>
  <c r="OG57" i="2"/>
  <c r="OT57" i="2"/>
  <c r="OR57" i="2"/>
  <c r="NM57" i="2"/>
  <c r="OQ57" i="2" s="1"/>
  <c r="PV57" i="2"/>
  <c r="OW57" i="2" s="1"/>
  <c r="VY57" i="2"/>
  <c r="UZ57" i="2" s="1"/>
  <c r="UK57" i="2"/>
  <c r="VZ57" i="2"/>
  <c r="VA57" i="2" s="1"/>
  <c r="UX57" i="2"/>
  <c r="UV57" i="2"/>
  <c r="TQ57" i="2"/>
  <c r="UU57" i="2" s="1"/>
  <c r="QO57" i="2"/>
  <c r="RS57" i="2" s="1"/>
  <c r="SW57" i="2"/>
  <c r="RX57" i="2" s="1"/>
  <c r="RI57" i="2"/>
  <c r="RV57" i="2"/>
  <c r="RT57" i="2"/>
  <c r="WS57" i="2"/>
  <c r="XC57" i="2" s="1"/>
  <c r="XZ57" i="2"/>
  <c r="XM57" i="2"/>
  <c r="XX57" i="2"/>
  <c r="TQ53" i="3"/>
  <c r="UA53" i="3" s="1"/>
  <c r="UK53" i="3"/>
  <c r="TH49" i="3"/>
  <c r="ID36" i="3"/>
  <c r="GZ37" i="3" s="1"/>
  <c r="OG50" i="3"/>
  <c r="NM50" i="3"/>
  <c r="NW50" i="3" s="1"/>
  <c r="XE111" i="2"/>
  <c r="XO111" i="2"/>
  <c r="WK112" i="2" s="1"/>
  <c r="WU111" i="2"/>
  <c r="QQ41" i="3"/>
  <c r="RS41" i="3" s="1"/>
  <c r="RA41" i="3"/>
  <c r="RK41" i="3"/>
  <c r="SX41" i="3" s="1"/>
  <c r="RY41" i="3" s="1"/>
  <c r="SW41" i="3"/>
  <c r="RX41" i="3" s="1"/>
  <c r="RV41" i="3"/>
  <c r="RT41" i="3"/>
  <c r="XV111" i="3"/>
  <c r="WR112" i="3" s="1"/>
  <c r="XB111" i="3"/>
  <c r="XL111" i="3"/>
  <c r="XN98" i="3"/>
  <c r="WJ99" i="3" s="1"/>
  <c r="LP58" i="2"/>
  <c r="MS58" i="2"/>
  <c r="LT58" i="2" s="1"/>
  <c r="LE58" i="2"/>
  <c r="LR58" i="2"/>
  <c r="KK58" i="2"/>
  <c r="LO58" i="2" s="1"/>
  <c r="KU58" i="2"/>
  <c r="MT58" i="2"/>
  <c r="LU58" i="2" s="1"/>
  <c r="XN110" i="2"/>
  <c r="WJ111" i="2" s="1"/>
  <c r="WT110" i="2"/>
  <c r="XD110" i="2" s="1"/>
  <c r="DM57" i="2"/>
  <c r="CN57" i="2" s="1"/>
  <c r="CJ57" i="2"/>
  <c r="BE57" i="2"/>
  <c r="CI57" i="2" s="1"/>
  <c r="BY57" i="2"/>
  <c r="DN57" i="2" s="1"/>
  <c r="CO57" i="2" s="1"/>
  <c r="CL57" i="2"/>
  <c r="XA110" i="3"/>
  <c r="XK110" i="3" s="1"/>
  <c r="XU110" i="3"/>
  <c r="WQ111" i="3" s="1"/>
  <c r="XP111" i="2"/>
  <c r="WL112" i="2" s="1"/>
  <c r="WV111" i="2"/>
  <c r="XF111" i="2" s="1"/>
  <c r="JR57" i="2"/>
  <c r="IS57" i="2" s="1"/>
  <c r="EH65" i="3"/>
  <c r="ER65" i="3" s="1"/>
  <c r="FB65" i="3"/>
  <c r="DX66" i="3" s="1"/>
  <c r="EG57" i="2"/>
  <c r="FK57" i="2" s="1"/>
  <c r="FA57" i="2"/>
  <c r="GP57" i="2"/>
  <c r="FQ57" i="2" s="1"/>
  <c r="GO57" i="2"/>
  <c r="FP57" i="2" s="1"/>
  <c r="FN57" i="2"/>
  <c r="FL57" i="2"/>
  <c r="QY57" i="2" l="1"/>
  <c r="NW57" i="2"/>
  <c r="KV36" i="3"/>
  <c r="LO36" i="3"/>
  <c r="GP40" i="3"/>
  <c r="FQ40" i="3" s="1"/>
  <c r="DY41" i="3"/>
  <c r="FM40" i="3"/>
  <c r="FO40" i="3" s="1"/>
  <c r="FR40" i="3"/>
  <c r="D95" i="3"/>
  <c r="F95" i="3"/>
  <c r="H96" i="3"/>
  <c r="E96" i="3"/>
  <c r="B96" i="3"/>
  <c r="C96" i="3"/>
  <c r="CK39" i="3"/>
  <c r="G96" i="3" s="1"/>
  <c r="DN39" i="3"/>
  <c r="CO39" i="3" s="1"/>
  <c r="I96" i="3" s="1"/>
  <c r="AW40" i="3"/>
  <c r="CP39" i="3"/>
  <c r="OX41" i="3"/>
  <c r="OS41" i="3"/>
  <c r="OU41" i="3" s="1"/>
  <c r="PV41" i="3"/>
  <c r="OW41" i="3" s="1"/>
  <c r="NE42" i="3"/>
  <c r="NO42" i="3" s="1"/>
  <c r="OQ42" i="3" s="1"/>
  <c r="TI44" i="3"/>
  <c r="UW43" i="3"/>
  <c r="UY43" i="3" s="1"/>
  <c r="VB43" i="3"/>
  <c r="KU37" i="3"/>
  <c r="RZ57" i="2"/>
  <c r="RU57" i="2"/>
  <c r="RW57" i="2" s="1"/>
  <c r="QE58" i="2"/>
  <c r="XN111" i="2"/>
  <c r="WJ112" i="2" s="1"/>
  <c r="WT111" i="2"/>
  <c r="XD111" i="2" s="1"/>
  <c r="XZ54" i="3"/>
  <c r="WS54" i="3"/>
  <c r="XC54" i="3" s="1"/>
  <c r="XX54" i="3"/>
  <c r="DW45" i="3"/>
  <c r="CM57" i="2"/>
  <c r="EH66" i="3"/>
  <c r="ER66" i="3"/>
  <c r="FB66" i="3"/>
  <c r="DX67" i="3" s="1"/>
  <c r="CK57" i="2"/>
  <c r="AU58" i="2"/>
  <c r="CP57" i="2"/>
  <c r="TR49" i="3"/>
  <c r="UB49" i="3" s="1"/>
  <c r="UL49" i="3"/>
  <c r="UW57" i="2"/>
  <c r="VB57" i="2"/>
  <c r="TG58" i="2"/>
  <c r="XA111" i="2"/>
  <c r="XK111" i="2" s="1"/>
  <c r="XU111" i="2"/>
  <c r="WQ112" i="2" s="1"/>
  <c r="WU102" i="3"/>
  <c r="XE102" i="3" s="1"/>
  <c r="XO102" i="3"/>
  <c r="WK103" i="3" s="1"/>
  <c r="I114" i="2"/>
  <c r="G114" i="2"/>
  <c r="F114" i="2"/>
  <c r="E114" i="2"/>
  <c r="C114" i="2"/>
  <c r="B114" i="2"/>
  <c r="H114" i="2"/>
  <c r="D114" i="2"/>
  <c r="UA57" i="2"/>
  <c r="XT111" i="2"/>
  <c r="WP112" i="2" s="1"/>
  <c r="WZ111" i="2"/>
  <c r="XJ111" i="2" s="1"/>
  <c r="IO36" i="3"/>
  <c r="IQ36" i="3" s="1"/>
  <c r="GY37" i="3"/>
  <c r="IT36" i="3"/>
  <c r="JR36" i="3"/>
  <c r="IS36" i="3" s="1"/>
  <c r="WX112" i="3"/>
  <c r="XH112" i="3" s="1"/>
  <c r="XR112" i="3"/>
  <c r="WN113" i="3" s="1"/>
  <c r="AU50" i="3"/>
  <c r="OH44" i="3"/>
  <c r="NN44" i="3"/>
  <c r="NX44" i="3" s="1"/>
  <c r="WZ113" i="3"/>
  <c r="XJ113" i="3"/>
  <c r="XT113" i="3"/>
  <c r="WP114" i="3" s="1"/>
  <c r="BO57" i="2"/>
  <c r="OI42" i="3"/>
  <c r="OT42" i="3"/>
  <c r="OR42" i="3"/>
  <c r="XV112" i="3"/>
  <c r="WR113" i="3" s="1"/>
  <c r="XB112" i="3"/>
  <c r="XL112" i="3" s="1"/>
  <c r="SX57" i="2"/>
  <c r="RY57" i="2" s="1"/>
  <c r="WV112" i="2"/>
  <c r="XP112" i="2"/>
  <c r="WL113" i="2" s="1"/>
  <c r="XF112" i="2"/>
  <c r="RI53" i="3"/>
  <c r="QO53" i="3"/>
  <c r="QY53" i="3" s="1"/>
  <c r="XP111" i="3"/>
  <c r="WL112" i="3" s="1"/>
  <c r="WV111" i="3"/>
  <c r="XF111" i="3" s="1"/>
  <c r="WY111" i="2"/>
  <c r="XI111" i="2" s="1"/>
  <c r="XS111" i="2"/>
  <c r="WO112" i="2" s="1"/>
  <c r="XB112" i="2"/>
  <c r="XL112" i="2"/>
  <c r="XV112" i="2"/>
  <c r="WR113" i="2" s="1"/>
  <c r="XO112" i="2"/>
  <c r="WK113" i="2" s="1"/>
  <c r="XE112" i="2"/>
  <c r="WU112" i="2"/>
  <c r="TG54" i="3"/>
  <c r="QF45" i="3"/>
  <c r="WX112" i="2"/>
  <c r="XH112" i="2"/>
  <c r="XR112" i="2"/>
  <c r="WN113" i="2" s="1"/>
  <c r="WW112" i="3"/>
  <c r="XG112" i="3"/>
  <c r="XQ112" i="3"/>
  <c r="WM113" i="3" s="1"/>
  <c r="IP58" i="2"/>
  <c r="IN58" i="2"/>
  <c r="JQ58" i="2"/>
  <c r="IR58" i="2" s="1"/>
  <c r="IC58" i="2"/>
  <c r="HI58" i="2"/>
  <c r="IM58" i="2" s="1"/>
  <c r="HS58" i="2"/>
  <c r="HU37" i="3"/>
  <c r="AV43" i="3"/>
  <c r="KA59" i="2"/>
  <c r="LV58" i="2"/>
  <c r="LQ58" i="2"/>
  <c r="LS58" i="2" s="1"/>
  <c r="EQ57" i="2"/>
  <c r="XA111" i="3"/>
  <c r="XU111" i="3"/>
  <c r="WQ112" i="3" s="1"/>
  <c r="XK111" i="3"/>
  <c r="HJ37" i="3"/>
  <c r="HT37" i="3" s="1"/>
  <c r="OS57" i="2"/>
  <c r="OU57" i="2" s="1"/>
  <c r="OX57" i="2"/>
  <c r="NC58" i="2"/>
  <c r="WY112" i="3"/>
  <c r="XS112" i="3"/>
  <c r="WO113" i="3" s="1"/>
  <c r="XI112" i="3"/>
  <c r="FM57" i="2"/>
  <c r="FO57" i="2" s="1"/>
  <c r="DW58" i="2"/>
  <c r="FR57" i="2"/>
  <c r="WT99" i="3"/>
  <c r="XD99" i="3" s="1"/>
  <c r="QG42" i="3"/>
  <c r="RU41" i="3"/>
  <c r="RW41" i="3" s="1"/>
  <c r="RZ41" i="3"/>
  <c r="NC51" i="3"/>
  <c r="WI58" i="2"/>
  <c r="XY57" i="2"/>
  <c r="UY57" i="2"/>
  <c r="WW112" i="2"/>
  <c r="XG112" i="2" s="1"/>
  <c r="XQ112" i="2"/>
  <c r="WM113" i="2" s="1"/>
  <c r="FC41" i="3" l="1"/>
  <c r="GO41" i="3"/>
  <c r="FP41" i="3" s="1"/>
  <c r="FL41" i="3"/>
  <c r="FN41" i="3"/>
  <c r="EI41" i="3"/>
  <c r="LG36" i="3"/>
  <c r="KC37" i="3" s="1"/>
  <c r="KM37" i="3" s="1"/>
  <c r="KW37" i="3" s="1"/>
  <c r="LF36" i="3"/>
  <c r="PV42" i="3"/>
  <c r="OW42" i="3" s="1"/>
  <c r="PU42" i="3"/>
  <c r="OV42" i="3" s="1"/>
  <c r="CM39" i="3"/>
  <c r="BG40" i="3"/>
  <c r="CI40" i="3" s="1"/>
  <c r="CL40" i="3"/>
  <c r="CJ40" i="3"/>
  <c r="DM40" i="3"/>
  <c r="CN40" i="3" s="1"/>
  <c r="LE37" i="3"/>
  <c r="UM44" i="3"/>
  <c r="VZ44" i="3" s="1"/>
  <c r="VA44" i="3" s="1"/>
  <c r="TS44" i="3"/>
  <c r="UU44" i="3" s="1"/>
  <c r="UV44" i="3"/>
  <c r="UX44" i="3"/>
  <c r="VY44" i="3"/>
  <c r="UZ44" i="3" s="1"/>
  <c r="WZ112" i="2"/>
  <c r="XJ112" i="2" s="1"/>
  <c r="XT112" i="2"/>
  <c r="WP113" i="2" s="1"/>
  <c r="WU113" i="2"/>
  <c r="XE113" i="2"/>
  <c r="XO113" i="2"/>
  <c r="WK114" i="2" s="1"/>
  <c r="XA112" i="3"/>
  <c r="XK112" i="3" s="1"/>
  <c r="XU112" i="3"/>
  <c r="WQ113" i="3" s="1"/>
  <c r="XO103" i="3"/>
  <c r="WK104" i="3" s="1"/>
  <c r="WU103" i="3"/>
  <c r="XE103" i="3" s="1"/>
  <c r="XN112" i="2"/>
  <c r="WJ113" i="2" s="1"/>
  <c r="WT112" i="2"/>
  <c r="XD112" i="2"/>
  <c r="WW113" i="2"/>
  <c r="XG113" i="2"/>
  <c r="XQ113" i="2"/>
  <c r="WM114" i="2" s="1"/>
  <c r="XN99" i="3"/>
  <c r="WJ100" i="3" s="1"/>
  <c r="XV113" i="2"/>
  <c r="WR114" i="2" s="1"/>
  <c r="XB113" i="2"/>
  <c r="XL113" i="2" s="1"/>
  <c r="IP37" i="3"/>
  <c r="JQ37" i="3"/>
  <c r="IR37" i="3" s="1"/>
  <c r="HI37" i="3"/>
  <c r="IM37" i="3" s="1"/>
  <c r="IN37" i="3"/>
  <c r="TH50" i="3"/>
  <c r="QE54" i="3"/>
  <c r="XS113" i="3"/>
  <c r="WO114" i="3" s="1"/>
  <c r="WY113" i="3"/>
  <c r="XI113" i="3" s="1"/>
  <c r="NE43" i="3"/>
  <c r="OX42" i="3"/>
  <c r="OS42" i="3"/>
  <c r="OU42" i="3" s="1"/>
  <c r="ND45" i="3"/>
  <c r="XA112" i="2"/>
  <c r="XK112" i="2"/>
  <c r="XU112" i="2"/>
  <c r="WQ113" i="2" s="1"/>
  <c r="FA45" i="3"/>
  <c r="EG45" i="3"/>
  <c r="RT58" i="2"/>
  <c r="SX58" i="2"/>
  <c r="RY58" i="2" s="1"/>
  <c r="RV58" i="2"/>
  <c r="QO58" i="2"/>
  <c r="RS58" i="2" s="1"/>
  <c r="SW58" i="2"/>
  <c r="RX58" i="2" s="1"/>
  <c r="RI58" i="2"/>
  <c r="RK42" i="3"/>
  <c r="SX42" i="3" s="1"/>
  <c r="RY42" i="3" s="1"/>
  <c r="QQ42" i="3"/>
  <c r="RS42" i="3" s="1"/>
  <c r="RV42" i="3"/>
  <c r="RT42" i="3"/>
  <c r="SW42" i="3"/>
  <c r="RX42" i="3" s="1"/>
  <c r="IT58" i="2"/>
  <c r="IO58" i="2"/>
  <c r="IQ58" i="2" s="1"/>
  <c r="GY59" i="2"/>
  <c r="XP112" i="3"/>
  <c r="WL113" i="3" s="1"/>
  <c r="WV112" i="3"/>
  <c r="XF112" i="3" s="1"/>
  <c r="FN58" i="2"/>
  <c r="GO58" i="2"/>
  <c r="FP58" i="2" s="1"/>
  <c r="FA58" i="2"/>
  <c r="FL58" i="2"/>
  <c r="EG58" i="2"/>
  <c r="FK58" i="2" s="1"/>
  <c r="JR58" i="2"/>
  <c r="IS58" i="2" s="1"/>
  <c r="QP45" i="3"/>
  <c r="QZ45" i="3" s="1"/>
  <c r="RJ45" i="3"/>
  <c r="XP113" i="2"/>
  <c r="WL114" i="2" s="1"/>
  <c r="WV113" i="2"/>
  <c r="XF113" i="2"/>
  <c r="WX113" i="2"/>
  <c r="XH113" i="2" s="1"/>
  <c r="XR113" i="2"/>
  <c r="WN114" i="2" s="1"/>
  <c r="XX58" i="2"/>
  <c r="XM58" i="2"/>
  <c r="XZ58" i="2"/>
  <c r="WS58" i="2"/>
  <c r="XC58" i="2" s="1"/>
  <c r="OT58" i="2"/>
  <c r="OG58" i="2"/>
  <c r="NM58" i="2"/>
  <c r="OQ58" i="2" s="1"/>
  <c r="OR58" i="2"/>
  <c r="PU58" i="2"/>
  <c r="OV58" i="2" s="1"/>
  <c r="XS112" i="2"/>
  <c r="WO113" i="2" s="1"/>
  <c r="WY112" i="2"/>
  <c r="XI112" i="2" s="1"/>
  <c r="NY42" i="3"/>
  <c r="DM58" i="2"/>
  <c r="CN58" i="2" s="1"/>
  <c r="BY58" i="2"/>
  <c r="DN58" i="2" s="1"/>
  <c r="CO58" i="2" s="1"/>
  <c r="CL58" i="2"/>
  <c r="BE58" i="2"/>
  <c r="CI58" i="2" s="1"/>
  <c r="CJ58" i="2"/>
  <c r="BY50" i="3"/>
  <c r="BE50" i="3"/>
  <c r="BO50" i="3" s="1"/>
  <c r="TQ58" i="2"/>
  <c r="UU58" i="2" s="1"/>
  <c r="UV58" i="2"/>
  <c r="VZ58" i="2"/>
  <c r="VA58" i="2" s="1"/>
  <c r="VY58" i="2"/>
  <c r="UZ58" i="2" s="1"/>
  <c r="UK58" i="2"/>
  <c r="UX58" i="2"/>
  <c r="MS59" i="2"/>
  <c r="LT59" i="2" s="1"/>
  <c r="LE59" i="2"/>
  <c r="MT59" i="2" s="1"/>
  <c r="LU59" i="2" s="1"/>
  <c r="LR59" i="2"/>
  <c r="LP59" i="2"/>
  <c r="KK59" i="2"/>
  <c r="LO59" i="2" s="1"/>
  <c r="OG51" i="3"/>
  <c r="NM51" i="3"/>
  <c r="NW51" i="3" s="1"/>
  <c r="WW113" i="3"/>
  <c r="XG113" i="3"/>
  <c r="XQ113" i="3"/>
  <c r="WM114" i="3" s="1"/>
  <c r="WZ114" i="3"/>
  <c r="XJ114" i="3" s="1"/>
  <c r="XT114" i="3"/>
  <c r="WP115" i="3" s="1"/>
  <c r="FB67" i="3"/>
  <c r="DX68" i="3" s="1"/>
  <c r="EH67" i="3"/>
  <c r="ER67" i="3" s="1"/>
  <c r="XM54" i="3"/>
  <c r="UK54" i="3"/>
  <c r="TQ54" i="3"/>
  <c r="UA54" i="3" s="1"/>
  <c r="XR113" i="3"/>
  <c r="WN114" i="3" s="1"/>
  <c r="WX113" i="3"/>
  <c r="XH113" i="3" s="1"/>
  <c r="BZ43" i="3"/>
  <c r="BF43" i="3"/>
  <c r="BP43" i="3" s="1"/>
  <c r="XV113" i="3"/>
  <c r="WR114" i="3" s="1"/>
  <c r="XB113" i="3"/>
  <c r="XL113" i="3" s="1"/>
  <c r="FK41" i="3" l="1"/>
  <c r="ES41" i="3"/>
  <c r="KB37" i="3"/>
  <c r="LQ36" i="3"/>
  <c r="LS36" i="3" s="1"/>
  <c r="LV36" i="3"/>
  <c r="MT36" i="3"/>
  <c r="LU36" i="3" s="1"/>
  <c r="BQ40" i="3"/>
  <c r="CA40" i="3" s="1"/>
  <c r="CK40" i="3" s="1"/>
  <c r="FR41" i="3"/>
  <c r="GP41" i="3"/>
  <c r="FQ41" i="3" s="1"/>
  <c r="DY42" i="3"/>
  <c r="FM41" i="3"/>
  <c r="FO41" i="3" s="1"/>
  <c r="E97" i="3"/>
  <c r="B97" i="3"/>
  <c r="H97" i="3"/>
  <c r="C97" i="3"/>
  <c r="F96" i="3"/>
  <c r="D96" i="3"/>
  <c r="RA42" i="3"/>
  <c r="TI45" i="3"/>
  <c r="UW44" i="3"/>
  <c r="UY44" i="3" s="1"/>
  <c r="VB44" i="3"/>
  <c r="UC44" i="3"/>
  <c r="KA38" i="3"/>
  <c r="AV44" i="3"/>
  <c r="XB114" i="2"/>
  <c r="XV114" i="2"/>
  <c r="WR115" i="2" s="1"/>
  <c r="XL114" i="2"/>
  <c r="WU104" i="3"/>
  <c r="XE104" i="3" s="1"/>
  <c r="XO104" i="3"/>
  <c r="WK105" i="3" s="1"/>
  <c r="XR114" i="2"/>
  <c r="WN115" i="2" s="1"/>
  <c r="WX114" i="2"/>
  <c r="XH114" i="2" s="1"/>
  <c r="RI54" i="3"/>
  <c r="QO54" i="3"/>
  <c r="QY54" i="3" s="1"/>
  <c r="XU113" i="3"/>
  <c r="WQ114" i="3" s="1"/>
  <c r="XA113" i="3"/>
  <c r="XK113" i="3" s="1"/>
  <c r="WX114" i="3"/>
  <c r="XH114" i="3" s="1"/>
  <c r="XR114" i="3"/>
  <c r="WN115" i="3" s="1"/>
  <c r="WW114" i="3"/>
  <c r="XG114" i="3" s="1"/>
  <c r="XQ114" i="3"/>
  <c r="WM115" i="3" s="1"/>
  <c r="WT100" i="3"/>
  <c r="XN100" i="3" s="1"/>
  <c r="WJ101" i="3" s="1"/>
  <c r="OS58" i="2"/>
  <c r="NC59" i="2"/>
  <c r="OX58" i="2"/>
  <c r="LQ59" i="2"/>
  <c r="LS59" i="2" s="1"/>
  <c r="LV59" i="2"/>
  <c r="KA60" i="2"/>
  <c r="OU58" i="2"/>
  <c r="WW114" i="2"/>
  <c r="XG114" i="2" s="1"/>
  <c r="XQ114" i="2"/>
  <c r="WM115" i="2" s="1"/>
  <c r="AU51" i="3"/>
  <c r="XV114" i="3"/>
  <c r="WR115" i="3" s="1"/>
  <c r="XB114" i="3"/>
  <c r="XL114" i="3"/>
  <c r="QF46" i="3"/>
  <c r="FB68" i="3"/>
  <c r="DX69" i="3" s="1"/>
  <c r="EH68" i="3"/>
  <c r="ER68" i="3" s="1"/>
  <c r="CP58" i="2"/>
  <c r="AU59" i="2"/>
  <c r="CK58" i="2"/>
  <c r="CM58" i="2" s="1"/>
  <c r="PV58" i="2"/>
  <c r="OW58" i="2" s="1"/>
  <c r="KU59" i="2"/>
  <c r="WI59" i="2"/>
  <c r="XY58" i="2"/>
  <c r="WV114" i="2"/>
  <c r="XF114" i="2"/>
  <c r="XP114" i="2"/>
  <c r="WL115" i="2" s="1"/>
  <c r="QG43" i="3"/>
  <c r="RZ42" i="3"/>
  <c r="RU42" i="3"/>
  <c r="RW42" i="3" s="1"/>
  <c r="WU114" i="2"/>
  <c r="XO114" i="2"/>
  <c r="WK115" i="2" s="1"/>
  <c r="XE114" i="2"/>
  <c r="TG55" i="3"/>
  <c r="VB58" i="2"/>
  <c r="TG59" i="2"/>
  <c r="UW58" i="2"/>
  <c r="UY58" i="2" s="1"/>
  <c r="WY113" i="2"/>
  <c r="XI113" i="2"/>
  <c r="XS113" i="2"/>
  <c r="WO114" i="2" s="1"/>
  <c r="EQ58" i="2"/>
  <c r="DW46" i="3"/>
  <c r="NO43" i="3"/>
  <c r="OQ43" i="3" s="1"/>
  <c r="OI43" i="3"/>
  <c r="PV43" i="3" s="1"/>
  <c r="OW43" i="3" s="1"/>
  <c r="NY43" i="3"/>
  <c r="OR43" i="3"/>
  <c r="PU43" i="3"/>
  <c r="OV43" i="3" s="1"/>
  <c r="OT43" i="3"/>
  <c r="XT113" i="2"/>
  <c r="WP114" i="2" s="1"/>
  <c r="WZ113" i="2"/>
  <c r="XJ113" i="2" s="1"/>
  <c r="DW59" i="2"/>
  <c r="FR58" i="2"/>
  <c r="FM58" i="2"/>
  <c r="FO58" i="2" s="1"/>
  <c r="XP113" i="3"/>
  <c r="WL114" i="3" s="1"/>
  <c r="WV113" i="3"/>
  <c r="XF113" i="3" s="1"/>
  <c r="RZ58" i="2"/>
  <c r="QE59" i="2"/>
  <c r="RU58" i="2"/>
  <c r="RW58" i="2" s="1"/>
  <c r="BO58" i="2"/>
  <c r="NN45" i="3"/>
  <c r="OH45" i="3"/>
  <c r="WZ115" i="3"/>
  <c r="XJ115" i="3" s="1"/>
  <c r="XT115" i="3"/>
  <c r="WP116" i="3" s="1"/>
  <c r="NC52" i="3"/>
  <c r="GP58" i="2"/>
  <c r="FQ58" i="2" s="1"/>
  <c r="HI59" i="2"/>
  <c r="IM59" i="2" s="1"/>
  <c r="HS59" i="2"/>
  <c r="IN59" i="2"/>
  <c r="JQ59" i="2"/>
  <c r="IR59" i="2" s="1"/>
  <c r="IC59" i="2"/>
  <c r="IP59" i="2"/>
  <c r="EQ45" i="3"/>
  <c r="XS114" i="3"/>
  <c r="WO115" i="3" s="1"/>
  <c r="WY114" i="3"/>
  <c r="XI114" i="3" s="1"/>
  <c r="HS37" i="3"/>
  <c r="IE37" i="3" s="1"/>
  <c r="HA38" i="3" s="1"/>
  <c r="WT113" i="2"/>
  <c r="XD113" i="2" s="1"/>
  <c r="XN113" i="2"/>
  <c r="WJ114" i="2" s="1"/>
  <c r="WI55" i="3"/>
  <c r="XY54" i="3"/>
  <c r="UA58" i="2"/>
  <c r="H115" i="2"/>
  <c r="G115" i="2"/>
  <c r="F115" i="2"/>
  <c r="D115" i="2"/>
  <c r="C115" i="2"/>
  <c r="B115" i="2"/>
  <c r="I115" i="2"/>
  <c r="E115" i="2"/>
  <c r="NW58" i="2"/>
  <c r="QY58" i="2"/>
  <c r="XU113" i="2"/>
  <c r="WQ114" i="2" s="1"/>
  <c r="XA113" i="2"/>
  <c r="XK113" i="2" s="1"/>
  <c r="UL50" i="3"/>
  <c r="TR50" i="3"/>
  <c r="UB50" i="3"/>
  <c r="G97" i="3" l="1"/>
  <c r="CM40" i="3"/>
  <c r="D97" i="3" s="1"/>
  <c r="EI42" i="3"/>
  <c r="FC42" i="3"/>
  <c r="FN42" i="3"/>
  <c r="FL42" i="3"/>
  <c r="GP42" i="3"/>
  <c r="FQ42" i="3" s="1"/>
  <c r="GO42" i="3"/>
  <c r="FP42" i="3" s="1"/>
  <c r="XD100" i="3"/>
  <c r="AW41" i="3"/>
  <c r="KL37" i="3"/>
  <c r="LP37" i="3"/>
  <c r="LR37" i="3"/>
  <c r="MS37" i="3"/>
  <c r="LT37" i="3" s="1"/>
  <c r="DN40" i="3"/>
  <c r="CO40" i="3" s="1"/>
  <c r="I97" i="3" s="1"/>
  <c r="CP40" i="3"/>
  <c r="F97" i="3"/>
  <c r="DM41" i="3"/>
  <c r="CN41" i="3" s="1"/>
  <c r="CL41" i="3"/>
  <c r="CJ41" i="3"/>
  <c r="BG41" i="3"/>
  <c r="KK38" i="3"/>
  <c r="UV45" i="3"/>
  <c r="TS45" i="3"/>
  <c r="UU45" i="3" s="1"/>
  <c r="UM45" i="3"/>
  <c r="VY45" i="3"/>
  <c r="UZ45" i="3" s="1"/>
  <c r="UX45" i="3"/>
  <c r="XD101" i="3"/>
  <c r="WT101" i="3"/>
  <c r="XN101" i="3" s="1"/>
  <c r="WJ102" i="3" s="1"/>
  <c r="HK38" i="3"/>
  <c r="HU38" i="3" s="1"/>
  <c r="XS115" i="3"/>
  <c r="WO116" i="3" s="1"/>
  <c r="WY115" i="3"/>
  <c r="XI115" i="3" s="1"/>
  <c r="OG52" i="3"/>
  <c r="NM52" i="3"/>
  <c r="FA46" i="3"/>
  <c r="EG46" i="3"/>
  <c r="EQ46" i="3" s="1"/>
  <c r="QP46" i="3"/>
  <c r="QZ46" i="3" s="1"/>
  <c r="RJ46" i="3"/>
  <c r="XT114" i="2"/>
  <c r="WP115" i="2" s="1"/>
  <c r="WZ114" i="2"/>
  <c r="XJ114" i="2" s="1"/>
  <c r="XB115" i="2"/>
  <c r="XL115" i="2"/>
  <c r="XV115" i="2"/>
  <c r="WR116" i="2" s="1"/>
  <c r="TH51" i="3"/>
  <c r="XJ116" i="3"/>
  <c r="XT116" i="3"/>
  <c r="WP117" i="3" s="1"/>
  <c r="WZ116" i="3"/>
  <c r="IC37" i="3"/>
  <c r="GO59" i="2"/>
  <c r="FP59" i="2" s="1"/>
  <c r="EG59" i="2"/>
  <c r="FK59" i="2" s="1"/>
  <c r="FN59" i="2"/>
  <c r="FL59" i="2"/>
  <c r="EQ59" i="2"/>
  <c r="FA59" i="2"/>
  <c r="GP59" i="2" s="1"/>
  <c r="FQ59" i="2" s="1"/>
  <c r="XQ115" i="3"/>
  <c r="WM116" i="3" s="1"/>
  <c r="WW115" i="3"/>
  <c r="XG115" i="3" s="1"/>
  <c r="XV115" i="3"/>
  <c r="WR116" i="3" s="1"/>
  <c r="XB115" i="3"/>
  <c r="XL115" i="3" s="1"/>
  <c r="WX115" i="2"/>
  <c r="XH115" i="2" s="1"/>
  <c r="XR115" i="2"/>
  <c r="WN116" i="2" s="1"/>
  <c r="GY60" i="2"/>
  <c r="IT59" i="2"/>
  <c r="IO59" i="2"/>
  <c r="XO115" i="2"/>
  <c r="WK116" i="2" s="1"/>
  <c r="WU115" i="2"/>
  <c r="XE115" i="2" s="1"/>
  <c r="XP115" i="2"/>
  <c r="WL116" i="2" s="1"/>
  <c r="WV115" i="2"/>
  <c r="XF115" i="2" s="1"/>
  <c r="BY59" i="2"/>
  <c r="DN59" i="2" s="1"/>
  <c r="CO59" i="2" s="1"/>
  <c r="DM59" i="2"/>
  <c r="CN59" i="2" s="1"/>
  <c r="CL59" i="2"/>
  <c r="BE59" i="2"/>
  <c r="CI59" i="2" s="1"/>
  <c r="CJ59" i="2"/>
  <c r="BE51" i="3"/>
  <c r="BO51" i="3"/>
  <c r="BY51" i="3"/>
  <c r="LE60" i="2"/>
  <c r="LR60" i="2"/>
  <c r="KK60" i="2"/>
  <c r="LO60" i="2" s="1"/>
  <c r="LP60" i="2"/>
  <c r="KU60" i="2"/>
  <c r="MS60" i="2"/>
  <c r="LT60" i="2" s="1"/>
  <c r="SW59" i="2"/>
  <c r="RX59" i="2" s="1"/>
  <c r="RI59" i="2"/>
  <c r="RV59" i="2"/>
  <c r="QO59" i="2"/>
  <c r="RS59" i="2" s="1"/>
  <c r="RT59" i="2"/>
  <c r="XX55" i="3"/>
  <c r="XZ55" i="3"/>
  <c r="WS55" i="3"/>
  <c r="XM55" i="3" s="1"/>
  <c r="JR59" i="2"/>
  <c r="IS59" i="2" s="1"/>
  <c r="XR115" i="3"/>
  <c r="WN116" i="3" s="1"/>
  <c r="WX115" i="3"/>
  <c r="XH115" i="3" s="1"/>
  <c r="BF44" i="3"/>
  <c r="BP44" i="3" s="1"/>
  <c r="BZ44" i="3"/>
  <c r="XU114" i="2"/>
  <c r="WQ115" i="2" s="1"/>
  <c r="XA114" i="2"/>
  <c r="XK114" i="2" s="1"/>
  <c r="RK43" i="3"/>
  <c r="QQ43" i="3"/>
  <c r="RS43" i="3" s="1"/>
  <c r="RT43" i="3"/>
  <c r="SW43" i="3"/>
  <c r="RX43" i="3" s="1"/>
  <c r="RV43" i="3"/>
  <c r="SX43" i="3"/>
  <c r="RY43" i="3" s="1"/>
  <c r="WT114" i="2"/>
  <c r="XD114" i="2"/>
  <c r="XN114" i="2"/>
  <c r="WJ115" i="2" s="1"/>
  <c r="UK59" i="2"/>
  <c r="VY59" i="2"/>
  <c r="UZ59" i="2" s="1"/>
  <c r="VZ59" i="2"/>
  <c r="VA59" i="2" s="1"/>
  <c r="UX59" i="2"/>
  <c r="TQ59" i="2"/>
  <c r="UU59" i="2" s="1"/>
  <c r="UV59" i="2"/>
  <c r="QE55" i="3"/>
  <c r="ID37" i="3"/>
  <c r="GZ38" i="3" s="1"/>
  <c r="XS114" i="2"/>
  <c r="WO115" i="2" s="1"/>
  <c r="WY114" i="2"/>
  <c r="XI114" i="2"/>
  <c r="XP114" i="3"/>
  <c r="WL115" i="3" s="1"/>
  <c r="WV114" i="3"/>
  <c r="XF114" i="3" s="1"/>
  <c r="NM59" i="2"/>
  <c r="OQ59" i="2" s="1"/>
  <c r="OG59" i="2"/>
  <c r="PV59" i="2" s="1"/>
  <c r="OW59" i="2" s="1"/>
  <c r="PU59" i="2"/>
  <c r="OV59" i="2" s="1"/>
  <c r="OT59" i="2"/>
  <c r="OR59" i="2"/>
  <c r="IQ59" i="2"/>
  <c r="NE44" i="3"/>
  <c r="OX43" i="3"/>
  <c r="OS43" i="3"/>
  <c r="OU43" i="3" s="1"/>
  <c r="XX59" i="2"/>
  <c r="WS59" i="2"/>
  <c r="XC59" i="2" s="1"/>
  <c r="XM59" i="2"/>
  <c r="XZ59" i="2"/>
  <c r="EH69" i="3"/>
  <c r="ER69" i="3" s="1"/>
  <c r="FB69" i="3"/>
  <c r="DX70" i="3" s="1"/>
  <c r="WU105" i="3"/>
  <c r="XE105" i="3" s="1"/>
  <c r="XO105" i="3"/>
  <c r="WK106" i="3" s="1"/>
  <c r="ND46" i="3"/>
  <c r="TQ55" i="3"/>
  <c r="UK55" i="3"/>
  <c r="XQ115" i="2"/>
  <c r="WM116" i="2" s="1"/>
  <c r="WW115" i="2"/>
  <c r="XG115" i="2" s="1"/>
  <c r="XU114" i="3"/>
  <c r="WQ115" i="3" s="1"/>
  <c r="XA114" i="3"/>
  <c r="XK114" i="3" s="1"/>
  <c r="NX45" i="3"/>
  <c r="NW59" i="2" l="1"/>
  <c r="KV37" i="3"/>
  <c r="LO37" i="3"/>
  <c r="LG37" i="3" s="1"/>
  <c r="KC38" i="3" s="1"/>
  <c r="KM38" i="3" s="1"/>
  <c r="KW38" i="3" s="1"/>
  <c r="XC55" i="3"/>
  <c r="DY43" i="3"/>
  <c r="FM42" i="3"/>
  <c r="FO42" i="3" s="1"/>
  <c r="FR42" i="3"/>
  <c r="LF37" i="3"/>
  <c r="FK42" i="3"/>
  <c r="ES42" i="3"/>
  <c r="CI41" i="3"/>
  <c r="CA41" i="3" s="1"/>
  <c r="BQ41" i="3"/>
  <c r="C98" i="3"/>
  <c r="B98" i="3"/>
  <c r="H98" i="3"/>
  <c r="E98" i="3"/>
  <c r="KU38" i="3"/>
  <c r="LE38" i="3" s="1"/>
  <c r="TI46" i="3"/>
  <c r="VB45" i="3"/>
  <c r="UW45" i="3"/>
  <c r="UY45" i="3" s="1"/>
  <c r="UC45" i="3"/>
  <c r="VZ45" i="3"/>
  <c r="VA45" i="3" s="1"/>
  <c r="KA39" i="3"/>
  <c r="WT102" i="3"/>
  <c r="XD102" i="3"/>
  <c r="XN102" i="3"/>
  <c r="WJ103" i="3" s="1"/>
  <c r="WI56" i="3"/>
  <c r="XY55" i="3"/>
  <c r="WU116" i="2"/>
  <c r="XE116" i="2" s="1"/>
  <c r="XO116" i="2"/>
  <c r="WK117" i="2" s="1"/>
  <c r="XU115" i="3"/>
  <c r="WQ116" i="3" s="1"/>
  <c r="XA115" i="3"/>
  <c r="XK115" i="3" s="1"/>
  <c r="TG56" i="3"/>
  <c r="IT37" i="3"/>
  <c r="GY38" i="3"/>
  <c r="IO37" i="3"/>
  <c r="IQ37" i="3" s="1"/>
  <c r="JR37" i="3"/>
  <c r="IS37" i="3" s="1"/>
  <c r="FB70" i="3"/>
  <c r="DX71" i="3" s="1"/>
  <c r="EH70" i="3"/>
  <c r="ER70" i="3" s="1"/>
  <c r="OS59" i="2"/>
  <c r="OX59" i="2"/>
  <c r="NC60" i="2"/>
  <c r="UA59" i="2"/>
  <c r="AV45" i="3"/>
  <c r="BO59" i="2"/>
  <c r="XB116" i="3"/>
  <c r="XL116" i="3" s="1"/>
  <c r="XV116" i="3"/>
  <c r="WR117" i="3" s="1"/>
  <c r="DW47" i="3"/>
  <c r="XS116" i="3"/>
  <c r="WO117" i="3" s="1"/>
  <c r="WY116" i="3"/>
  <c r="XI116" i="3" s="1"/>
  <c r="E116" i="2"/>
  <c r="D116" i="2"/>
  <c r="C116" i="2"/>
  <c r="B116" i="2"/>
  <c r="G116" i="2"/>
  <c r="F116" i="2"/>
  <c r="I116" i="2"/>
  <c r="H116" i="2"/>
  <c r="WZ117" i="3"/>
  <c r="XJ117" i="3" s="1"/>
  <c r="XT117" i="3"/>
  <c r="WP118" i="3" s="1"/>
  <c r="QF47" i="3"/>
  <c r="QG44" i="3"/>
  <c r="RU43" i="3"/>
  <c r="RW43" i="3" s="1"/>
  <c r="RZ43" i="3"/>
  <c r="WI60" i="2"/>
  <c r="XY59" i="2"/>
  <c r="RZ59" i="2"/>
  <c r="RU59" i="2"/>
  <c r="RW59" i="2" s="1"/>
  <c r="QE60" i="2"/>
  <c r="CK59" i="2"/>
  <c r="CM59" i="2" s="1"/>
  <c r="AU60" i="2"/>
  <c r="CP59" i="2"/>
  <c r="WX116" i="2"/>
  <c r="XH116" i="2"/>
  <c r="XR116" i="2"/>
  <c r="WN117" i="2" s="1"/>
  <c r="TR51" i="3"/>
  <c r="UL51" i="3"/>
  <c r="WW116" i="2"/>
  <c r="XQ116" i="2"/>
  <c r="WM117" i="2" s="1"/>
  <c r="XG116" i="2"/>
  <c r="LV60" i="2"/>
  <c r="LQ60" i="2"/>
  <c r="LS60" i="2" s="1"/>
  <c r="KA61" i="2"/>
  <c r="WW116" i="3"/>
  <c r="XG116" i="3"/>
  <c r="XQ116" i="3"/>
  <c r="WM117" i="3" s="1"/>
  <c r="WX116" i="3"/>
  <c r="XR116" i="3"/>
  <c r="WN117" i="3" s="1"/>
  <c r="XH116" i="3"/>
  <c r="UW59" i="2"/>
  <c r="UY59" i="2" s="1"/>
  <c r="VB59" i="2"/>
  <c r="TG60" i="2"/>
  <c r="SX59" i="2"/>
  <c r="RY59" i="2" s="1"/>
  <c r="AU52" i="3"/>
  <c r="XB116" i="2"/>
  <c r="XL116" i="2"/>
  <c r="XV116" i="2"/>
  <c r="WR117" i="2" s="1"/>
  <c r="WZ115" i="2"/>
  <c r="XT115" i="2"/>
  <c r="WP116" i="2" s="1"/>
  <c r="XJ115" i="2"/>
  <c r="DW60" i="2"/>
  <c r="FM59" i="2"/>
  <c r="FO59" i="2" s="1"/>
  <c r="FR59" i="2"/>
  <c r="NN46" i="3"/>
  <c r="NX46" i="3" s="1"/>
  <c r="OH46" i="3"/>
  <c r="WY115" i="2"/>
  <c r="XI115" i="2" s="1"/>
  <c r="XS115" i="2"/>
  <c r="WO116" i="2" s="1"/>
  <c r="XN115" i="2"/>
  <c r="WJ116" i="2" s="1"/>
  <c r="WT115" i="2"/>
  <c r="XD115" i="2" s="1"/>
  <c r="XA115" i="2"/>
  <c r="XK115" i="2"/>
  <c r="XU115" i="2"/>
  <c r="WQ116" i="2" s="1"/>
  <c r="QY59" i="2"/>
  <c r="NC53" i="3"/>
  <c r="WV115" i="3"/>
  <c r="XF115" i="3" s="1"/>
  <c r="XP115" i="3"/>
  <c r="WL116" i="3" s="1"/>
  <c r="RA43" i="3"/>
  <c r="XO106" i="3"/>
  <c r="WK107" i="3" s="1"/>
  <c r="WU106" i="3"/>
  <c r="XE106" i="3" s="1"/>
  <c r="OU59" i="2"/>
  <c r="WV116" i="2"/>
  <c r="XF116" i="2" s="1"/>
  <c r="XP116" i="2"/>
  <c r="WL117" i="2" s="1"/>
  <c r="IN60" i="2"/>
  <c r="JQ60" i="2"/>
  <c r="IR60" i="2" s="1"/>
  <c r="IC60" i="2"/>
  <c r="JR60" i="2" s="1"/>
  <c r="IS60" i="2" s="1"/>
  <c r="IP60" i="2"/>
  <c r="HI60" i="2"/>
  <c r="IM60" i="2" s="1"/>
  <c r="UA55" i="3"/>
  <c r="HJ38" i="3"/>
  <c r="HT38" i="3" s="1"/>
  <c r="OI44" i="3"/>
  <c r="NO44" i="3"/>
  <c r="OQ44" i="3" s="1"/>
  <c r="OT44" i="3"/>
  <c r="OR44" i="3"/>
  <c r="PU44" i="3"/>
  <c r="OV44" i="3" s="1"/>
  <c r="QO55" i="3"/>
  <c r="QY55" i="3" s="1"/>
  <c r="RI55" i="3"/>
  <c r="MT60" i="2"/>
  <c r="LU60" i="2" s="1"/>
  <c r="NW52" i="3"/>
  <c r="HS60" i="2" l="1"/>
  <c r="FN43" i="3"/>
  <c r="GO43" i="3"/>
  <c r="FP43" i="3" s="1"/>
  <c r="FL43" i="3"/>
  <c r="FC43" i="3"/>
  <c r="EI43" i="3"/>
  <c r="FK43" i="3" s="1"/>
  <c r="KB38" i="3"/>
  <c r="LV37" i="3"/>
  <c r="LQ37" i="3"/>
  <c r="LS37" i="3" s="1"/>
  <c r="MT37" i="3"/>
  <c r="LU37" i="3" s="1"/>
  <c r="CK41" i="3"/>
  <c r="CP41" i="3"/>
  <c r="DN41" i="3"/>
  <c r="CO41" i="3" s="1"/>
  <c r="I98" i="3" s="1"/>
  <c r="AW42" i="3"/>
  <c r="KK39" i="3"/>
  <c r="KU39" i="3" s="1"/>
  <c r="UV46" i="3"/>
  <c r="UM46" i="3"/>
  <c r="VZ46" i="3" s="1"/>
  <c r="VA46" i="3" s="1"/>
  <c r="TS46" i="3"/>
  <c r="UU46" i="3" s="1"/>
  <c r="VY46" i="3"/>
  <c r="UZ46" i="3" s="1"/>
  <c r="UX46" i="3"/>
  <c r="OG53" i="3"/>
  <c r="NM53" i="3"/>
  <c r="NW53" i="3" s="1"/>
  <c r="WY116" i="2"/>
  <c r="XI116" i="2"/>
  <c r="XS116" i="2"/>
  <c r="WO117" i="2" s="1"/>
  <c r="UV60" i="2"/>
  <c r="VY60" i="2"/>
  <c r="UZ60" i="2" s="1"/>
  <c r="UK60" i="2"/>
  <c r="VZ60" i="2" s="1"/>
  <c r="VA60" i="2" s="1"/>
  <c r="UX60" i="2"/>
  <c r="TQ60" i="2"/>
  <c r="UU60" i="2" s="1"/>
  <c r="XM60" i="2"/>
  <c r="XZ60" i="2"/>
  <c r="WS60" i="2"/>
  <c r="XC60" i="2" s="1"/>
  <c r="XX60" i="2"/>
  <c r="IP38" i="3"/>
  <c r="HI38" i="3"/>
  <c r="IM38" i="3" s="1"/>
  <c r="IN38" i="3"/>
  <c r="JQ38" i="3"/>
  <c r="IR38" i="3" s="1"/>
  <c r="XZ56" i="3"/>
  <c r="XX56" i="3"/>
  <c r="WS56" i="3"/>
  <c r="XC56" i="3" s="1"/>
  <c r="WX117" i="2"/>
  <c r="XH117" i="2"/>
  <c r="XR117" i="2"/>
  <c r="WN118" i="2" s="1"/>
  <c r="WY117" i="3"/>
  <c r="XI117" i="3" s="1"/>
  <c r="XS117" i="3"/>
  <c r="WO118" i="3" s="1"/>
  <c r="BF45" i="3"/>
  <c r="BP45" i="3" s="1"/>
  <c r="BZ45" i="3"/>
  <c r="UK56" i="3"/>
  <c r="TQ56" i="3"/>
  <c r="UA56" i="3" s="1"/>
  <c r="WW117" i="2"/>
  <c r="XG117" i="2" s="1"/>
  <c r="XQ117" i="2"/>
  <c r="WM118" i="2" s="1"/>
  <c r="QQ44" i="3"/>
  <c r="RS44" i="3" s="1"/>
  <c r="RK44" i="3"/>
  <c r="SX44" i="3" s="1"/>
  <c r="RY44" i="3" s="1"/>
  <c r="RV44" i="3"/>
  <c r="SW44" i="3"/>
  <c r="RX44" i="3" s="1"/>
  <c r="RT44" i="3"/>
  <c r="OT60" i="2"/>
  <c r="OR60" i="2"/>
  <c r="NM60" i="2"/>
  <c r="OQ60" i="2" s="1"/>
  <c r="NW60" i="2"/>
  <c r="PU60" i="2"/>
  <c r="OV60" i="2" s="1"/>
  <c r="OG60" i="2"/>
  <c r="NE45" i="3"/>
  <c r="OS44" i="3"/>
  <c r="OX44" i="3"/>
  <c r="XA116" i="2"/>
  <c r="XK116" i="2"/>
  <c r="XU116" i="2"/>
  <c r="WQ117" i="2" s="1"/>
  <c r="WT103" i="3"/>
  <c r="XD103" i="3" s="1"/>
  <c r="WW117" i="3"/>
  <c r="XG117" i="3"/>
  <c r="XQ117" i="3"/>
  <c r="WM118" i="3" s="1"/>
  <c r="RJ47" i="3"/>
  <c r="QP47" i="3"/>
  <c r="XA116" i="3"/>
  <c r="XK116" i="3" s="1"/>
  <c r="XU116" i="3"/>
  <c r="WQ117" i="3" s="1"/>
  <c r="WX117" i="3"/>
  <c r="XH117" i="3"/>
  <c r="XR117" i="3"/>
  <c r="WN118" i="3" s="1"/>
  <c r="XV117" i="2"/>
  <c r="WR118" i="2" s="1"/>
  <c r="XL117" i="2"/>
  <c r="XB117" i="2"/>
  <c r="RV60" i="2"/>
  <c r="RT60" i="2"/>
  <c r="QO60" i="2"/>
  <c r="RS60" i="2" s="1"/>
  <c r="SW60" i="2"/>
  <c r="RX60" i="2" s="1"/>
  <c r="RI60" i="2"/>
  <c r="SX60" i="2" s="1"/>
  <c r="RY60" i="2" s="1"/>
  <c r="XV117" i="3"/>
  <c r="WR118" i="3" s="1"/>
  <c r="XB117" i="3"/>
  <c r="XL117" i="3" s="1"/>
  <c r="EH71" i="3"/>
  <c r="ER71" i="3" s="1"/>
  <c r="FB71" i="3"/>
  <c r="DX72" i="3" s="1"/>
  <c r="WU117" i="2"/>
  <c r="XE117" i="2"/>
  <c r="XO117" i="2"/>
  <c r="WK118" i="2" s="1"/>
  <c r="BY52" i="3"/>
  <c r="BE52" i="3"/>
  <c r="BO52" i="3"/>
  <c r="GY61" i="2"/>
  <c r="IT60" i="2"/>
  <c r="IO60" i="2"/>
  <c r="IQ60" i="2" s="1"/>
  <c r="WZ116" i="2"/>
  <c r="XJ116" i="2"/>
  <c r="XT116" i="2"/>
  <c r="WP117" i="2" s="1"/>
  <c r="XN116" i="2"/>
  <c r="WJ117" i="2" s="1"/>
  <c r="WT116" i="2"/>
  <c r="XD116" i="2" s="1"/>
  <c r="QE56" i="3"/>
  <c r="NY44" i="3"/>
  <c r="XO107" i="3"/>
  <c r="WK108" i="3" s="1"/>
  <c r="WU107" i="3"/>
  <c r="XE107" i="3"/>
  <c r="FA47" i="3"/>
  <c r="EG47" i="3"/>
  <c r="CJ60" i="2"/>
  <c r="DM60" i="2"/>
  <c r="CN60" i="2" s="1"/>
  <c r="BY60" i="2"/>
  <c r="CL60" i="2"/>
  <c r="BE60" i="2"/>
  <c r="CI60" i="2" s="1"/>
  <c r="WV116" i="3"/>
  <c r="XF116" i="3" s="1"/>
  <c r="XP116" i="3"/>
  <c r="WL117" i="3" s="1"/>
  <c r="ND47" i="3"/>
  <c r="PV44" i="3"/>
  <c r="OW44" i="3" s="1"/>
  <c r="WV117" i="2"/>
  <c r="XF117" i="2" s="1"/>
  <c r="XP117" i="2"/>
  <c r="WL118" i="2" s="1"/>
  <c r="TH52" i="3"/>
  <c r="OU44" i="3"/>
  <c r="FN60" i="2"/>
  <c r="GO60" i="2"/>
  <c r="FP60" i="2" s="1"/>
  <c r="FA60" i="2"/>
  <c r="EG60" i="2"/>
  <c r="FK60" i="2" s="1"/>
  <c r="FL60" i="2"/>
  <c r="KK61" i="2"/>
  <c r="LO61" i="2" s="1"/>
  <c r="LE61" i="2"/>
  <c r="LR61" i="2"/>
  <c r="LP61" i="2"/>
  <c r="KU61" i="2"/>
  <c r="MT61" i="2"/>
  <c r="LU61" i="2" s="1"/>
  <c r="MS61" i="2"/>
  <c r="LT61" i="2" s="1"/>
  <c r="UB51" i="3"/>
  <c r="XT118" i="3"/>
  <c r="WP119" i="3" s="1"/>
  <c r="WZ118" i="3"/>
  <c r="XJ118" i="3"/>
  <c r="QY60" i="2" l="1"/>
  <c r="BO60" i="2"/>
  <c r="XN103" i="3"/>
  <c r="WJ104" i="3" s="1"/>
  <c r="ES43" i="3"/>
  <c r="KL38" i="3"/>
  <c r="LP38" i="3"/>
  <c r="MS38" i="3"/>
  <c r="LT38" i="3" s="1"/>
  <c r="LR38" i="3"/>
  <c r="GP43" i="3"/>
  <c r="FQ43" i="3" s="1"/>
  <c r="FM43" i="3"/>
  <c r="FO43" i="3" s="1"/>
  <c r="DY44" i="3"/>
  <c r="FR43" i="3"/>
  <c r="XM56" i="3"/>
  <c r="BG42" i="3"/>
  <c r="CA42" i="3"/>
  <c r="DN42" i="3" s="1"/>
  <c r="CO42" i="3" s="1"/>
  <c r="DM42" i="3"/>
  <c r="CN42" i="3" s="1"/>
  <c r="CL42" i="3"/>
  <c r="CJ42" i="3"/>
  <c r="CM41" i="3"/>
  <c r="G98" i="3"/>
  <c r="UC46" i="3"/>
  <c r="TI47" i="3"/>
  <c r="VB46" i="3"/>
  <c r="UW46" i="3"/>
  <c r="UY46" i="3" s="1"/>
  <c r="DW61" i="2"/>
  <c r="FR60" i="2"/>
  <c r="FM60" i="2"/>
  <c r="XB118" i="2"/>
  <c r="XV118" i="2"/>
  <c r="WR119" i="2" s="1"/>
  <c r="XL118" i="2"/>
  <c r="WI57" i="3"/>
  <c r="XY56" i="3"/>
  <c r="WI61" i="2"/>
  <c r="XY60" i="2"/>
  <c r="WY117" i="2"/>
  <c r="XI117" i="2" s="1"/>
  <c r="XS117" i="2"/>
  <c r="WO118" i="2" s="1"/>
  <c r="QO56" i="3"/>
  <c r="QY56" i="3" s="1"/>
  <c r="RI56" i="3"/>
  <c r="GP60" i="2"/>
  <c r="FQ60" i="2" s="1"/>
  <c r="TR52" i="3"/>
  <c r="UB52" i="3" s="1"/>
  <c r="UL52" i="3"/>
  <c r="AU61" i="2"/>
  <c r="CP60" i="2"/>
  <c r="CK60" i="2"/>
  <c r="CM60" i="2" s="1"/>
  <c r="XV118" i="3"/>
  <c r="WR119" i="3" s="1"/>
  <c r="XB118" i="3"/>
  <c r="XL118" i="3" s="1"/>
  <c r="WX118" i="3"/>
  <c r="XH118" i="3" s="1"/>
  <c r="XR118" i="3"/>
  <c r="WN119" i="3" s="1"/>
  <c r="QZ47" i="3"/>
  <c r="WV118" i="2"/>
  <c r="XF118" i="2" s="1"/>
  <c r="XP118" i="2"/>
  <c r="WL119" i="2" s="1"/>
  <c r="QF48" i="3"/>
  <c r="WZ119" i="3"/>
  <c r="XJ119" i="3" s="1"/>
  <c r="XT119" i="3"/>
  <c r="WP120" i="3" s="1"/>
  <c r="FO60" i="2"/>
  <c r="DN60" i="2"/>
  <c r="CO60" i="2" s="1"/>
  <c r="I117" i="2" s="1"/>
  <c r="WT117" i="2"/>
  <c r="XD117" i="2" s="1"/>
  <c r="XN117" i="2"/>
  <c r="WJ118" i="2" s="1"/>
  <c r="RZ60" i="2"/>
  <c r="QE61" i="2"/>
  <c r="RU60" i="2"/>
  <c r="RW60" i="2" s="1"/>
  <c r="WW118" i="3"/>
  <c r="XG118" i="3"/>
  <c r="XQ118" i="3"/>
  <c r="WM119" i="3" s="1"/>
  <c r="NO45" i="3"/>
  <c r="OQ45" i="3" s="1"/>
  <c r="NY45" i="3"/>
  <c r="OI45" i="3"/>
  <c r="OT45" i="3"/>
  <c r="OR45" i="3"/>
  <c r="PU45" i="3"/>
  <c r="OV45" i="3" s="1"/>
  <c r="RA44" i="3"/>
  <c r="WY118" i="3"/>
  <c r="XS118" i="3"/>
  <c r="WO119" i="3" s="1"/>
  <c r="XI118" i="3"/>
  <c r="AU53" i="3"/>
  <c r="XU117" i="3"/>
  <c r="WQ118" i="3" s="1"/>
  <c r="XA117" i="3"/>
  <c r="XK117" i="3" s="1"/>
  <c r="XR118" i="2"/>
  <c r="WN119" i="2" s="1"/>
  <c r="WX118" i="2"/>
  <c r="XH118" i="2" s="1"/>
  <c r="XG118" i="2"/>
  <c r="XQ118" i="2"/>
  <c r="WM119" i="2" s="1"/>
  <c r="WW118" i="2"/>
  <c r="OH47" i="3"/>
  <c r="NN47" i="3"/>
  <c r="NX47" i="3" s="1"/>
  <c r="XT117" i="2"/>
  <c r="WP118" i="2" s="1"/>
  <c r="WZ117" i="2"/>
  <c r="XJ117" i="2" s="1"/>
  <c r="B117" i="2"/>
  <c r="H117" i="2"/>
  <c r="G117" i="2"/>
  <c r="F117" i="2"/>
  <c r="E117" i="2"/>
  <c r="D117" i="2"/>
  <c r="C117" i="2"/>
  <c r="TG57" i="3"/>
  <c r="TG61" i="2"/>
  <c r="VB60" i="2"/>
  <c r="UW60" i="2"/>
  <c r="UY60" i="2" s="1"/>
  <c r="LQ61" i="2"/>
  <c r="LS61" i="2" s="1"/>
  <c r="KA62" i="2"/>
  <c r="LV61" i="2"/>
  <c r="DW48" i="3"/>
  <c r="WU118" i="2"/>
  <c r="XE118" i="2"/>
  <c r="XO118" i="2"/>
  <c r="WK119" i="2" s="1"/>
  <c r="HS38" i="3"/>
  <c r="IC38" i="3" s="1"/>
  <c r="XO108" i="3"/>
  <c r="WK109" i="3" s="1"/>
  <c r="WU108" i="3"/>
  <c r="XE108" i="3" s="1"/>
  <c r="EQ60" i="2"/>
  <c r="EQ47" i="3"/>
  <c r="UA60" i="2"/>
  <c r="OS60" i="2"/>
  <c r="OU60" i="2" s="1"/>
  <c r="NC61" i="2"/>
  <c r="OX60" i="2"/>
  <c r="QG45" i="3"/>
  <c r="RZ44" i="3"/>
  <c r="RU44" i="3"/>
  <c r="RW44" i="3" s="1"/>
  <c r="WV117" i="3"/>
  <c r="XF117" i="3" s="1"/>
  <c r="XP117" i="3"/>
  <c r="WL118" i="3" s="1"/>
  <c r="JQ61" i="2"/>
  <c r="IR61" i="2" s="1"/>
  <c r="IC61" i="2"/>
  <c r="JR61" i="2" s="1"/>
  <c r="IS61" i="2" s="1"/>
  <c r="IP61" i="2"/>
  <c r="IN61" i="2"/>
  <c r="HI61" i="2"/>
  <c r="IM61" i="2" s="1"/>
  <c r="EH72" i="3"/>
  <c r="ER72" i="3" s="1"/>
  <c r="FB72" i="3"/>
  <c r="DX73" i="3" s="1"/>
  <c r="WT104" i="3"/>
  <c r="XN104" i="3" s="1"/>
  <c r="WJ105" i="3" s="1"/>
  <c r="NC54" i="3"/>
  <c r="XU117" i="2"/>
  <c r="WQ118" i="2" s="1"/>
  <c r="XA117" i="2"/>
  <c r="XK117" i="2" s="1"/>
  <c r="PV60" i="2"/>
  <c r="OW60" i="2" s="1"/>
  <c r="AV46" i="3"/>
  <c r="HS61" i="2" l="1"/>
  <c r="FC44" i="3"/>
  <c r="EI44" i="3"/>
  <c r="FK44" i="3" s="1"/>
  <c r="FL44" i="3"/>
  <c r="GO44" i="3"/>
  <c r="FP44" i="3" s="1"/>
  <c r="FN44" i="3"/>
  <c r="KV38" i="3"/>
  <c r="LO38" i="3"/>
  <c r="LG38" i="3" s="1"/>
  <c r="KC39" i="3" s="1"/>
  <c r="KM39" i="3" s="1"/>
  <c r="KW39" i="3" s="1"/>
  <c r="D98" i="3"/>
  <c r="F98" i="3"/>
  <c r="F99" i="3"/>
  <c r="I99" i="3"/>
  <c r="H99" i="3"/>
  <c r="C99" i="3"/>
  <c r="D99" i="3"/>
  <c r="G99" i="3"/>
  <c r="E99" i="3"/>
  <c r="B99" i="3"/>
  <c r="CK42" i="3"/>
  <c r="CM42" i="3" s="1"/>
  <c r="AW43" i="3"/>
  <c r="CP42" i="3"/>
  <c r="CI42" i="3"/>
  <c r="BQ42" i="3"/>
  <c r="LE39" i="3"/>
  <c r="UX47" i="3"/>
  <c r="VY47" i="3"/>
  <c r="UZ47" i="3" s="1"/>
  <c r="TS47" i="3"/>
  <c r="UU47" i="3" s="1"/>
  <c r="UM47" i="3"/>
  <c r="VZ47" i="3" s="1"/>
  <c r="VA47" i="3" s="1"/>
  <c r="UV47" i="3"/>
  <c r="WT105" i="3"/>
  <c r="XN105" i="3" s="1"/>
  <c r="WJ106" i="3" s="1"/>
  <c r="GY39" i="3"/>
  <c r="XO119" i="2"/>
  <c r="WK120" i="2" s="1"/>
  <c r="WU119" i="2"/>
  <c r="XE119" i="2" s="1"/>
  <c r="XS119" i="3"/>
  <c r="WO120" i="3" s="1"/>
  <c r="WY119" i="3"/>
  <c r="XI119" i="3" s="1"/>
  <c r="NE46" i="3"/>
  <c r="OX45" i="3"/>
  <c r="OS45" i="3"/>
  <c r="DM61" i="2"/>
  <c r="CN61" i="2" s="1"/>
  <c r="BE61" i="2"/>
  <c r="CI61" i="2" s="1"/>
  <c r="BY61" i="2"/>
  <c r="CL61" i="2"/>
  <c r="CJ61" i="2"/>
  <c r="BO61" i="2"/>
  <c r="LP62" i="2"/>
  <c r="MT62" i="2"/>
  <c r="LU62" i="2" s="1"/>
  <c r="MS62" i="2"/>
  <c r="LT62" i="2" s="1"/>
  <c r="KU62" i="2"/>
  <c r="LR62" i="2"/>
  <c r="KK62" i="2"/>
  <c r="LO62" i="2" s="1"/>
  <c r="LE62" i="2"/>
  <c r="BY53" i="3"/>
  <c r="BE53" i="3"/>
  <c r="XB119" i="2"/>
  <c r="XL119" i="2" s="1"/>
  <c r="XV119" i="2"/>
  <c r="WR120" i="2" s="1"/>
  <c r="OG54" i="3"/>
  <c r="NM54" i="3"/>
  <c r="IQ61" i="2"/>
  <c r="QQ45" i="3"/>
  <c r="RS45" i="3" s="1"/>
  <c r="RK45" i="3"/>
  <c r="SX45" i="3" s="1"/>
  <c r="RY45" i="3" s="1"/>
  <c r="RV45" i="3"/>
  <c r="RT45" i="3"/>
  <c r="SW45" i="3"/>
  <c r="RX45" i="3" s="1"/>
  <c r="WU109" i="3"/>
  <c r="XE109" i="3" s="1"/>
  <c r="XO109" i="3"/>
  <c r="WK110" i="3" s="1"/>
  <c r="XQ119" i="2"/>
  <c r="WM120" i="2" s="1"/>
  <c r="WW119" i="2"/>
  <c r="XG119" i="2" s="1"/>
  <c r="XQ119" i="3"/>
  <c r="WM120" i="3" s="1"/>
  <c r="WW119" i="3"/>
  <c r="XG119" i="3" s="1"/>
  <c r="WX119" i="3"/>
  <c r="XR119" i="3"/>
  <c r="WN120" i="3" s="1"/>
  <c r="XH119" i="3"/>
  <c r="ND48" i="3"/>
  <c r="WZ120" i="3"/>
  <c r="XJ120" i="3" s="1"/>
  <c r="XT120" i="3"/>
  <c r="WP121" i="3" s="1"/>
  <c r="XS118" i="2"/>
  <c r="WO119" i="2" s="1"/>
  <c r="WY118" i="2"/>
  <c r="XI118" i="2" s="1"/>
  <c r="ID38" i="3"/>
  <c r="GZ39" i="3" s="1"/>
  <c r="BF46" i="3"/>
  <c r="BP46" i="3" s="1"/>
  <c r="BZ46" i="3"/>
  <c r="XD104" i="3"/>
  <c r="WV118" i="3"/>
  <c r="XF118" i="3" s="1"/>
  <c r="XP118" i="3"/>
  <c r="WL119" i="3" s="1"/>
  <c r="IE38" i="3"/>
  <c r="HA39" i="3" s="1"/>
  <c r="RI61" i="2"/>
  <c r="SX61" i="2" s="1"/>
  <c r="RY61" i="2" s="1"/>
  <c r="SW61" i="2"/>
  <c r="RX61" i="2" s="1"/>
  <c r="QO61" i="2"/>
  <c r="RS61" i="2" s="1"/>
  <c r="RV61" i="2"/>
  <c r="RT61" i="2"/>
  <c r="XB119" i="3"/>
  <c r="XV119" i="3"/>
  <c r="WR120" i="3" s="1"/>
  <c r="XL119" i="3"/>
  <c r="VY61" i="2"/>
  <c r="UZ61" i="2" s="1"/>
  <c r="TQ61" i="2"/>
  <c r="UU61" i="2" s="1"/>
  <c r="UK61" i="2"/>
  <c r="UX61" i="2"/>
  <c r="UV61" i="2"/>
  <c r="XR119" i="2"/>
  <c r="WN120" i="2" s="1"/>
  <c r="WX119" i="2"/>
  <c r="XH119" i="2" s="1"/>
  <c r="TH53" i="3"/>
  <c r="TQ57" i="3"/>
  <c r="UA57" i="3" s="1"/>
  <c r="UK57" i="3"/>
  <c r="PV45" i="3"/>
  <c r="OW45" i="3" s="1"/>
  <c r="WS61" i="2"/>
  <c r="XC61" i="2"/>
  <c r="XZ61" i="2"/>
  <c r="XX61" i="2"/>
  <c r="XM61" i="2"/>
  <c r="OG61" i="2"/>
  <c r="PU61" i="2"/>
  <c r="OV61" i="2" s="1"/>
  <c r="NM61" i="2"/>
  <c r="OQ61" i="2" s="1"/>
  <c r="OT61" i="2"/>
  <c r="OR61" i="2"/>
  <c r="EH73" i="3"/>
  <c r="ER73" i="3"/>
  <c r="FB73" i="3"/>
  <c r="DX74" i="3" s="1"/>
  <c r="QP48" i="3"/>
  <c r="QZ48" i="3" s="1"/>
  <c r="RJ48" i="3"/>
  <c r="EG61" i="2"/>
  <c r="FK61" i="2" s="1"/>
  <c r="EQ61" i="2"/>
  <c r="GO61" i="2"/>
  <c r="FP61" i="2" s="1"/>
  <c r="FA61" i="2"/>
  <c r="FN61" i="2"/>
  <c r="FL61" i="2"/>
  <c r="XT118" i="2"/>
  <c r="WP119" i="2" s="1"/>
  <c r="WZ118" i="2"/>
  <c r="XJ118" i="2" s="1"/>
  <c r="XA118" i="3"/>
  <c r="XK118" i="3" s="1"/>
  <c r="XU118" i="3"/>
  <c r="WQ119" i="3" s="1"/>
  <c r="WT118" i="2"/>
  <c r="XD118" i="2"/>
  <c r="XN118" i="2"/>
  <c r="WJ119" i="2" s="1"/>
  <c r="XP119" i="2"/>
  <c r="WL120" i="2" s="1"/>
  <c r="WV119" i="2"/>
  <c r="XF119" i="2" s="1"/>
  <c r="QE57" i="3"/>
  <c r="XZ57" i="3"/>
  <c r="XX57" i="3"/>
  <c r="WS57" i="3"/>
  <c r="XM57" i="3" s="1"/>
  <c r="XC57" i="3"/>
  <c r="IO61" i="2"/>
  <c r="IT61" i="2"/>
  <c r="GY62" i="2"/>
  <c r="XU118" i="2"/>
  <c r="WQ119" i="2" s="1"/>
  <c r="XA118" i="2"/>
  <c r="XK118" i="2"/>
  <c r="FA48" i="3"/>
  <c r="EG48" i="3"/>
  <c r="EQ48" i="3" s="1"/>
  <c r="OU45" i="3"/>
  <c r="GP44" i="3" l="1"/>
  <c r="FQ44" i="3" s="1"/>
  <c r="FM44" i="3"/>
  <c r="FO44" i="3" s="1"/>
  <c r="FR44" i="3"/>
  <c r="DY45" i="3"/>
  <c r="LF38" i="3"/>
  <c r="ES44" i="3"/>
  <c r="BG43" i="3"/>
  <c r="CI43" i="3" s="1"/>
  <c r="DM43" i="3"/>
  <c r="CN43" i="3" s="1"/>
  <c r="CA43" i="3"/>
  <c r="DN43" i="3" s="1"/>
  <c r="CO43" i="3" s="1"/>
  <c r="I100" i="3" s="1"/>
  <c r="CL43" i="3"/>
  <c r="CJ43" i="3"/>
  <c r="UC47" i="3"/>
  <c r="VB47" i="3"/>
  <c r="UW47" i="3"/>
  <c r="TI48" i="3"/>
  <c r="RA45" i="3"/>
  <c r="UY47" i="3"/>
  <c r="KA40" i="3"/>
  <c r="JR38" i="3"/>
  <c r="IS38" i="3" s="1"/>
  <c r="IO38" i="3"/>
  <c r="IQ38" i="3" s="1"/>
  <c r="WI58" i="3"/>
  <c r="XY57" i="3"/>
  <c r="WT106" i="3"/>
  <c r="XN106" i="3" s="1"/>
  <c r="WJ107" i="3" s="1"/>
  <c r="XD106" i="3"/>
  <c r="WW120" i="2"/>
  <c r="XG120" i="2" s="1"/>
  <c r="XQ120" i="2"/>
  <c r="WM121" i="2" s="1"/>
  <c r="DW49" i="3"/>
  <c r="TG62" i="2"/>
  <c r="VB61" i="2"/>
  <c r="UW61" i="2"/>
  <c r="BO53" i="3"/>
  <c r="NO46" i="3"/>
  <c r="OQ46" i="3" s="1"/>
  <c r="OI46" i="3"/>
  <c r="PV46" i="3" s="1"/>
  <c r="OW46" i="3" s="1"/>
  <c r="OT46" i="3"/>
  <c r="PU46" i="3"/>
  <c r="OV46" i="3" s="1"/>
  <c r="OR46" i="3"/>
  <c r="XO120" i="2"/>
  <c r="WK121" i="2" s="1"/>
  <c r="WU120" i="2"/>
  <c r="XE120" i="2" s="1"/>
  <c r="FR61" i="2"/>
  <c r="DW62" i="2"/>
  <c r="FM61" i="2"/>
  <c r="FO61" i="2" s="1"/>
  <c r="OS61" i="2"/>
  <c r="OX61" i="2"/>
  <c r="NC62" i="2"/>
  <c r="VZ61" i="2"/>
  <c r="VA61" i="2" s="1"/>
  <c r="XO110" i="3"/>
  <c r="WK111" i="3" s="1"/>
  <c r="WU110" i="3"/>
  <c r="XE110" i="3" s="1"/>
  <c r="UY61" i="2"/>
  <c r="UA61" i="2"/>
  <c r="AV47" i="3"/>
  <c r="NN48" i="3"/>
  <c r="NX48" i="3" s="1"/>
  <c r="OH48" i="3"/>
  <c r="NW61" i="2"/>
  <c r="TR53" i="3"/>
  <c r="UB53" i="3"/>
  <c r="UL53" i="3"/>
  <c r="FB74" i="3"/>
  <c r="DX75" i="3" s="1"/>
  <c r="EH74" i="3"/>
  <c r="ER74" i="3" s="1"/>
  <c r="HJ39" i="3"/>
  <c r="HT39" i="3" s="1"/>
  <c r="NW54" i="3"/>
  <c r="JQ39" i="3"/>
  <c r="IR39" i="3" s="1"/>
  <c r="HI39" i="3"/>
  <c r="HS39" i="3" s="1"/>
  <c r="IN39" i="3"/>
  <c r="IP39" i="3"/>
  <c r="QF49" i="3"/>
  <c r="GP61" i="2"/>
  <c r="FQ61" i="2" s="1"/>
  <c r="WI62" i="2"/>
  <c r="XY61" i="2"/>
  <c r="RU61" i="2"/>
  <c r="RW61" i="2" s="1"/>
  <c r="QE62" i="2"/>
  <c r="RZ61" i="2"/>
  <c r="XA119" i="3"/>
  <c r="XK119" i="3"/>
  <c r="XU119" i="3"/>
  <c r="WQ120" i="3" s="1"/>
  <c r="WX120" i="2"/>
  <c r="XH120" i="2" s="1"/>
  <c r="XR120" i="2"/>
  <c r="WN121" i="2" s="1"/>
  <c r="IT38" i="3"/>
  <c r="H118" i="2"/>
  <c r="G118" i="2"/>
  <c r="F118" i="2"/>
  <c r="E118" i="2"/>
  <c r="D118" i="2"/>
  <c r="C118" i="2"/>
  <c r="B118" i="2"/>
  <c r="TG58" i="3"/>
  <c r="CP61" i="2"/>
  <c r="AU62" i="2"/>
  <c r="CK61" i="2"/>
  <c r="CM61" i="2" s="1"/>
  <c r="XB120" i="2"/>
  <c r="XL120" i="2"/>
  <c r="XV120" i="2"/>
  <c r="WR121" i="2" s="1"/>
  <c r="DN61" i="2"/>
  <c r="CO61" i="2" s="1"/>
  <c r="I118" i="2" s="1"/>
  <c r="XD105" i="3"/>
  <c r="NC55" i="3"/>
  <c r="AU54" i="3"/>
  <c r="WX120" i="3"/>
  <c r="XH120" i="3" s="1"/>
  <c r="XR120" i="3"/>
  <c r="WN121" i="3" s="1"/>
  <c r="QO57" i="3"/>
  <c r="QY57" i="3" s="1"/>
  <c r="RI57" i="3"/>
  <c r="HK39" i="3"/>
  <c r="HU39" i="3" s="1"/>
  <c r="XA119" i="2"/>
  <c r="XK119" i="2"/>
  <c r="XU119" i="2"/>
  <c r="WQ120" i="2" s="1"/>
  <c r="XB120" i="3"/>
  <c r="XL120" i="3"/>
  <c r="XV120" i="3"/>
  <c r="WR121" i="3" s="1"/>
  <c r="WV119" i="3"/>
  <c r="XF119" i="3" s="1"/>
  <c r="XP119" i="3"/>
  <c r="WL120" i="3" s="1"/>
  <c r="IP62" i="2"/>
  <c r="IC62" i="2"/>
  <c r="IN62" i="2"/>
  <c r="JR62" i="2"/>
  <c r="IS62" i="2" s="1"/>
  <c r="HI62" i="2"/>
  <c r="IM62" i="2" s="1"/>
  <c r="JQ62" i="2"/>
  <c r="IR62" i="2" s="1"/>
  <c r="HS62" i="2"/>
  <c r="PV61" i="2"/>
  <c r="OW61" i="2" s="1"/>
  <c r="WY119" i="2"/>
  <c r="XI119" i="2" s="1"/>
  <c r="XS119" i="2"/>
  <c r="WO120" i="2" s="1"/>
  <c r="XQ120" i="3"/>
  <c r="WM121" i="3" s="1"/>
  <c r="WW120" i="3"/>
  <c r="XG120" i="3" s="1"/>
  <c r="QG46" i="3"/>
  <c r="RZ45" i="3"/>
  <c r="RU45" i="3"/>
  <c r="RW45" i="3" s="1"/>
  <c r="KA63" i="2"/>
  <c r="LV62" i="2"/>
  <c r="LQ62" i="2"/>
  <c r="LS62" i="2" s="1"/>
  <c r="QY61" i="2"/>
  <c r="WZ121" i="3"/>
  <c r="XJ121" i="3" s="1"/>
  <c r="XT121" i="3"/>
  <c r="WP122" i="3" s="1"/>
  <c r="WY120" i="3"/>
  <c r="XI120" i="3"/>
  <c r="XS120" i="3"/>
  <c r="WO121" i="3" s="1"/>
  <c r="WV120" i="2"/>
  <c r="XF120" i="2" s="1"/>
  <c r="XP120" i="2"/>
  <c r="WL121" i="2" s="1"/>
  <c r="XN119" i="2"/>
  <c r="WJ120" i="2" s="1"/>
  <c r="WT119" i="2"/>
  <c r="XD119" i="2" s="1"/>
  <c r="WZ119" i="2"/>
  <c r="XT119" i="2"/>
  <c r="WP120" i="2" s="1"/>
  <c r="XJ119" i="2"/>
  <c r="OU61" i="2"/>
  <c r="KB39" i="3" l="1"/>
  <c r="LQ38" i="3"/>
  <c r="LS38" i="3" s="1"/>
  <c r="LV38" i="3"/>
  <c r="MT38" i="3"/>
  <c r="LU38" i="3" s="1"/>
  <c r="EI45" i="3"/>
  <c r="GO45" i="3"/>
  <c r="FP45" i="3" s="1"/>
  <c r="FN45" i="3"/>
  <c r="FL45" i="3"/>
  <c r="FC45" i="3"/>
  <c r="BQ43" i="3"/>
  <c r="G100" i="3"/>
  <c r="F100" i="3"/>
  <c r="E100" i="3"/>
  <c r="D100" i="3"/>
  <c r="H100" i="3"/>
  <c r="C100" i="3"/>
  <c r="B100" i="3"/>
  <c r="CP43" i="3"/>
  <c r="CK43" i="3"/>
  <c r="CM43" i="3" s="1"/>
  <c r="AW44" i="3"/>
  <c r="KK40" i="3"/>
  <c r="KU40" i="3" s="1"/>
  <c r="TS48" i="3"/>
  <c r="UU48" i="3" s="1"/>
  <c r="UX48" i="3"/>
  <c r="UV48" i="3"/>
  <c r="VY48" i="3"/>
  <c r="UZ48" i="3" s="1"/>
  <c r="UM48" i="3"/>
  <c r="VZ48" i="3" s="1"/>
  <c r="VA48" i="3" s="1"/>
  <c r="CL62" i="2"/>
  <c r="BY62" i="2"/>
  <c r="DN62" i="2" s="1"/>
  <c r="CO62" i="2" s="1"/>
  <c r="CJ62" i="2"/>
  <c r="BE62" i="2"/>
  <c r="CI62" i="2" s="1"/>
  <c r="DM62" i="2"/>
  <c r="CN62" i="2" s="1"/>
  <c r="BO62" i="2"/>
  <c r="EG49" i="3"/>
  <c r="EQ49" i="3"/>
  <c r="FA49" i="3"/>
  <c r="XR121" i="3"/>
  <c r="WN122" i="3" s="1"/>
  <c r="WX121" i="3"/>
  <c r="XH121" i="3" s="1"/>
  <c r="IM39" i="3"/>
  <c r="ID39" i="3" s="1"/>
  <c r="GZ40" i="3" s="1"/>
  <c r="ND49" i="3"/>
  <c r="PV62" i="2"/>
  <c r="OW62" i="2" s="1"/>
  <c r="NM62" i="2"/>
  <c r="OQ62" i="2" s="1"/>
  <c r="OG62" i="2"/>
  <c r="PU62" i="2"/>
  <c r="OV62" i="2" s="1"/>
  <c r="OT62" i="2"/>
  <c r="OR62" i="2"/>
  <c r="WY120" i="2"/>
  <c r="XI120" i="2" s="1"/>
  <c r="XS120" i="2"/>
  <c r="WO121" i="2" s="1"/>
  <c r="XP120" i="3"/>
  <c r="WL121" i="3" s="1"/>
  <c r="WV120" i="3"/>
  <c r="XF120" i="3" s="1"/>
  <c r="WX121" i="2"/>
  <c r="XH121" i="2"/>
  <c r="XR121" i="2"/>
  <c r="WN122" i="2" s="1"/>
  <c r="XX62" i="2"/>
  <c r="XM62" i="2"/>
  <c r="WS62" i="2"/>
  <c r="XC62" i="2" s="1"/>
  <c r="XZ62" i="2"/>
  <c r="NE47" i="3"/>
  <c r="OS46" i="3"/>
  <c r="OU46" i="3" s="1"/>
  <c r="OX46" i="3"/>
  <c r="XT122" i="3"/>
  <c r="WP123" i="3" s="1"/>
  <c r="WZ122" i="3"/>
  <c r="XJ122" i="3"/>
  <c r="TQ58" i="3"/>
  <c r="UA58" i="3"/>
  <c r="UK58" i="3"/>
  <c r="NY46" i="3"/>
  <c r="WW121" i="2"/>
  <c r="XG121" i="2" s="1"/>
  <c r="XQ121" i="2"/>
  <c r="WM122" i="2" s="1"/>
  <c r="XQ121" i="3"/>
  <c r="WM122" i="3" s="1"/>
  <c r="WW121" i="3"/>
  <c r="XG121" i="3" s="1"/>
  <c r="XB121" i="3"/>
  <c r="XL121" i="3" s="1"/>
  <c r="XV121" i="3"/>
  <c r="WR122" i="3" s="1"/>
  <c r="TH54" i="3"/>
  <c r="XA120" i="3"/>
  <c r="XK120" i="3"/>
  <c r="XU120" i="3"/>
  <c r="WQ121" i="3" s="1"/>
  <c r="MS63" i="2"/>
  <c r="LT63" i="2" s="1"/>
  <c r="KK63" i="2"/>
  <c r="LO63" i="2" s="1"/>
  <c r="KU63" i="2"/>
  <c r="LR63" i="2"/>
  <c r="LE63" i="2"/>
  <c r="MT63" i="2"/>
  <c r="LU63" i="2" s="1"/>
  <c r="LP63" i="2"/>
  <c r="QE58" i="3"/>
  <c r="XN120" i="2"/>
  <c r="WJ121" i="2" s="1"/>
  <c r="WT120" i="2"/>
  <c r="XD120" i="2" s="1"/>
  <c r="XV121" i="2"/>
  <c r="WR122" i="2" s="1"/>
  <c r="XB121" i="2"/>
  <c r="XL121" i="2"/>
  <c r="WZ120" i="2"/>
  <c r="XJ120" i="2"/>
  <c r="XT120" i="2"/>
  <c r="WP121" i="2" s="1"/>
  <c r="WT107" i="3"/>
  <c r="XN107" i="3"/>
  <c r="WJ108" i="3" s="1"/>
  <c r="XD107" i="3"/>
  <c r="BF47" i="3"/>
  <c r="BP47" i="3" s="1"/>
  <c r="BZ47" i="3"/>
  <c r="WU121" i="2"/>
  <c r="XE121" i="2"/>
  <c r="XO121" i="2"/>
  <c r="WK122" i="2" s="1"/>
  <c r="FN62" i="2"/>
  <c r="FL62" i="2"/>
  <c r="GO62" i="2"/>
  <c r="FP62" i="2" s="1"/>
  <c r="FA62" i="2"/>
  <c r="GP62" i="2" s="1"/>
  <c r="FQ62" i="2" s="1"/>
  <c r="EG62" i="2"/>
  <c r="FK62" i="2" s="1"/>
  <c r="BY54" i="3"/>
  <c r="BE54" i="3"/>
  <c r="XA120" i="2"/>
  <c r="XK120" i="2"/>
  <c r="XU120" i="2"/>
  <c r="WQ121" i="2" s="1"/>
  <c r="QQ46" i="3"/>
  <c r="RS46" i="3" s="1"/>
  <c r="RK46" i="3"/>
  <c r="RV46" i="3"/>
  <c r="SW46" i="3"/>
  <c r="RX46" i="3" s="1"/>
  <c r="RT46" i="3"/>
  <c r="TQ62" i="2"/>
  <c r="UU62" i="2" s="1"/>
  <c r="UX62" i="2"/>
  <c r="UK62" i="2"/>
  <c r="VZ62" i="2" s="1"/>
  <c r="VA62" i="2" s="1"/>
  <c r="UV62" i="2"/>
  <c r="VY62" i="2"/>
  <c r="UZ62" i="2" s="1"/>
  <c r="QP49" i="3"/>
  <c r="RJ49" i="3"/>
  <c r="OG55" i="3"/>
  <c r="NM55" i="3"/>
  <c r="IO62" i="2"/>
  <c r="IQ62" i="2" s="1"/>
  <c r="GY63" i="2"/>
  <c r="IT62" i="2"/>
  <c r="FB75" i="3"/>
  <c r="EH75" i="3"/>
  <c r="ER75" i="3" s="1"/>
  <c r="WV121" i="2"/>
  <c r="XF121" i="2" s="1"/>
  <c r="XP121" i="2"/>
  <c r="WL122" i="2" s="1"/>
  <c r="WY121" i="3"/>
  <c r="XS121" i="3"/>
  <c r="WO122" i="3" s="1"/>
  <c r="XI121" i="3"/>
  <c r="SW62" i="2"/>
  <c r="RX62" i="2" s="1"/>
  <c r="RV62" i="2"/>
  <c r="RI62" i="2"/>
  <c r="RT62" i="2"/>
  <c r="QO62" i="2"/>
  <c r="RS62" i="2" s="1"/>
  <c r="XO111" i="3"/>
  <c r="WK112" i="3" s="1"/>
  <c r="WU111" i="3"/>
  <c r="XE111" i="3" s="1"/>
  <c r="XX58" i="3"/>
  <c r="WS58" i="3"/>
  <c r="XC58" i="3" s="1"/>
  <c r="XM58" i="3"/>
  <c r="XZ58" i="3"/>
  <c r="EQ62" i="2" l="1"/>
  <c r="UA62" i="2"/>
  <c r="FR45" i="3"/>
  <c r="DY46" i="3"/>
  <c r="FM45" i="3"/>
  <c r="FO45" i="3" s="1"/>
  <c r="GP45" i="3"/>
  <c r="FQ45" i="3" s="1"/>
  <c r="FK45" i="3"/>
  <c r="ES45" i="3"/>
  <c r="KL39" i="3"/>
  <c r="MS39" i="3"/>
  <c r="LT39" i="3" s="1"/>
  <c r="LP39" i="3"/>
  <c r="LR39" i="3"/>
  <c r="CA44" i="3"/>
  <c r="BG44" i="3"/>
  <c r="DM44" i="3"/>
  <c r="CN44" i="3" s="1"/>
  <c r="CJ44" i="3"/>
  <c r="DN44" i="3"/>
  <c r="CO44" i="3" s="1"/>
  <c r="CL44" i="3"/>
  <c r="RA46" i="3"/>
  <c r="UW48" i="3"/>
  <c r="UY48" i="3" s="1"/>
  <c r="TI49" i="3"/>
  <c r="VB48" i="3"/>
  <c r="LE40" i="3"/>
  <c r="UC48" i="3"/>
  <c r="LV63" i="2"/>
  <c r="LQ63" i="2"/>
  <c r="KA64" i="2"/>
  <c r="TG59" i="3"/>
  <c r="XH122" i="2"/>
  <c r="XR122" i="2"/>
  <c r="WN123" i="2" s="1"/>
  <c r="WX122" i="2"/>
  <c r="QG47" i="3"/>
  <c r="RU46" i="3"/>
  <c r="RW46" i="3" s="1"/>
  <c r="RZ46" i="3"/>
  <c r="XP121" i="3"/>
  <c r="WL122" i="3" s="1"/>
  <c r="WV121" i="3"/>
  <c r="XF121" i="3" s="1"/>
  <c r="WT108" i="3"/>
  <c r="XN108" i="3" s="1"/>
  <c r="WJ109" i="3" s="1"/>
  <c r="WY121" i="2"/>
  <c r="XI121" i="2" s="1"/>
  <c r="XS121" i="2"/>
  <c r="WO122" i="2" s="1"/>
  <c r="WU122" i="2"/>
  <c r="XE122" i="2" s="1"/>
  <c r="XO122" i="2"/>
  <c r="WK123" i="2" s="1"/>
  <c r="WT121" i="2"/>
  <c r="XD121" i="2" s="1"/>
  <c r="XN121" i="2"/>
  <c r="WJ122" i="2" s="1"/>
  <c r="OH49" i="3"/>
  <c r="NN49" i="3"/>
  <c r="H119" i="2"/>
  <c r="G119" i="2"/>
  <c r="F119" i="2"/>
  <c r="E119" i="2"/>
  <c r="D119" i="2"/>
  <c r="C119" i="2"/>
  <c r="B119" i="2"/>
  <c r="I119" i="2"/>
  <c r="RZ62" i="2"/>
  <c r="QE63" i="2"/>
  <c r="RU62" i="2"/>
  <c r="RW62" i="2" s="1"/>
  <c r="XB122" i="2"/>
  <c r="XL122" i="2" s="1"/>
  <c r="XV122" i="2"/>
  <c r="WR123" i="2" s="1"/>
  <c r="XA121" i="3"/>
  <c r="XK121" i="3" s="1"/>
  <c r="XU121" i="3"/>
  <c r="WQ122" i="3" s="1"/>
  <c r="XQ122" i="3"/>
  <c r="WM123" i="3" s="1"/>
  <c r="WW122" i="3"/>
  <c r="XG122" i="3" s="1"/>
  <c r="HJ40" i="3"/>
  <c r="HT40" i="3" s="1"/>
  <c r="CP62" i="2"/>
  <c r="CK62" i="2"/>
  <c r="CM62" i="2" s="1"/>
  <c r="AU63" i="2"/>
  <c r="SX62" i="2"/>
  <c r="RY62" i="2" s="1"/>
  <c r="OI47" i="3"/>
  <c r="NO47" i="3"/>
  <c r="OQ47" i="3" s="1"/>
  <c r="PU47" i="3"/>
  <c r="OV47" i="3" s="1"/>
  <c r="OT47" i="3"/>
  <c r="OR47" i="3"/>
  <c r="WV122" i="2"/>
  <c r="XF122" i="2"/>
  <c r="XP122" i="2"/>
  <c r="WL123" i="2" s="1"/>
  <c r="LS63" i="2"/>
  <c r="AU55" i="3"/>
  <c r="WI59" i="3"/>
  <c r="XY58" i="3"/>
  <c r="QY62" i="2"/>
  <c r="NW55" i="3"/>
  <c r="NC56" i="3"/>
  <c r="VB62" i="2"/>
  <c r="UW62" i="2"/>
  <c r="TG63" i="2"/>
  <c r="UY62" i="2"/>
  <c r="XG122" i="2"/>
  <c r="XQ122" i="2"/>
  <c r="WM123" i="2" s="1"/>
  <c r="WW122" i="2"/>
  <c r="JQ63" i="2"/>
  <c r="IR63" i="2" s="1"/>
  <c r="HI63" i="2"/>
  <c r="IM63" i="2" s="1"/>
  <c r="IC63" i="2"/>
  <c r="JR63" i="2" s="1"/>
  <c r="IS63" i="2" s="1"/>
  <c r="IN63" i="2"/>
  <c r="IP63" i="2"/>
  <c r="XU121" i="2"/>
  <c r="WQ122" i="2" s="1"/>
  <c r="XA121" i="2"/>
  <c r="XK121" i="2" s="1"/>
  <c r="RI58" i="3"/>
  <c r="QO58" i="3"/>
  <c r="QY58" i="3" s="1"/>
  <c r="DW50" i="3"/>
  <c r="XT121" i="2"/>
  <c r="WP122" i="2" s="1"/>
  <c r="WZ121" i="2"/>
  <c r="XJ121" i="2" s="1"/>
  <c r="XT123" i="3"/>
  <c r="WP124" i="3" s="1"/>
  <c r="WZ123" i="3"/>
  <c r="XJ123" i="3"/>
  <c r="DW63" i="2"/>
  <c r="FR62" i="2"/>
  <c r="FM62" i="2"/>
  <c r="FO62" i="2" s="1"/>
  <c r="XO112" i="3"/>
  <c r="WK113" i="3" s="1"/>
  <c r="XE112" i="3"/>
  <c r="WU112" i="3"/>
  <c r="XS122" i="3"/>
  <c r="WO123" i="3" s="1"/>
  <c r="WY122" i="3"/>
  <c r="XI122" i="3"/>
  <c r="SX46" i="3"/>
  <c r="RY46" i="3" s="1"/>
  <c r="XH122" i="3"/>
  <c r="XR122" i="3"/>
  <c r="WN123" i="3" s="1"/>
  <c r="WX122" i="3"/>
  <c r="QZ49" i="3"/>
  <c r="WI63" i="2"/>
  <c r="XY62" i="2"/>
  <c r="IC39" i="3"/>
  <c r="QF50" i="3"/>
  <c r="BO54" i="3"/>
  <c r="UL54" i="3"/>
  <c r="TR54" i="3"/>
  <c r="UB54" i="3" s="1"/>
  <c r="NW62" i="2"/>
  <c r="AV48" i="3"/>
  <c r="XB122" i="3"/>
  <c r="XV122" i="3"/>
  <c r="WR123" i="3" s="1"/>
  <c r="XL122" i="3"/>
  <c r="IE39" i="3"/>
  <c r="HA40" i="3" s="1"/>
  <c r="OX62" i="2"/>
  <c r="OS62" i="2"/>
  <c r="OU62" i="2" s="1"/>
  <c r="NC63" i="2"/>
  <c r="KV39" i="3" l="1"/>
  <c r="LO39" i="3"/>
  <c r="XD108" i="3"/>
  <c r="FL46" i="3"/>
  <c r="EI46" i="3"/>
  <c r="FK46" i="3" s="1"/>
  <c r="GO46" i="3"/>
  <c r="FP46" i="3" s="1"/>
  <c r="FC46" i="3"/>
  <c r="FN46" i="3"/>
  <c r="D101" i="3"/>
  <c r="C101" i="3"/>
  <c r="B101" i="3"/>
  <c r="H101" i="3"/>
  <c r="I101" i="3"/>
  <c r="G101" i="3"/>
  <c r="E101" i="3"/>
  <c r="F101" i="3"/>
  <c r="CI44" i="3"/>
  <c r="BQ44" i="3"/>
  <c r="CP44" i="3"/>
  <c r="CK44" i="3"/>
  <c r="CM44" i="3" s="1"/>
  <c r="AW45" i="3"/>
  <c r="KA41" i="3"/>
  <c r="TS49" i="3"/>
  <c r="UU49" i="3" s="1"/>
  <c r="UM49" i="3"/>
  <c r="VY49" i="3"/>
  <c r="UZ49" i="3" s="1"/>
  <c r="UX49" i="3"/>
  <c r="UV49" i="3"/>
  <c r="WT109" i="3"/>
  <c r="XN109" i="3"/>
  <c r="WJ110" i="3" s="1"/>
  <c r="XD109" i="3"/>
  <c r="XO123" i="2"/>
  <c r="WK124" i="2" s="1"/>
  <c r="WU123" i="2"/>
  <c r="XE123" i="2" s="1"/>
  <c r="XR123" i="2"/>
  <c r="WN124" i="2" s="1"/>
  <c r="WX123" i="2"/>
  <c r="XH123" i="2" s="1"/>
  <c r="QE59" i="3"/>
  <c r="RV63" i="2"/>
  <c r="RI63" i="2"/>
  <c r="RT63" i="2"/>
  <c r="SW63" i="2"/>
  <c r="RX63" i="2" s="1"/>
  <c r="QO63" i="2"/>
  <c r="RS63" i="2" s="1"/>
  <c r="SX63" i="2"/>
  <c r="RY63" i="2" s="1"/>
  <c r="TQ59" i="3"/>
  <c r="UA59" i="3" s="1"/>
  <c r="UK59" i="3"/>
  <c r="XP123" i="2"/>
  <c r="WL124" i="2" s="1"/>
  <c r="WV123" i="2"/>
  <c r="XF123" i="2"/>
  <c r="UK63" i="2"/>
  <c r="VZ63" i="2" s="1"/>
  <c r="VA63" i="2" s="1"/>
  <c r="UV63" i="2"/>
  <c r="VY63" i="2"/>
  <c r="UZ63" i="2" s="1"/>
  <c r="TQ63" i="2"/>
  <c r="UU63" i="2" s="1"/>
  <c r="UA63" i="2"/>
  <c r="UX63" i="2"/>
  <c r="NM63" i="2"/>
  <c r="OQ63" i="2" s="1"/>
  <c r="NW63" i="2"/>
  <c r="OT63" i="2"/>
  <c r="OG63" i="2"/>
  <c r="OR63" i="2"/>
  <c r="PV63" i="2"/>
  <c r="OW63" i="2" s="1"/>
  <c r="PU63" i="2"/>
  <c r="OV63" i="2" s="1"/>
  <c r="QP50" i="3"/>
  <c r="QZ50" i="3"/>
  <c r="RJ50" i="3"/>
  <c r="XT124" i="3"/>
  <c r="WP125" i="3" s="1"/>
  <c r="WZ124" i="3"/>
  <c r="XJ124" i="3" s="1"/>
  <c r="XS122" i="2"/>
  <c r="WO123" i="2" s="1"/>
  <c r="WY122" i="2"/>
  <c r="XI122" i="2"/>
  <c r="XQ123" i="2"/>
  <c r="WM124" i="2" s="1"/>
  <c r="XG123" i="2"/>
  <c r="WW123" i="2"/>
  <c r="NE48" i="3"/>
  <c r="OX47" i="3"/>
  <c r="OS47" i="3"/>
  <c r="OU47" i="3" s="1"/>
  <c r="XS123" i="3"/>
  <c r="WO124" i="3" s="1"/>
  <c r="WY123" i="3"/>
  <c r="XI123" i="3" s="1"/>
  <c r="IT39" i="3"/>
  <c r="GY40" i="3"/>
  <c r="IO39" i="3"/>
  <c r="IQ39" i="3" s="1"/>
  <c r="JR39" i="3"/>
  <c r="IS39" i="3" s="1"/>
  <c r="XT122" i="2"/>
  <c r="WP123" i="2" s="1"/>
  <c r="WZ122" i="2"/>
  <c r="XJ122" i="2" s="1"/>
  <c r="IO63" i="2"/>
  <c r="IQ63" i="2" s="1"/>
  <c r="GY64" i="2"/>
  <c r="IT63" i="2"/>
  <c r="PV47" i="3"/>
  <c r="OW47" i="3" s="1"/>
  <c r="XQ123" i="3"/>
  <c r="WM124" i="3" s="1"/>
  <c r="XG123" i="3"/>
  <c r="WW123" i="3"/>
  <c r="ND50" i="3"/>
  <c r="WV122" i="3"/>
  <c r="XF122" i="3"/>
  <c r="XP122" i="3"/>
  <c r="WL123" i="3" s="1"/>
  <c r="LR64" i="2"/>
  <c r="LE64" i="2"/>
  <c r="LP64" i="2"/>
  <c r="KK64" i="2"/>
  <c r="LO64" i="2" s="1"/>
  <c r="MS64" i="2"/>
  <c r="LT64" i="2" s="1"/>
  <c r="XK122" i="2"/>
  <c r="XU122" i="2"/>
  <c r="WQ123" i="2" s="1"/>
  <c r="XA122" i="2"/>
  <c r="HS63" i="2"/>
  <c r="NM56" i="3"/>
  <c r="NW56" i="3" s="1"/>
  <c r="OG56" i="3"/>
  <c r="XX59" i="3"/>
  <c r="WS59" i="3"/>
  <c r="XC59" i="3"/>
  <c r="XM59" i="3"/>
  <c r="XZ59" i="3"/>
  <c r="XA122" i="3"/>
  <c r="XU122" i="3"/>
  <c r="WQ123" i="3" s="1"/>
  <c r="XK122" i="3"/>
  <c r="NX49" i="3"/>
  <c r="XX63" i="2"/>
  <c r="WS63" i="2"/>
  <c r="XC63" i="2" s="1"/>
  <c r="XZ63" i="2"/>
  <c r="XM63" i="2"/>
  <c r="WU113" i="3"/>
  <c r="XE113" i="3"/>
  <c r="XO113" i="3"/>
  <c r="WK114" i="3" s="1"/>
  <c r="BE55" i="3"/>
  <c r="BO55" i="3"/>
  <c r="BY55" i="3"/>
  <c r="XB123" i="3"/>
  <c r="XL123" i="3" s="1"/>
  <c r="XV123" i="3"/>
  <c r="WR124" i="3" s="1"/>
  <c r="EG50" i="3"/>
  <c r="FA50" i="3"/>
  <c r="EQ50" i="3"/>
  <c r="BY63" i="2"/>
  <c r="CJ63" i="2"/>
  <c r="DN63" i="2"/>
  <c r="CO63" i="2" s="1"/>
  <c r="DM63" i="2"/>
  <c r="CN63" i="2" s="1"/>
  <c r="CL63" i="2"/>
  <c r="BE63" i="2"/>
  <c r="CI63" i="2" s="1"/>
  <c r="RK47" i="3"/>
  <c r="SX47" i="3" s="1"/>
  <c r="RY47" i="3" s="1"/>
  <c r="QQ47" i="3"/>
  <c r="RS47" i="3" s="1"/>
  <c r="RV47" i="3"/>
  <c r="RT47" i="3"/>
  <c r="SW47" i="3"/>
  <c r="RX47" i="3" s="1"/>
  <c r="TH55" i="3"/>
  <c r="NY47" i="3"/>
  <c r="XB123" i="2"/>
  <c r="XL123" i="2" s="1"/>
  <c r="XV123" i="2"/>
  <c r="WR124" i="2" s="1"/>
  <c r="WT122" i="2"/>
  <c r="XD122" i="2" s="1"/>
  <c r="XN122" i="2"/>
  <c r="WJ123" i="2" s="1"/>
  <c r="BZ48" i="3"/>
  <c r="BF48" i="3"/>
  <c r="HK40" i="3"/>
  <c r="HU40" i="3" s="1"/>
  <c r="XR123" i="3"/>
  <c r="WN124" i="3" s="1"/>
  <c r="WX123" i="3"/>
  <c r="XH123" i="3" s="1"/>
  <c r="GO63" i="2"/>
  <c r="FP63" i="2" s="1"/>
  <c r="EG63" i="2"/>
  <c r="FK63" i="2" s="1"/>
  <c r="FN63" i="2"/>
  <c r="FA63" i="2"/>
  <c r="GP63" i="2" s="1"/>
  <c r="FQ63" i="2" s="1"/>
  <c r="FL63" i="2"/>
  <c r="BO63" i="2" l="1"/>
  <c r="DY47" i="3"/>
  <c r="GP46" i="3"/>
  <c r="FQ46" i="3" s="1"/>
  <c r="FM46" i="3"/>
  <c r="FO46" i="3" s="1"/>
  <c r="FR46" i="3"/>
  <c r="ES46" i="3"/>
  <c r="LG39" i="3"/>
  <c r="KC40" i="3" s="1"/>
  <c r="LF39" i="3"/>
  <c r="BG45" i="3"/>
  <c r="CL45" i="3"/>
  <c r="CJ45" i="3"/>
  <c r="DM45" i="3"/>
  <c r="CN45" i="3" s="1"/>
  <c r="CA45" i="3"/>
  <c r="UC49" i="3"/>
  <c r="UW49" i="3"/>
  <c r="UY49" i="3" s="1"/>
  <c r="TI50" i="3"/>
  <c r="VB49" i="3"/>
  <c r="VZ49" i="3"/>
  <c r="VA49" i="3" s="1"/>
  <c r="KK41" i="3"/>
  <c r="LQ64" i="2"/>
  <c r="LS64" i="2" s="1"/>
  <c r="KA65" i="2"/>
  <c r="LV64" i="2"/>
  <c r="WI64" i="2"/>
  <c r="XY63" i="2"/>
  <c r="FR63" i="2"/>
  <c r="FM63" i="2"/>
  <c r="FO63" i="2" s="1"/>
  <c r="DW64" i="2"/>
  <c r="RA47" i="3"/>
  <c r="KU64" i="2"/>
  <c r="WZ123" i="2"/>
  <c r="XJ123" i="2" s="1"/>
  <c r="XT123" i="2"/>
  <c r="WP124" i="2" s="1"/>
  <c r="WZ125" i="3"/>
  <c r="XJ125" i="3" s="1"/>
  <c r="XT125" i="3"/>
  <c r="WP126" i="3" s="1"/>
  <c r="WV124" i="2"/>
  <c r="XF124" i="2" s="1"/>
  <c r="XP124" i="2"/>
  <c r="WL125" i="2" s="1"/>
  <c r="E120" i="2"/>
  <c r="D120" i="2"/>
  <c r="C120" i="2"/>
  <c r="B120" i="2"/>
  <c r="H120" i="2"/>
  <c r="F120" i="2"/>
  <c r="I120" i="2"/>
  <c r="G120" i="2"/>
  <c r="NC57" i="3"/>
  <c r="EQ63" i="2"/>
  <c r="CK63" i="2"/>
  <c r="CM63" i="2" s="1"/>
  <c r="AU64" i="2"/>
  <c r="CP63" i="2"/>
  <c r="AU56" i="3"/>
  <c r="MT64" i="2"/>
  <c r="LU64" i="2" s="1"/>
  <c r="XQ124" i="3"/>
  <c r="WM125" i="3" s="1"/>
  <c r="WW124" i="3"/>
  <c r="XG124" i="3" s="1"/>
  <c r="NO48" i="3"/>
  <c r="OQ48" i="3" s="1"/>
  <c r="OI48" i="3"/>
  <c r="PV48" i="3" s="1"/>
  <c r="OW48" i="3" s="1"/>
  <c r="OT48" i="3"/>
  <c r="OR48" i="3"/>
  <c r="PU48" i="3"/>
  <c r="OV48" i="3" s="1"/>
  <c r="TG60" i="3"/>
  <c r="JQ40" i="3"/>
  <c r="IR40" i="3" s="1"/>
  <c r="IP40" i="3"/>
  <c r="HI40" i="3"/>
  <c r="IM40" i="3" s="1"/>
  <c r="IN40" i="3"/>
  <c r="WX124" i="2"/>
  <c r="XH124" i="2"/>
  <c r="XR124" i="2"/>
  <c r="WN125" i="2" s="1"/>
  <c r="BP48" i="3"/>
  <c r="QF51" i="3"/>
  <c r="AV49" i="3"/>
  <c r="XP123" i="3"/>
  <c r="WL124" i="3" s="1"/>
  <c r="WV123" i="3"/>
  <c r="XF123" i="3" s="1"/>
  <c r="XO124" i="2"/>
  <c r="WK125" i="2" s="1"/>
  <c r="WU124" i="2"/>
  <c r="XE124" i="2" s="1"/>
  <c r="RU63" i="2"/>
  <c r="QE64" i="2"/>
  <c r="RZ63" i="2"/>
  <c r="TR55" i="3"/>
  <c r="UB55" i="3" s="1"/>
  <c r="UL55" i="3"/>
  <c r="WW124" i="2"/>
  <c r="XG124" i="2" s="1"/>
  <c r="XQ124" i="2"/>
  <c r="WM125" i="2" s="1"/>
  <c r="XR124" i="3"/>
  <c r="WN125" i="3" s="1"/>
  <c r="WX124" i="3"/>
  <c r="XH124" i="3" s="1"/>
  <c r="DW51" i="3"/>
  <c r="XO114" i="3"/>
  <c r="WK115" i="3" s="1"/>
  <c r="WU114" i="3"/>
  <c r="XE114" i="3" s="1"/>
  <c r="XN123" i="2"/>
  <c r="WJ124" i="2" s="1"/>
  <c r="WT123" i="2"/>
  <c r="XD123" i="2" s="1"/>
  <c r="WI60" i="3"/>
  <c r="XY59" i="3"/>
  <c r="HS64" i="2"/>
  <c r="IP64" i="2"/>
  <c r="IC64" i="2"/>
  <c r="IN64" i="2"/>
  <c r="JR64" i="2"/>
  <c r="IS64" i="2" s="1"/>
  <c r="JQ64" i="2"/>
  <c r="IR64" i="2" s="1"/>
  <c r="HI64" i="2"/>
  <c r="IM64" i="2" s="1"/>
  <c r="WY123" i="2"/>
  <c r="XI123" i="2"/>
  <c r="XS123" i="2"/>
  <c r="WO124" i="2" s="1"/>
  <c r="RW63" i="2"/>
  <c r="XU123" i="3"/>
  <c r="WQ124" i="3" s="1"/>
  <c r="XA123" i="3"/>
  <c r="XK123" i="3" s="1"/>
  <c r="UW63" i="2"/>
  <c r="UY63" i="2" s="1"/>
  <c r="TG64" i="2"/>
  <c r="VB63" i="2"/>
  <c r="QY63" i="2"/>
  <c r="XA123" i="2"/>
  <c r="XK123" i="2" s="1"/>
  <c r="XU123" i="2"/>
  <c r="WQ124" i="2" s="1"/>
  <c r="WY124" i="3"/>
  <c r="XI124" i="3" s="1"/>
  <c r="XS124" i="3"/>
  <c r="WO125" i="3" s="1"/>
  <c r="WT110" i="3"/>
  <c r="XD110" i="3"/>
  <c r="XN110" i="3"/>
  <c r="WJ111" i="3" s="1"/>
  <c r="XB124" i="2"/>
  <c r="XL124" i="2"/>
  <c r="XV124" i="2"/>
  <c r="WR125" i="2" s="1"/>
  <c r="QG48" i="3"/>
  <c r="RU47" i="3"/>
  <c r="RW47" i="3" s="1"/>
  <c r="RZ47" i="3"/>
  <c r="XB124" i="3"/>
  <c r="XL124" i="3" s="1"/>
  <c r="XV124" i="3"/>
  <c r="WR125" i="3" s="1"/>
  <c r="OH50" i="3"/>
  <c r="NN50" i="3"/>
  <c r="NX50" i="3" s="1"/>
  <c r="OS63" i="2"/>
  <c r="OU63" i="2" s="1"/>
  <c r="NC64" i="2"/>
  <c r="OX63" i="2"/>
  <c r="RI59" i="3"/>
  <c r="QO59" i="3"/>
  <c r="KB40" i="3" l="1"/>
  <c r="LV39" i="3"/>
  <c r="LQ39" i="3"/>
  <c r="LS39" i="3" s="1"/>
  <c r="MT39" i="3"/>
  <c r="LU39" i="3" s="1"/>
  <c r="KM40" i="3"/>
  <c r="KW40" i="3" s="1"/>
  <c r="EI47" i="3"/>
  <c r="FN47" i="3"/>
  <c r="FL47" i="3"/>
  <c r="GO47" i="3"/>
  <c r="FP47" i="3" s="1"/>
  <c r="FC47" i="3"/>
  <c r="DN45" i="3"/>
  <c r="CO45" i="3" s="1"/>
  <c r="AW46" i="3"/>
  <c r="CP45" i="3"/>
  <c r="CK45" i="3"/>
  <c r="CM45" i="3" s="1"/>
  <c r="G102" i="3"/>
  <c r="E102" i="3"/>
  <c r="D102" i="3"/>
  <c r="C102" i="3"/>
  <c r="H102" i="3"/>
  <c r="B102" i="3"/>
  <c r="F102" i="3"/>
  <c r="I102" i="3"/>
  <c r="CI45" i="3"/>
  <c r="BQ45" i="3"/>
  <c r="KU41" i="3"/>
  <c r="TS50" i="3"/>
  <c r="UU50" i="3" s="1"/>
  <c r="UM50" i="3"/>
  <c r="UX50" i="3"/>
  <c r="UV50" i="3"/>
  <c r="VY50" i="3"/>
  <c r="UZ50" i="3" s="1"/>
  <c r="WU125" i="2"/>
  <c r="XE125" i="2" s="1"/>
  <c r="XO125" i="2"/>
  <c r="WK126" i="2" s="1"/>
  <c r="WW125" i="3"/>
  <c r="XG125" i="3" s="1"/>
  <c r="XQ125" i="3"/>
  <c r="WM126" i="3" s="1"/>
  <c r="OG57" i="3"/>
  <c r="NM57" i="3"/>
  <c r="NW57" i="3" s="1"/>
  <c r="XV125" i="3"/>
  <c r="WR126" i="3" s="1"/>
  <c r="XB125" i="3"/>
  <c r="XL125" i="3" s="1"/>
  <c r="XU124" i="3"/>
  <c r="WQ125" i="3" s="1"/>
  <c r="XA124" i="3"/>
  <c r="XK124" i="3" s="1"/>
  <c r="EG51" i="3"/>
  <c r="FA51" i="3"/>
  <c r="XN124" i="2"/>
  <c r="WJ125" i="2" s="1"/>
  <c r="WT124" i="2"/>
  <c r="XD124" i="2" s="1"/>
  <c r="WV125" i="2"/>
  <c r="XF125" i="2"/>
  <c r="XP125" i="2"/>
  <c r="WL126" i="2" s="1"/>
  <c r="EG64" i="2"/>
  <c r="FK64" i="2" s="1"/>
  <c r="FN64" i="2"/>
  <c r="FA64" i="2"/>
  <c r="FL64" i="2"/>
  <c r="GP64" i="2"/>
  <c r="FQ64" i="2" s="1"/>
  <c r="GO64" i="2"/>
  <c r="FP64" i="2" s="1"/>
  <c r="WY125" i="3"/>
  <c r="XS125" i="3"/>
  <c r="WO126" i="3" s="1"/>
  <c r="XI125" i="3"/>
  <c r="WX125" i="2"/>
  <c r="XH125" i="2" s="1"/>
  <c r="XR125" i="2"/>
  <c r="WN126" i="2" s="1"/>
  <c r="TQ60" i="3"/>
  <c r="UA60" i="3" s="1"/>
  <c r="UK60" i="3"/>
  <c r="RJ51" i="3"/>
  <c r="QP51" i="3"/>
  <c r="QZ51" i="3" s="1"/>
  <c r="WX125" i="3"/>
  <c r="XH125" i="3"/>
  <c r="XR125" i="3"/>
  <c r="WN126" i="3" s="1"/>
  <c r="SW64" i="2"/>
  <c r="RX64" i="2" s="1"/>
  <c r="QO64" i="2"/>
  <c r="RS64" i="2" s="1"/>
  <c r="RV64" i="2"/>
  <c r="RI64" i="2"/>
  <c r="RT64" i="2"/>
  <c r="OR64" i="2"/>
  <c r="PU64" i="2"/>
  <c r="OV64" i="2" s="1"/>
  <c r="OT64" i="2"/>
  <c r="OG64" i="2"/>
  <c r="PV64" i="2" s="1"/>
  <c r="OW64" i="2" s="1"/>
  <c r="NM64" i="2"/>
  <c r="OQ64" i="2" s="1"/>
  <c r="QQ48" i="3"/>
  <c r="RS48" i="3" s="1"/>
  <c r="RA48" i="3"/>
  <c r="RK48" i="3"/>
  <c r="SX48" i="3" s="1"/>
  <c r="RY48" i="3" s="1"/>
  <c r="RT48" i="3"/>
  <c r="SW48" i="3"/>
  <c r="RX48" i="3" s="1"/>
  <c r="RV48" i="3"/>
  <c r="WY124" i="2"/>
  <c r="XI124" i="2"/>
  <c r="XS124" i="2"/>
  <c r="WO125" i="2" s="1"/>
  <c r="WW125" i="2"/>
  <c r="XG125" i="2"/>
  <c r="XQ125" i="2"/>
  <c r="WM126" i="2" s="1"/>
  <c r="WV124" i="3"/>
  <c r="XP124" i="3"/>
  <c r="WL125" i="3" s="1"/>
  <c r="XF124" i="3"/>
  <c r="VZ64" i="2"/>
  <c r="VA64" i="2" s="1"/>
  <c r="VY64" i="2"/>
  <c r="UZ64" i="2" s="1"/>
  <c r="TQ64" i="2"/>
  <c r="UU64" i="2" s="1"/>
  <c r="UX64" i="2"/>
  <c r="UV64" i="2"/>
  <c r="UK64" i="2"/>
  <c r="XM60" i="3"/>
  <c r="XZ60" i="3"/>
  <c r="WS60" i="3"/>
  <c r="XC60" i="3" s="1"/>
  <c r="XX60" i="3"/>
  <c r="XV125" i="2"/>
  <c r="WR126" i="2" s="1"/>
  <c r="XB125" i="2"/>
  <c r="XL125" i="2"/>
  <c r="XA124" i="2"/>
  <c r="XK124" i="2"/>
  <c r="XU124" i="2"/>
  <c r="WQ125" i="2" s="1"/>
  <c r="BY56" i="3"/>
  <c r="BE56" i="3"/>
  <c r="BO56" i="3" s="1"/>
  <c r="WZ126" i="3"/>
  <c r="XJ126" i="3" s="1"/>
  <c r="XT126" i="3"/>
  <c r="WP127" i="3" s="1"/>
  <c r="WS64" i="2"/>
  <c r="XC64" i="2"/>
  <c r="XZ64" i="2"/>
  <c r="XM64" i="2"/>
  <c r="XX64" i="2"/>
  <c r="QE60" i="3"/>
  <c r="WT111" i="3"/>
  <c r="XN111" i="3"/>
  <c r="WJ112" i="3" s="1"/>
  <c r="XD111" i="3"/>
  <c r="DM64" i="2"/>
  <c r="CN64" i="2" s="1"/>
  <c r="BE64" i="2"/>
  <c r="CI64" i="2" s="1"/>
  <c r="BO64" i="2"/>
  <c r="CL64" i="2"/>
  <c r="CJ64" i="2"/>
  <c r="BY64" i="2"/>
  <c r="DN64" i="2" s="1"/>
  <c r="CO64" i="2" s="1"/>
  <c r="TH56" i="3"/>
  <c r="WU115" i="3"/>
  <c r="XE115" i="3" s="1"/>
  <c r="XO115" i="3"/>
  <c r="WK116" i="3" s="1"/>
  <c r="QY59" i="3"/>
  <c r="ND51" i="3"/>
  <c r="BF49" i="3"/>
  <c r="BP49" i="3"/>
  <c r="BZ49" i="3"/>
  <c r="IC40" i="3"/>
  <c r="NE49" i="3"/>
  <c r="OS48" i="3"/>
  <c r="OU48" i="3" s="1"/>
  <c r="OX48" i="3"/>
  <c r="MT65" i="2"/>
  <c r="LU65" i="2" s="1"/>
  <c r="MS65" i="2"/>
  <c r="LT65" i="2" s="1"/>
  <c r="KK65" i="2"/>
  <c r="LO65" i="2" s="1"/>
  <c r="LE65" i="2"/>
  <c r="LP65" i="2"/>
  <c r="LR65" i="2"/>
  <c r="IO64" i="2"/>
  <c r="GY65" i="2"/>
  <c r="IT64" i="2"/>
  <c r="NY48" i="3"/>
  <c r="WZ124" i="2"/>
  <c r="XJ124" i="2"/>
  <c r="XT124" i="2"/>
  <c r="WP125" i="2" s="1"/>
  <c r="IQ64" i="2"/>
  <c r="HS40" i="3"/>
  <c r="IE40" i="3" s="1"/>
  <c r="HA41" i="3" s="1"/>
  <c r="NW64" i="2" l="1"/>
  <c r="KU65" i="2"/>
  <c r="EQ64" i="2"/>
  <c r="GP47" i="3"/>
  <c r="FQ47" i="3" s="1"/>
  <c r="FR47" i="3"/>
  <c r="DY48" i="3"/>
  <c r="FM47" i="3"/>
  <c r="FO47" i="3" s="1"/>
  <c r="UC50" i="3"/>
  <c r="FK47" i="3"/>
  <c r="ES47" i="3"/>
  <c r="KL40" i="3"/>
  <c r="MS40" i="3"/>
  <c r="LT40" i="3" s="1"/>
  <c r="LP40" i="3"/>
  <c r="LR40" i="3"/>
  <c r="CA46" i="3"/>
  <c r="BG46" i="3"/>
  <c r="CL46" i="3"/>
  <c r="CJ46" i="3"/>
  <c r="DM46" i="3"/>
  <c r="CN46" i="3" s="1"/>
  <c r="ID40" i="3"/>
  <c r="GZ41" i="3" s="1"/>
  <c r="HJ41" i="3" s="1"/>
  <c r="HT41" i="3" s="1"/>
  <c r="LE41" i="3"/>
  <c r="KA42" i="3" s="1"/>
  <c r="VZ50" i="3"/>
  <c r="VA50" i="3" s="1"/>
  <c r="VB50" i="3"/>
  <c r="TI51" i="3"/>
  <c r="UW50" i="3"/>
  <c r="UY50" i="3" s="1"/>
  <c r="HK41" i="3"/>
  <c r="HU41" i="3" s="1"/>
  <c r="WI61" i="3"/>
  <c r="XY60" i="3"/>
  <c r="WX126" i="3"/>
  <c r="XH126" i="3" s="1"/>
  <c r="XR126" i="3"/>
  <c r="WN127" i="3" s="1"/>
  <c r="WT125" i="2"/>
  <c r="XN125" i="2"/>
  <c r="WJ126" i="2" s="1"/>
  <c r="XD125" i="2"/>
  <c r="XB126" i="3"/>
  <c r="XL126" i="3" s="1"/>
  <c r="XV126" i="3"/>
  <c r="WR127" i="3" s="1"/>
  <c r="NC58" i="3"/>
  <c r="B121" i="2"/>
  <c r="I121" i="2"/>
  <c r="H121" i="2"/>
  <c r="E121" i="2"/>
  <c r="C121" i="2"/>
  <c r="G121" i="2"/>
  <c r="F121" i="2"/>
  <c r="D121" i="2"/>
  <c r="DW52" i="3"/>
  <c r="FR64" i="2"/>
  <c r="FM64" i="2"/>
  <c r="FO64" i="2" s="1"/>
  <c r="DW65" i="2"/>
  <c r="RZ64" i="2"/>
  <c r="RU64" i="2"/>
  <c r="QE65" i="2"/>
  <c r="WI65" i="2"/>
  <c r="XY64" i="2"/>
  <c r="XT125" i="2"/>
  <c r="WP126" i="2" s="1"/>
  <c r="WZ125" i="2"/>
  <c r="XJ125" i="2" s="1"/>
  <c r="AV50" i="3"/>
  <c r="OH51" i="3"/>
  <c r="NN51" i="3"/>
  <c r="NX51" i="3" s="1"/>
  <c r="XK125" i="2"/>
  <c r="XU125" i="2"/>
  <c r="WQ126" i="2" s="1"/>
  <c r="XA125" i="2"/>
  <c r="JQ65" i="2"/>
  <c r="IR65" i="2" s="1"/>
  <c r="HI65" i="2"/>
  <c r="IM65" i="2" s="1"/>
  <c r="IP65" i="2"/>
  <c r="IC65" i="2"/>
  <c r="IN65" i="2"/>
  <c r="NO49" i="3"/>
  <c r="OQ49" i="3" s="1"/>
  <c r="OI49" i="3"/>
  <c r="PV49" i="3" s="1"/>
  <c r="OW49" i="3" s="1"/>
  <c r="PU49" i="3"/>
  <c r="OV49" i="3" s="1"/>
  <c r="OR49" i="3"/>
  <c r="OT49" i="3"/>
  <c r="XO116" i="3"/>
  <c r="WK117" i="3" s="1"/>
  <c r="WU116" i="3"/>
  <c r="XE116" i="3" s="1"/>
  <c r="WV125" i="3"/>
  <c r="XF125" i="3" s="1"/>
  <c r="XP125" i="3"/>
  <c r="WL126" i="3" s="1"/>
  <c r="WW126" i="3"/>
  <c r="XG126" i="3" s="1"/>
  <c r="XQ126" i="3"/>
  <c r="WM127" i="3" s="1"/>
  <c r="TR56" i="3"/>
  <c r="UB56" i="3" s="1"/>
  <c r="UL56" i="3"/>
  <c r="QO60" i="3"/>
  <c r="QY60" i="3" s="1"/>
  <c r="RI60" i="3"/>
  <c r="QY64" i="2"/>
  <c r="XR126" i="2"/>
  <c r="WN127" i="2" s="1"/>
  <c r="WX126" i="2"/>
  <c r="XH126" i="2" s="1"/>
  <c r="EQ51" i="3"/>
  <c r="XT127" i="3"/>
  <c r="WP128" i="3" s="1"/>
  <c r="WZ127" i="3"/>
  <c r="XJ127" i="3" s="1"/>
  <c r="GY41" i="3"/>
  <c r="AU57" i="3"/>
  <c r="LV65" i="2"/>
  <c r="LQ65" i="2"/>
  <c r="LS65" i="2" s="1"/>
  <c r="KA66" i="2"/>
  <c r="XB126" i="2"/>
  <c r="XL126" i="2" s="1"/>
  <c r="XV126" i="2"/>
  <c r="WR127" i="2" s="1"/>
  <c r="XQ126" i="2"/>
  <c r="WM127" i="2" s="1"/>
  <c r="WW126" i="2"/>
  <c r="XG126" i="2" s="1"/>
  <c r="WV126" i="2"/>
  <c r="XF126" i="2" s="1"/>
  <c r="XP126" i="2"/>
  <c r="WL127" i="2" s="1"/>
  <c r="WU126" i="2"/>
  <c r="XE126" i="2" s="1"/>
  <c r="XO126" i="2"/>
  <c r="WK127" i="2" s="1"/>
  <c r="QG49" i="3"/>
  <c r="RZ48" i="3"/>
  <c r="RU48" i="3"/>
  <c r="RW48" i="3" s="1"/>
  <c r="XN112" i="3"/>
  <c r="WJ113" i="3" s="1"/>
  <c r="WT112" i="3"/>
  <c r="XD112" i="3" s="1"/>
  <c r="VB64" i="2"/>
  <c r="TG65" i="2"/>
  <c r="UW64" i="2"/>
  <c r="UY64" i="2" s="1"/>
  <c r="RW64" i="2"/>
  <c r="WY125" i="2"/>
  <c r="XI125" i="2"/>
  <c r="XS125" i="2"/>
  <c r="WO126" i="2" s="1"/>
  <c r="QF52" i="3"/>
  <c r="WY126" i="3"/>
  <c r="XI126" i="3"/>
  <c r="XS126" i="3"/>
  <c r="WO127" i="3" s="1"/>
  <c r="TG61" i="3"/>
  <c r="XK125" i="3"/>
  <c r="XU125" i="3"/>
  <c r="WQ126" i="3" s="1"/>
  <c r="XA125" i="3"/>
  <c r="CP64" i="2"/>
  <c r="AU65" i="2"/>
  <c r="CK64" i="2"/>
  <c r="CM64" i="2" s="1"/>
  <c r="UA64" i="2"/>
  <c r="NC65" i="2"/>
  <c r="OX64" i="2"/>
  <c r="OS64" i="2"/>
  <c r="OU64" i="2" s="1"/>
  <c r="SX64" i="2"/>
  <c r="RY64" i="2" s="1"/>
  <c r="HS65" i="2" l="1"/>
  <c r="JR40" i="3"/>
  <c r="IS40" i="3" s="1"/>
  <c r="KV40" i="3"/>
  <c r="LO40" i="3"/>
  <c r="LG40" i="3" s="1"/>
  <c r="KC41" i="3" s="1"/>
  <c r="IO40" i="3"/>
  <c r="IQ40" i="3" s="1"/>
  <c r="IT40" i="3"/>
  <c r="EI48" i="3"/>
  <c r="FL48" i="3"/>
  <c r="FC48" i="3"/>
  <c r="FN48" i="3"/>
  <c r="GO48" i="3"/>
  <c r="FP48" i="3" s="1"/>
  <c r="LF40" i="3"/>
  <c r="E103" i="3"/>
  <c r="G103" i="3"/>
  <c r="C103" i="3"/>
  <c r="D103" i="3"/>
  <c r="F103" i="3"/>
  <c r="B103" i="3"/>
  <c r="H103" i="3"/>
  <c r="CI46" i="3"/>
  <c r="BQ46" i="3"/>
  <c r="DN46" i="3"/>
  <c r="CO46" i="3" s="1"/>
  <c r="I103" i="3" s="1"/>
  <c r="CK46" i="3"/>
  <c r="CM46" i="3" s="1"/>
  <c r="AW47" i="3"/>
  <c r="CP46" i="3"/>
  <c r="NY49" i="3"/>
  <c r="KK42" i="3"/>
  <c r="UM51" i="3"/>
  <c r="VZ51" i="3" s="1"/>
  <c r="VA51" i="3" s="1"/>
  <c r="UV51" i="3"/>
  <c r="TS51" i="3"/>
  <c r="UU51" i="3" s="1"/>
  <c r="UX51" i="3"/>
  <c r="VY51" i="3"/>
  <c r="UZ51" i="3" s="1"/>
  <c r="CL65" i="2"/>
  <c r="BY65" i="2"/>
  <c r="DN65" i="2" s="1"/>
  <c r="CO65" i="2" s="1"/>
  <c r="CJ65" i="2"/>
  <c r="DM65" i="2"/>
  <c r="CN65" i="2" s="1"/>
  <c r="BE65" i="2"/>
  <c r="CI65" i="2" s="1"/>
  <c r="XU126" i="3"/>
  <c r="WQ127" i="3" s="1"/>
  <c r="XA126" i="3"/>
  <c r="XK126" i="3" s="1"/>
  <c r="XP127" i="2"/>
  <c r="WL128" i="2" s="1"/>
  <c r="WV127" i="2"/>
  <c r="XF127" i="2" s="1"/>
  <c r="LR66" i="2"/>
  <c r="LE66" i="2"/>
  <c r="LP66" i="2"/>
  <c r="MT66" i="2"/>
  <c r="LU66" i="2" s="1"/>
  <c r="MS66" i="2"/>
  <c r="LT66" i="2" s="1"/>
  <c r="KK66" i="2"/>
  <c r="LO66" i="2" s="1"/>
  <c r="WW127" i="3"/>
  <c r="XG127" i="3" s="1"/>
  <c r="XQ127" i="3"/>
  <c r="WM128" i="3" s="1"/>
  <c r="IT65" i="2"/>
  <c r="IO65" i="2"/>
  <c r="GY66" i="2"/>
  <c r="XT128" i="3"/>
  <c r="WP129" i="3" s="1"/>
  <c r="WZ128" i="3"/>
  <c r="XJ128" i="3"/>
  <c r="IQ65" i="2"/>
  <c r="XZ65" i="2"/>
  <c r="XM65" i="2"/>
  <c r="XX65" i="2"/>
  <c r="WS65" i="2"/>
  <c r="XC65" i="2" s="1"/>
  <c r="WT126" i="2"/>
  <c r="XD126" i="2"/>
  <c r="XN126" i="2"/>
  <c r="WJ127" i="2" s="1"/>
  <c r="QO65" i="2"/>
  <c r="RS65" i="2" s="1"/>
  <c r="RV65" i="2"/>
  <c r="RI65" i="2"/>
  <c r="RT65" i="2"/>
  <c r="SW65" i="2"/>
  <c r="RX65" i="2" s="1"/>
  <c r="ND52" i="3"/>
  <c r="XR127" i="3"/>
  <c r="WN128" i="3" s="1"/>
  <c r="WX127" i="3"/>
  <c r="XH127" i="3" s="1"/>
  <c r="RJ52" i="3"/>
  <c r="QP52" i="3"/>
  <c r="QZ52" i="3" s="1"/>
  <c r="XQ127" i="2"/>
  <c r="WM128" i="2" s="1"/>
  <c r="WW127" i="2"/>
  <c r="XG127" i="2" s="1"/>
  <c r="BE57" i="3"/>
  <c r="BO57" i="3" s="1"/>
  <c r="BY57" i="3"/>
  <c r="XS126" i="2"/>
  <c r="WO127" i="2" s="1"/>
  <c r="WY126" i="2"/>
  <c r="XI126" i="2"/>
  <c r="TQ61" i="3"/>
  <c r="UA61" i="3" s="1"/>
  <c r="UK61" i="3"/>
  <c r="XR127" i="2"/>
  <c r="WN128" i="2" s="1"/>
  <c r="WX127" i="2"/>
  <c r="XH127" i="2" s="1"/>
  <c r="QQ49" i="3"/>
  <c r="RS49" i="3" s="1"/>
  <c r="RK49" i="3"/>
  <c r="SX49" i="3" s="1"/>
  <c r="RY49" i="3" s="1"/>
  <c r="SW49" i="3"/>
  <c r="RX49" i="3" s="1"/>
  <c r="RV49" i="3"/>
  <c r="RT49" i="3"/>
  <c r="WV126" i="3"/>
  <c r="XF126" i="3" s="1"/>
  <c r="XP126" i="3"/>
  <c r="WL127" i="3" s="1"/>
  <c r="JR65" i="2"/>
  <c r="IS65" i="2" s="1"/>
  <c r="FA65" i="2"/>
  <c r="GP65" i="2" s="1"/>
  <c r="FQ65" i="2" s="1"/>
  <c r="FL65" i="2"/>
  <c r="GO65" i="2"/>
  <c r="FP65" i="2" s="1"/>
  <c r="EG65" i="2"/>
  <c r="FK65" i="2" s="1"/>
  <c r="FN65" i="2"/>
  <c r="WT113" i="3"/>
  <c r="XD113" i="3" s="1"/>
  <c r="XN113" i="3"/>
  <c r="WJ114" i="3" s="1"/>
  <c r="XO127" i="2"/>
  <c r="WK128" i="2" s="1"/>
  <c r="WU127" i="2"/>
  <c r="XE127" i="2" s="1"/>
  <c r="BF50" i="3"/>
  <c r="BP50" i="3" s="1"/>
  <c r="BZ50" i="3"/>
  <c r="XU126" i="2"/>
  <c r="WQ127" i="2" s="1"/>
  <c r="XA126" i="2"/>
  <c r="XK126" i="2" s="1"/>
  <c r="OG58" i="3"/>
  <c r="NM58" i="3"/>
  <c r="HI41" i="3"/>
  <c r="IM41" i="3" s="1"/>
  <c r="IP41" i="3"/>
  <c r="IN41" i="3"/>
  <c r="JQ41" i="3"/>
  <c r="IR41" i="3" s="1"/>
  <c r="NE50" i="3"/>
  <c r="OS49" i="3"/>
  <c r="OU49" i="3" s="1"/>
  <c r="OX49" i="3"/>
  <c r="XM61" i="3"/>
  <c r="XZ61" i="3"/>
  <c r="XX61" i="3"/>
  <c r="WS61" i="3"/>
  <c r="XC61" i="3" s="1"/>
  <c r="QE61" i="3"/>
  <c r="TH57" i="3"/>
  <c r="WU117" i="3"/>
  <c r="XE117" i="3" s="1"/>
  <c r="XO117" i="3"/>
  <c r="WK118" i="3" s="1"/>
  <c r="XL127" i="3"/>
  <c r="XV127" i="3"/>
  <c r="WR128" i="3" s="1"/>
  <c r="XB127" i="3"/>
  <c r="WY127" i="3"/>
  <c r="XI127" i="3" s="1"/>
  <c r="XS127" i="3"/>
  <c r="WO128" i="3" s="1"/>
  <c r="PU65" i="2"/>
  <c r="OV65" i="2" s="1"/>
  <c r="NM65" i="2"/>
  <c r="OQ65" i="2" s="1"/>
  <c r="OT65" i="2"/>
  <c r="OG65" i="2"/>
  <c r="PV65" i="2" s="1"/>
  <c r="OW65" i="2" s="1"/>
  <c r="OR65" i="2"/>
  <c r="XB127" i="2"/>
  <c r="XL127" i="2"/>
  <c r="XV127" i="2"/>
  <c r="WR128" i="2" s="1"/>
  <c r="XT126" i="2"/>
  <c r="WP127" i="2" s="1"/>
  <c r="WZ126" i="2"/>
  <c r="XJ126" i="2" s="1"/>
  <c r="UX65" i="2"/>
  <c r="UK65" i="2"/>
  <c r="UV65" i="2"/>
  <c r="VY65" i="2"/>
  <c r="UZ65" i="2" s="1"/>
  <c r="TQ65" i="2"/>
  <c r="UU65" i="2" s="1"/>
  <c r="VZ65" i="2"/>
  <c r="VA65" i="2" s="1"/>
  <c r="FA52" i="3"/>
  <c r="EG52" i="3"/>
  <c r="EQ52" i="3" s="1"/>
  <c r="EQ65" i="2" l="1"/>
  <c r="FK48" i="3"/>
  <c r="ES48" i="3"/>
  <c r="KB41" i="3"/>
  <c r="LV40" i="3"/>
  <c r="LQ40" i="3"/>
  <c r="LS40" i="3" s="1"/>
  <c r="MT40" i="3"/>
  <c r="LU40" i="3" s="1"/>
  <c r="DY49" i="3"/>
  <c r="FM48" i="3"/>
  <c r="FO48" i="3" s="1"/>
  <c r="FR48" i="3"/>
  <c r="GP48" i="3"/>
  <c r="FQ48" i="3" s="1"/>
  <c r="KM41" i="3"/>
  <c r="KW41" i="3" s="1"/>
  <c r="CA47" i="3"/>
  <c r="BG47" i="3"/>
  <c r="CL47" i="3"/>
  <c r="CJ47" i="3"/>
  <c r="DM47" i="3"/>
  <c r="CN47" i="3" s="1"/>
  <c r="UC51" i="3"/>
  <c r="RA49" i="3"/>
  <c r="KU42" i="3"/>
  <c r="LE42" i="3" s="1"/>
  <c r="VB51" i="3"/>
  <c r="TI52" i="3"/>
  <c r="UW51" i="3"/>
  <c r="UY51" i="3" s="1"/>
  <c r="OI50" i="3"/>
  <c r="PV50" i="3" s="1"/>
  <c r="OW50" i="3" s="1"/>
  <c r="NO50" i="3"/>
  <c r="OQ50" i="3" s="1"/>
  <c r="NY50" i="3"/>
  <c r="OT50" i="3"/>
  <c r="OR50" i="3"/>
  <c r="PU50" i="3"/>
  <c r="OV50" i="3" s="1"/>
  <c r="XO128" i="2"/>
  <c r="WK129" i="2" s="1"/>
  <c r="WU128" i="2"/>
  <c r="XE128" i="2" s="1"/>
  <c r="RU65" i="2"/>
  <c r="QE66" i="2"/>
  <c r="RZ65" i="2"/>
  <c r="XU127" i="3"/>
  <c r="WQ128" i="3" s="1"/>
  <c r="XA127" i="3"/>
  <c r="XK127" i="3" s="1"/>
  <c r="TG62" i="3"/>
  <c r="XQ128" i="3"/>
  <c r="WM129" i="3" s="1"/>
  <c r="WW128" i="3"/>
  <c r="XG128" i="3"/>
  <c r="TR57" i="3"/>
  <c r="UB57" i="3" s="1"/>
  <c r="UL57" i="3"/>
  <c r="HS41" i="3"/>
  <c r="ID41" i="3" s="1"/>
  <c r="GZ42" i="3" s="1"/>
  <c r="WV127" i="3"/>
  <c r="XF127" i="3" s="1"/>
  <c r="XP127" i="3"/>
  <c r="WL128" i="3" s="1"/>
  <c r="RW65" i="2"/>
  <c r="DW53" i="3"/>
  <c r="QF53" i="3"/>
  <c r="QY65" i="2"/>
  <c r="XB128" i="2"/>
  <c r="XL128" i="2" s="1"/>
  <c r="XV128" i="2"/>
  <c r="WR129" i="2" s="1"/>
  <c r="RI61" i="3"/>
  <c r="QO61" i="3"/>
  <c r="QY61" i="3" s="1"/>
  <c r="XR128" i="3"/>
  <c r="WN129" i="3" s="1"/>
  <c r="WX128" i="3"/>
  <c r="XH128" i="3" s="1"/>
  <c r="WZ127" i="2"/>
  <c r="XT127" i="2"/>
  <c r="WP128" i="2" s="1"/>
  <c r="XJ127" i="2"/>
  <c r="XA127" i="2"/>
  <c r="XK127" i="2" s="1"/>
  <c r="XU127" i="2"/>
  <c r="WQ128" i="2" s="1"/>
  <c r="UW65" i="2"/>
  <c r="TG66" i="2"/>
  <c r="VB65" i="2"/>
  <c r="UY65" i="2"/>
  <c r="XN127" i="2"/>
  <c r="WJ128" i="2" s="1"/>
  <c r="WT127" i="2"/>
  <c r="XD127" i="2" s="1"/>
  <c r="WZ129" i="3"/>
  <c r="XT129" i="3"/>
  <c r="WP130" i="3" s="1"/>
  <c r="XJ129" i="3"/>
  <c r="LQ66" i="2"/>
  <c r="LS66" i="2" s="1"/>
  <c r="KA67" i="2"/>
  <c r="LV66" i="2"/>
  <c r="I122" i="2"/>
  <c r="H122" i="2"/>
  <c r="G122" i="2"/>
  <c r="F122" i="2"/>
  <c r="E122" i="2"/>
  <c r="B122" i="2"/>
  <c r="D122" i="2"/>
  <c r="C122" i="2"/>
  <c r="XS128" i="3"/>
  <c r="WO129" i="3" s="1"/>
  <c r="WY128" i="3"/>
  <c r="XI128" i="3" s="1"/>
  <c r="AU58" i="3"/>
  <c r="WI66" i="2"/>
  <c r="XY65" i="2"/>
  <c r="UA65" i="2"/>
  <c r="OX65" i="2"/>
  <c r="OS65" i="2"/>
  <c r="NC66" i="2"/>
  <c r="XB128" i="3"/>
  <c r="XL128" i="3" s="1"/>
  <c r="XV128" i="3"/>
  <c r="WR129" i="3" s="1"/>
  <c r="WT114" i="3"/>
  <c r="XD114" i="3" s="1"/>
  <c r="XN114" i="3"/>
  <c r="WJ115" i="3" s="1"/>
  <c r="WY127" i="2"/>
  <c r="XI127" i="2" s="1"/>
  <c r="XS127" i="2"/>
  <c r="WO128" i="2" s="1"/>
  <c r="CK65" i="2"/>
  <c r="AU66" i="2"/>
  <c r="CP65" i="2"/>
  <c r="QG50" i="3"/>
  <c r="RZ49" i="3"/>
  <c r="RU49" i="3"/>
  <c r="RW49" i="3" s="1"/>
  <c r="WX128" i="2"/>
  <c r="XH128" i="2" s="1"/>
  <c r="XR128" i="2"/>
  <c r="WN129" i="2" s="1"/>
  <c r="WW128" i="2"/>
  <c r="XG128" i="2" s="1"/>
  <c r="XQ128" i="2"/>
  <c r="WM129" i="2" s="1"/>
  <c r="HI66" i="2"/>
  <c r="IM66" i="2" s="1"/>
  <c r="HS66" i="2"/>
  <c r="IP66" i="2"/>
  <c r="IC66" i="2"/>
  <c r="IN66" i="2"/>
  <c r="JR66" i="2"/>
  <c r="IS66" i="2" s="1"/>
  <c r="JQ66" i="2"/>
  <c r="IR66" i="2" s="1"/>
  <c r="KU66" i="2"/>
  <c r="CM65" i="2"/>
  <c r="OU65" i="2"/>
  <c r="NC59" i="3"/>
  <c r="AV51" i="3"/>
  <c r="NW65" i="2"/>
  <c r="WU118" i="3"/>
  <c r="XE118" i="3" s="1"/>
  <c r="XO118" i="3"/>
  <c r="WK119" i="3" s="1"/>
  <c r="WI62" i="3"/>
  <c r="XY61" i="3"/>
  <c r="OH52" i="3"/>
  <c r="NN52" i="3"/>
  <c r="NX52" i="3" s="1"/>
  <c r="BO65" i="2"/>
  <c r="NW58" i="3"/>
  <c r="FM65" i="2"/>
  <c r="FO65" i="2" s="1"/>
  <c r="DW66" i="2"/>
  <c r="FR65" i="2"/>
  <c r="SX65" i="2"/>
  <c r="RY65" i="2" s="1"/>
  <c r="WV128" i="2"/>
  <c r="XF128" i="2" s="1"/>
  <c r="XP128" i="2"/>
  <c r="WL129" i="2" s="1"/>
  <c r="EI49" i="3" l="1"/>
  <c r="FK49" i="3" s="1"/>
  <c r="FL49" i="3"/>
  <c r="ES49" i="3"/>
  <c r="FN49" i="3"/>
  <c r="FC49" i="3"/>
  <c r="GO49" i="3"/>
  <c r="FP49" i="3" s="1"/>
  <c r="KL41" i="3"/>
  <c r="LR41" i="3"/>
  <c r="LP41" i="3"/>
  <c r="MS41" i="3"/>
  <c r="LT41" i="3" s="1"/>
  <c r="D104" i="3"/>
  <c r="B104" i="3"/>
  <c r="H104" i="3"/>
  <c r="C104" i="3"/>
  <c r="G104" i="3"/>
  <c r="F104" i="3"/>
  <c r="E104" i="3"/>
  <c r="CI47" i="3"/>
  <c r="BQ47" i="3"/>
  <c r="DN47" i="3"/>
  <c r="CO47" i="3" s="1"/>
  <c r="I104" i="3" s="1"/>
  <c r="CK47" i="3"/>
  <c r="CM47" i="3" s="1"/>
  <c r="CP47" i="3"/>
  <c r="AW48" i="3"/>
  <c r="IE41" i="3"/>
  <c r="HA42" i="3" s="1"/>
  <c r="HK42" i="3" s="1"/>
  <c r="IC41" i="3"/>
  <c r="IO41" i="3" s="1"/>
  <c r="IQ41" i="3" s="1"/>
  <c r="KA43" i="3"/>
  <c r="UV52" i="3"/>
  <c r="VY52" i="3"/>
  <c r="UZ52" i="3" s="1"/>
  <c r="TS52" i="3"/>
  <c r="UU52" i="3" s="1"/>
  <c r="UM52" i="3"/>
  <c r="VZ52" i="3" s="1"/>
  <c r="VA52" i="3" s="1"/>
  <c r="UX52" i="3"/>
  <c r="HJ42" i="3"/>
  <c r="HT42" i="3" s="1"/>
  <c r="XU128" i="3"/>
  <c r="WQ129" i="3" s="1"/>
  <c r="XA128" i="3"/>
  <c r="XK128" i="3"/>
  <c r="BE58" i="3"/>
  <c r="BO58" i="3" s="1"/>
  <c r="BY58" i="3"/>
  <c r="TH58" i="3"/>
  <c r="GO66" i="2"/>
  <c r="FP66" i="2" s="1"/>
  <c r="EG66" i="2"/>
  <c r="FK66" i="2" s="1"/>
  <c r="FN66" i="2"/>
  <c r="FL66" i="2"/>
  <c r="FA66" i="2"/>
  <c r="XR129" i="3"/>
  <c r="WN130" i="3" s="1"/>
  <c r="WX129" i="3"/>
  <c r="XH129" i="3" s="1"/>
  <c r="RT66" i="2"/>
  <c r="SX66" i="2"/>
  <c r="RY66" i="2" s="1"/>
  <c r="SW66" i="2"/>
  <c r="RX66" i="2" s="1"/>
  <c r="RV66" i="2"/>
  <c r="RI66" i="2"/>
  <c r="QO66" i="2"/>
  <c r="RS66" i="2" s="1"/>
  <c r="XB129" i="3"/>
  <c r="XL129" i="3" s="1"/>
  <c r="XV129" i="3"/>
  <c r="WR130" i="3" s="1"/>
  <c r="MT67" i="2"/>
  <c r="LU67" i="2" s="1"/>
  <c r="MS67" i="2"/>
  <c r="LT67" i="2" s="1"/>
  <c r="KK67" i="2"/>
  <c r="LO67" i="2" s="1"/>
  <c r="KU67" i="2"/>
  <c r="LR67" i="2"/>
  <c r="LE67" i="2"/>
  <c r="LP67" i="2"/>
  <c r="VY66" i="2"/>
  <c r="UZ66" i="2" s="1"/>
  <c r="TQ66" i="2"/>
  <c r="UU66" i="2" s="1"/>
  <c r="UX66" i="2"/>
  <c r="UK66" i="2"/>
  <c r="UV66" i="2"/>
  <c r="UA66" i="2"/>
  <c r="BF51" i="3"/>
  <c r="BZ51" i="3"/>
  <c r="RJ53" i="3"/>
  <c r="QP53" i="3"/>
  <c r="QZ53" i="3" s="1"/>
  <c r="WV128" i="3"/>
  <c r="XF128" i="3" s="1"/>
  <c r="XP128" i="3"/>
  <c r="WL129" i="3" s="1"/>
  <c r="DM66" i="2"/>
  <c r="CN66" i="2" s="1"/>
  <c r="BE66" i="2"/>
  <c r="CI66" i="2" s="1"/>
  <c r="CL66" i="2"/>
  <c r="BY66" i="2"/>
  <c r="CJ66" i="2"/>
  <c r="BO66" i="2"/>
  <c r="OT66" i="2"/>
  <c r="OG66" i="2"/>
  <c r="OR66" i="2"/>
  <c r="PV66" i="2"/>
  <c r="OW66" i="2" s="1"/>
  <c r="NM66" i="2"/>
  <c r="OQ66" i="2" s="1"/>
  <c r="PU66" i="2"/>
  <c r="OV66" i="2" s="1"/>
  <c r="WY129" i="3"/>
  <c r="XI129" i="3"/>
  <c r="XS129" i="3"/>
  <c r="WO130" i="3" s="1"/>
  <c r="OG59" i="3"/>
  <c r="NM59" i="3"/>
  <c r="NW59" i="3" s="1"/>
  <c r="WZ130" i="3"/>
  <c r="XT130" i="3"/>
  <c r="WP131" i="3" s="1"/>
  <c r="XJ130" i="3"/>
  <c r="XA128" i="2"/>
  <c r="XK128" i="2" s="1"/>
  <c r="XU128" i="2"/>
  <c r="WQ129" i="2" s="1"/>
  <c r="XQ129" i="3"/>
  <c r="WM130" i="3" s="1"/>
  <c r="WW129" i="3"/>
  <c r="XG129" i="3"/>
  <c r="IT66" i="2"/>
  <c r="IO66" i="2"/>
  <c r="IQ66" i="2" s="1"/>
  <c r="GY67" i="2"/>
  <c r="QQ50" i="3"/>
  <c r="RS50" i="3" s="1"/>
  <c r="RK50" i="3"/>
  <c r="SX50" i="3" s="1"/>
  <c r="RY50" i="3" s="1"/>
  <c r="RT50" i="3"/>
  <c r="SW50" i="3"/>
  <c r="RX50" i="3" s="1"/>
  <c r="RV50" i="3"/>
  <c r="ND53" i="3"/>
  <c r="WW129" i="2"/>
  <c r="XG129" i="2" s="1"/>
  <c r="XQ129" i="2"/>
  <c r="WM130" i="2" s="1"/>
  <c r="NE51" i="3"/>
  <c r="OS50" i="3"/>
  <c r="OU50" i="3" s="1"/>
  <c r="OX50" i="3"/>
  <c r="XM62" i="3"/>
  <c r="XZ62" i="3"/>
  <c r="WS62" i="3"/>
  <c r="XC62" i="3" s="1"/>
  <c r="XX62" i="3"/>
  <c r="WY128" i="2"/>
  <c r="XI128" i="2" s="1"/>
  <c r="XS128" i="2"/>
  <c r="WO129" i="2" s="1"/>
  <c r="TQ62" i="3"/>
  <c r="UA62" i="3" s="1"/>
  <c r="UK62" i="3"/>
  <c r="WU129" i="2"/>
  <c r="XE129" i="2"/>
  <c r="XO129" i="2"/>
  <c r="WK130" i="2" s="1"/>
  <c r="WV129" i="2"/>
  <c r="XF129" i="2"/>
  <c r="XP129" i="2"/>
  <c r="WL130" i="2" s="1"/>
  <c r="XN128" i="2"/>
  <c r="WJ129" i="2" s="1"/>
  <c r="WT128" i="2"/>
  <c r="XD128" i="2"/>
  <c r="QE62" i="3"/>
  <c r="WX129" i="2"/>
  <c r="XH129" i="2" s="1"/>
  <c r="XR129" i="2"/>
  <c r="WN130" i="2" s="1"/>
  <c r="XO119" i="3"/>
  <c r="WK120" i="3" s="1"/>
  <c r="WU119" i="3"/>
  <c r="XE119" i="3" s="1"/>
  <c r="WT115" i="3"/>
  <c r="XD115" i="3" s="1"/>
  <c r="XN115" i="3"/>
  <c r="WJ116" i="3" s="1"/>
  <c r="WZ128" i="2"/>
  <c r="XJ128" i="2"/>
  <c r="XT128" i="2"/>
  <c r="WP129" i="2" s="1"/>
  <c r="WS66" i="2"/>
  <c r="XC66" i="2" s="1"/>
  <c r="XX66" i="2"/>
  <c r="XZ66" i="2"/>
  <c r="XM66" i="2"/>
  <c r="XV129" i="2"/>
  <c r="WR130" i="2" s="1"/>
  <c r="XB129" i="2"/>
  <c r="XL129" i="2"/>
  <c r="FA53" i="3"/>
  <c r="EG53" i="3"/>
  <c r="EQ66" i="2" l="1"/>
  <c r="QY66" i="2"/>
  <c r="KV41" i="3"/>
  <c r="LO41" i="3"/>
  <c r="FR49" i="3"/>
  <c r="DY50" i="3"/>
  <c r="FM49" i="3"/>
  <c r="FO49" i="3"/>
  <c r="GP49" i="3"/>
  <c r="FQ49" i="3" s="1"/>
  <c r="DM48" i="3"/>
  <c r="CN48" i="3" s="1"/>
  <c r="BG48" i="3"/>
  <c r="CJ48" i="3"/>
  <c r="CA48" i="3"/>
  <c r="CL48" i="3"/>
  <c r="UC52" i="3"/>
  <c r="JR41" i="3"/>
  <c r="IS41" i="3" s="1"/>
  <c r="GY42" i="3"/>
  <c r="HI42" i="3" s="1"/>
  <c r="IM42" i="3" s="1"/>
  <c r="IT41" i="3"/>
  <c r="VB52" i="3"/>
  <c r="TI53" i="3"/>
  <c r="UW52" i="3"/>
  <c r="UY52" i="3" s="1"/>
  <c r="KK43" i="3"/>
  <c r="QF54" i="3"/>
  <c r="QE67" i="2"/>
  <c r="RZ66" i="2"/>
  <c r="RU66" i="2"/>
  <c r="RW66" i="2" s="1"/>
  <c r="XN116" i="3"/>
  <c r="WJ117" i="3" s="1"/>
  <c r="WT116" i="3"/>
  <c r="XD116" i="3"/>
  <c r="WY130" i="3"/>
  <c r="XI130" i="3" s="1"/>
  <c r="XS130" i="3"/>
  <c r="WO131" i="3" s="1"/>
  <c r="CP66" i="2"/>
  <c r="CK66" i="2"/>
  <c r="CM66" i="2" s="1"/>
  <c r="AU67" i="2"/>
  <c r="TR58" i="3"/>
  <c r="UL58" i="3"/>
  <c r="XP129" i="3"/>
  <c r="WL130" i="3" s="1"/>
  <c r="WV129" i="3"/>
  <c r="XF129" i="3" s="1"/>
  <c r="OH53" i="3"/>
  <c r="NN53" i="3"/>
  <c r="XT131" i="3"/>
  <c r="WP132" i="3" s="1"/>
  <c r="WZ131" i="3"/>
  <c r="XJ131" i="3"/>
  <c r="VB66" i="2"/>
  <c r="UW66" i="2"/>
  <c r="UY66" i="2" s="1"/>
  <c r="TG67" i="2"/>
  <c r="XV130" i="3"/>
  <c r="WR131" i="3" s="1"/>
  <c r="XB130" i="3"/>
  <c r="XL130" i="3" s="1"/>
  <c r="FR66" i="2"/>
  <c r="DW67" i="2"/>
  <c r="FM66" i="2"/>
  <c r="EQ53" i="3"/>
  <c r="XR130" i="2"/>
  <c r="WN131" i="2" s="1"/>
  <c r="WX130" i="2"/>
  <c r="XH130" i="2" s="1"/>
  <c r="XG130" i="2"/>
  <c r="XQ130" i="2"/>
  <c r="WM131" i="2" s="1"/>
  <c r="WW130" i="2"/>
  <c r="NW66" i="2"/>
  <c r="DN66" i="2"/>
  <c r="CO66" i="2" s="1"/>
  <c r="DW54" i="3"/>
  <c r="WV130" i="2"/>
  <c r="XF130" i="2" s="1"/>
  <c r="XP130" i="2"/>
  <c r="WL131" i="2" s="1"/>
  <c r="XH130" i="3"/>
  <c r="WX130" i="3"/>
  <c r="XR130" i="3"/>
  <c r="WN131" i="3" s="1"/>
  <c r="WU130" i="2"/>
  <c r="XE130" i="2" s="1"/>
  <c r="XO130" i="2"/>
  <c r="WK131" i="2" s="1"/>
  <c r="FO66" i="2"/>
  <c r="XU129" i="3"/>
  <c r="WQ130" i="3" s="1"/>
  <c r="XA129" i="3"/>
  <c r="XK129" i="3" s="1"/>
  <c r="H123" i="2"/>
  <c r="G123" i="2"/>
  <c r="F123" i="2"/>
  <c r="E123" i="2"/>
  <c r="D123" i="2"/>
  <c r="C123" i="2"/>
  <c r="B123" i="2"/>
  <c r="I123" i="2"/>
  <c r="XU129" i="2"/>
  <c r="WQ130" i="2" s="1"/>
  <c r="XA129" i="2"/>
  <c r="XK129" i="2" s="1"/>
  <c r="XO120" i="3"/>
  <c r="WK121" i="3" s="1"/>
  <c r="WU120" i="3"/>
  <c r="XE120" i="3" s="1"/>
  <c r="AU59" i="3"/>
  <c r="VZ66" i="2"/>
  <c r="VA66" i="2" s="1"/>
  <c r="HU42" i="3"/>
  <c r="WI67" i="2"/>
  <c r="XY66" i="2"/>
  <c r="OI51" i="3"/>
  <c r="PV51" i="3" s="1"/>
  <c r="OW51" i="3" s="1"/>
  <c r="NO51" i="3"/>
  <c r="OQ51" i="3" s="1"/>
  <c r="PU51" i="3"/>
  <c r="OV51" i="3" s="1"/>
  <c r="OR51" i="3"/>
  <c r="OT51" i="3"/>
  <c r="QG51" i="3"/>
  <c r="RU50" i="3"/>
  <c r="RW50" i="3" s="1"/>
  <c r="RZ50" i="3"/>
  <c r="RA50" i="3"/>
  <c r="AV52" i="3"/>
  <c r="TG63" i="3"/>
  <c r="WW130" i="3"/>
  <c r="XQ130" i="3"/>
  <c r="WM131" i="3" s="1"/>
  <c r="XG130" i="3"/>
  <c r="JQ42" i="3"/>
  <c r="IR42" i="3" s="1"/>
  <c r="IP42" i="3"/>
  <c r="IN42" i="3"/>
  <c r="NC60" i="3"/>
  <c r="WT129" i="2"/>
  <c r="XD129" i="2" s="1"/>
  <c r="XN129" i="2"/>
  <c r="WJ130" i="2" s="1"/>
  <c r="WY129" i="2"/>
  <c r="XI129" i="2" s="1"/>
  <c r="XS129" i="2"/>
  <c r="WO130" i="2" s="1"/>
  <c r="XT129" i="2"/>
  <c r="WP130" i="2" s="1"/>
  <c r="WZ129" i="2"/>
  <c r="XJ129" i="2" s="1"/>
  <c r="XB130" i="2"/>
  <c r="XL130" i="2"/>
  <c r="XV130" i="2"/>
  <c r="WR131" i="2" s="1"/>
  <c r="OS66" i="2"/>
  <c r="NC67" i="2"/>
  <c r="OX66" i="2"/>
  <c r="RI62" i="3"/>
  <c r="QO62" i="3"/>
  <c r="WI63" i="3"/>
  <c r="XY62" i="3"/>
  <c r="IC67" i="2"/>
  <c r="IN67" i="2"/>
  <c r="JR67" i="2"/>
  <c r="IS67" i="2" s="1"/>
  <c r="JQ67" i="2"/>
  <c r="IR67" i="2" s="1"/>
  <c r="HI67" i="2"/>
  <c r="IM67" i="2" s="1"/>
  <c r="IP67" i="2"/>
  <c r="OU66" i="2"/>
  <c r="BP51" i="3"/>
  <c r="LV67" i="2"/>
  <c r="LQ67" i="2"/>
  <c r="LS67" i="2" s="1"/>
  <c r="KA68" i="2"/>
  <c r="GP66" i="2"/>
  <c r="FQ66" i="2" s="1"/>
  <c r="FC50" i="3" l="1"/>
  <c r="GO50" i="3"/>
  <c r="FP50" i="3" s="1"/>
  <c r="FN50" i="3"/>
  <c r="EI50" i="3"/>
  <c r="FK50" i="3" s="1"/>
  <c r="FL50" i="3"/>
  <c r="LG41" i="3"/>
  <c r="KC42" i="3" s="1"/>
  <c r="LF41" i="3"/>
  <c r="AW49" i="3"/>
  <c r="CK48" i="3"/>
  <c r="CM48" i="3" s="1"/>
  <c r="CP48" i="3"/>
  <c r="H105" i="3"/>
  <c r="G105" i="3"/>
  <c r="F105" i="3"/>
  <c r="D105" i="3"/>
  <c r="E105" i="3"/>
  <c r="B105" i="3"/>
  <c r="C105" i="3"/>
  <c r="CI48" i="3"/>
  <c r="BQ48" i="3"/>
  <c r="DN48" i="3"/>
  <c r="CO48" i="3" s="1"/>
  <c r="I105" i="3" s="1"/>
  <c r="NY51" i="3"/>
  <c r="KU43" i="3"/>
  <c r="LE43" i="3" s="1"/>
  <c r="TS53" i="3"/>
  <c r="UU53" i="3" s="1"/>
  <c r="UX53" i="3"/>
  <c r="UV53" i="3"/>
  <c r="UC53" i="3"/>
  <c r="UM53" i="3"/>
  <c r="VY53" i="3"/>
  <c r="UZ53" i="3" s="1"/>
  <c r="XZ67" i="2"/>
  <c r="XM67" i="2"/>
  <c r="XX67" i="2"/>
  <c r="WS67" i="2"/>
  <c r="XC67" i="2" s="1"/>
  <c r="XU130" i="2"/>
  <c r="WQ131" i="2" s="1"/>
  <c r="XA130" i="2"/>
  <c r="XK130" i="2" s="1"/>
  <c r="XP131" i="2"/>
  <c r="WL132" i="2" s="1"/>
  <c r="WV131" i="2"/>
  <c r="XF131" i="2"/>
  <c r="BE67" i="2"/>
  <c r="CI67" i="2" s="1"/>
  <c r="BO67" i="2"/>
  <c r="CL67" i="2"/>
  <c r="BY67" i="2"/>
  <c r="DN67" i="2" s="1"/>
  <c r="CO67" i="2" s="1"/>
  <c r="CJ67" i="2"/>
  <c r="DM67" i="2"/>
  <c r="CN67" i="2" s="1"/>
  <c r="SW67" i="2"/>
  <c r="RX67" i="2" s="1"/>
  <c r="QO67" i="2"/>
  <c r="RS67" i="2" s="1"/>
  <c r="RV67" i="2"/>
  <c r="RI67" i="2"/>
  <c r="RT67" i="2"/>
  <c r="XR131" i="2"/>
  <c r="WN132" i="2" s="1"/>
  <c r="WX131" i="2"/>
  <c r="XH131" i="2" s="1"/>
  <c r="FA54" i="3"/>
  <c r="EG54" i="3"/>
  <c r="EQ54" i="3"/>
  <c r="XS131" i="3"/>
  <c r="WO132" i="3" s="1"/>
  <c r="WY131" i="3"/>
  <c r="XI131" i="3" s="1"/>
  <c r="XB131" i="2"/>
  <c r="XL131" i="2" s="1"/>
  <c r="XV131" i="2"/>
  <c r="WR132" i="2" s="1"/>
  <c r="KK68" i="2"/>
  <c r="LO68" i="2" s="1"/>
  <c r="KU68" i="2"/>
  <c r="LR68" i="2"/>
  <c r="LE68" i="2"/>
  <c r="LP68" i="2"/>
  <c r="MT68" i="2"/>
  <c r="LU68" i="2" s="1"/>
  <c r="MS68" i="2"/>
  <c r="LT68" i="2" s="1"/>
  <c r="BE59" i="3"/>
  <c r="BO59" i="3" s="1"/>
  <c r="BY59" i="3"/>
  <c r="WT130" i="2"/>
  <c r="XD130" i="2" s="1"/>
  <c r="XN130" i="2"/>
  <c r="WJ131" i="2" s="1"/>
  <c r="WZ132" i="3"/>
  <c r="XJ132" i="3" s="1"/>
  <c r="XT132" i="3"/>
  <c r="WP133" i="3" s="1"/>
  <c r="IO67" i="2"/>
  <c r="GY68" i="2"/>
  <c r="IT67" i="2"/>
  <c r="QE63" i="3"/>
  <c r="RJ54" i="3"/>
  <c r="QP54" i="3"/>
  <c r="QZ54" i="3"/>
  <c r="RK51" i="3"/>
  <c r="SX51" i="3" s="1"/>
  <c r="RY51" i="3" s="1"/>
  <c r="QQ51" i="3"/>
  <c r="RS51" i="3" s="1"/>
  <c r="RT51" i="3"/>
  <c r="RV51" i="3"/>
  <c r="SW51" i="3"/>
  <c r="RX51" i="3" s="1"/>
  <c r="XS130" i="2"/>
  <c r="WO131" i="2" s="1"/>
  <c r="WY130" i="2"/>
  <c r="XI130" i="2" s="1"/>
  <c r="XO131" i="2"/>
  <c r="WK132" i="2" s="1"/>
  <c r="WU131" i="2"/>
  <c r="XE131" i="2" s="1"/>
  <c r="FN67" i="2"/>
  <c r="FA67" i="2"/>
  <c r="FL67" i="2"/>
  <c r="GO67" i="2"/>
  <c r="FP67" i="2" s="1"/>
  <c r="EG67" i="2"/>
  <c r="FK67" i="2" s="1"/>
  <c r="ND54" i="3"/>
  <c r="WS63" i="3"/>
  <c r="XC63" i="3" s="1"/>
  <c r="XM63" i="3"/>
  <c r="XX63" i="3"/>
  <c r="XZ63" i="3"/>
  <c r="XT130" i="2"/>
  <c r="WP131" i="2" s="1"/>
  <c r="WZ130" i="2"/>
  <c r="XJ130" i="2" s="1"/>
  <c r="UK63" i="3"/>
  <c r="TQ63" i="3"/>
  <c r="UA63" i="3" s="1"/>
  <c r="BZ52" i="3"/>
  <c r="BF52" i="3"/>
  <c r="BP52" i="3"/>
  <c r="NX53" i="3"/>
  <c r="XK130" i="3"/>
  <c r="XU130" i="3"/>
  <c r="WQ131" i="3" s="1"/>
  <c r="XA130" i="3"/>
  <c r="QY62" i="3"/>
  <c r="OG60" i="3"/>
  <c r="NM60" i="3"/>
  <c r="NW60" i="3" s="1"/>
  <c r="WT117" i="3"/>
  <c r="XD117" i="3" s="1"/>
  <c r="XN117" i="3"/>
  <c r="WJ118" i="3" s="1"/>
  <c r="TQ67" i="2"/>
  <c r="UU67" i="2" s="1"/>
  <c r="UA67" i="2"/>
  <c r="UX67" i="2"/>
  <c r="UK67" i="2"/>
  <c r="UV67" i="2"/>
  <c r="VZ67" i="2"/>
  <c r="VA67" i="2" s="1"/>
  <c r="VY67" i="2"/>
  <c r="UZ67" i="2" s="1"/>
  <c r="WW131" i="3"/>
  <c r="XG131" i="3" s="1"/>
  <c r="XQ131" i="3"/>
  <c r="WM132" i="3" s="1"/>
  <c r="IQ67" i="2"/>
  <c r="XR131" i="3"/>
  <c r="WN132" i="3" s="1"/>
  <c r="WX131" i="3"/>
  <c r="XH131" i="3" s="1"/>
  <c r="XB131" i="3"/>
  <c r="XV131" i="3"/>
  <c r="WR132" i="3" s="1"/>
  <c r="XL131" i="3"/>
  <c r="TH59" i="3"/>
  <c r="XQ131" i="2"/>
  <c r="WM132" i="2" s="1"/>
  <c r="WW131" i="2"/>
  <c r="XG131" i="2"/>
  <c r="WV130" i="3"/>
  <c r="XP130" i="3"/>
  <c r="WL131" i="3" s="1"/>
  <c r="XF130" i="3"/>
  <c r="PU67" i="2"/>
  <c r="OV67" i="2" s="1"/>
  <c r="NM67" i="2"/>
  <c r="OQ67" i="2" s="1"/>
  <c r="NW67" i="2"/>
  <c r="OG67" i="2"/>
  <c r="PV67" i="2" s="1"/>
  <c r="OW67" i="2" s="1"/>
  <c r="OR67" i="2"/>
  <c r="OT67" i="2"/>
  <c r="HS42" i="3"/>
  <c r="IC42" i="3" s="1"/>
  <c r="HS67" i="2"/>
  <c r="NE52" i="3"/>
  <c r="OX51" i="3"/>
  <c r="OS51" i="3"/>
  <c r="OU51" i="3" s="1"/>
  <c r="WU121" i="3"/>
  <c r="XE121" i="3" s="1"/>
  <c r="XO121" i="3"/>
  <c r="WK122" i="3" s="1"/>
  <c r="UB58" i="3"/>
  <c r="QY67" i="2" l="1"/>
  <c r="KB42" i="3"/>
  <c r="LV41" i="3"/>
  <c r="LQ41" i="3"/>
  <c r="LS41" i="3" s="1"/>
  <c r="MT41" i="3"/>
  <c r="LU41" i="3" s="1"/>
  <c r="KM42" i="3"/>
  <c r="KW42" i="3" s="1"/>
  <c r="GP50" i="3"/>
  <c r="FQ50" i="3" s="1"/>
  <c r="FR50" i="3"/>
  <c r="FM50" i="3"/>
  <c r="FO50" i="3" s="1"/>
  <c r="DY51" i="3"/>
  <c r="ES50" i="3"/>
  <c r="DM49" i="3"/>
  <c r="CN49" i="3" s="1"/>
  <c r="CJ49" i="3"/>
  <c r="CL49" i="3"/>
  <c r="BG49" i="3"/>
  <c r="CA49" i="3"/>
  <c r="DN49" i="3" s="1"/>
  <c r="CO49" i="3" s="1"/>
  <c r="RA51" i="3"/>
  <c r="VZ53" i="3"/>
  <c r="VA53" i="3" s="1"/>
  <c r="UW53" i="3"/>
  <c r="UY53" i="3" s="1"/>
  <c r="TI54" i="3"/>
  <c r="VB53" i="3"/>
  <c r="ID42" i="3"/>
  <c r="GZ43" i="3" s="1"/>
  <c r="HJ43" i="3" s="1"/>
  <c r="KA44" i="3"/>
  <c r="XD131" i="2"/>
  <c r="XN131" i="2"/>
  <c r="WJ132" i="2" s="1"/>
  <c r="WT131" i="2"/>
  <c r="RZ67" i="2"/>
  <c r="RU67" i="2"/>
  <c r="RW67" i="2" s="1"/>
  <c r="QE68" i="2"/>
  <c r="WI64" i="3"/>
  <c r="XY63" i="3"/>
  <c r="WV132" i="2"/>
  <c r="XF132" i="2"/>
  <c r="XP132" i="2"/>
  <c r="WL133" i="2" s="1"/>
  <c r="XQ132" i="3"/>
  <c r="WM133" i="3" s="1"/>
  <c r="WW132" i="3"/>
  <c r="XG132" i="3" s="1"/>
  <c r="TG64" i="3"/>
  <c r="FM67" i="2"/>
  <c r="DW68" i="2"/>
  <c r="FR67" i="2"/>
  <c r="FO67" i="2"/>
  <c r="EQ67" i="2"/>
  <c r="OH54" i="3"/>
  <c r="NN54" i="3"/>
  <c r="XO132" i="2"/>
  <c r="WK133" i="2" s="1"/>
  <c r="WU132" i="2"/>
  <c r="XE132" i="2" s="1"/>
  <c r="XA131" i="2"/>
  <c r="XK131" i="2"/>
  <c r="XU131" i="2"/>
  <c r="WQ132" i="2" s="1"/>
  <c r="UW67" i="2"/>
  <c r="UY67" i="2" s="1"/>
  <c r="TG68" i="2"/>
  <c r="VB67" i="2"/>
  <c r="LV68" i="2"/>
  <c r="LQ68" i="2"/>
  <c r="LS68" i="2" s="1"/>
  <c r="KA69" i="2"/>
  <c r="XE122" i="3"/>
  <c r="XO122" i="3"/>
  <c r="WK123" i="3" s="1"/>
  <c r="WU122" i="3"/>
  <c r="XB132" i="3"/>
  <c r="XL132" i="3" s="1"/>
  <c r="XV132" i="3"/>
  <c r="WR133" i="3" s="1"/>
  <c r="WY132" i="3"/>
  <c r="XI132" i="3" s="1"/>
  <c r="XS132" i="3"/>
  <c r="WO133" i="3" s="1"/>
  <c r="RI63" i="3"/>
  <c r="QO63" i="3"/>
  <c r="QY63" i="3" s="1"/>
  <c r="WV131" i="3"/>
  <c r="XF131" i="3"/>
  <c r="XP131" i="3"/>
  <c r="WL132" i="3" s="1"/>
  <c r="XR132" i="3"/>
  <c r="WN133" i="3" s="1"/>
  <c r="WX132" i="3"/>
  <c r="XH132" i="3" s="1"/>
  <c r="OI52" i="3"/>
  <c r="PV52" i="3" s="1"/>
  <c r="OW52" i="3" s="1"/>
  <c r="NO52" i="3"/>
  <c r="OQ52" i="3" s="1"/>
  <c r="PU52" i="3"/>
  <c r="OV52" i="3" s="1"/>
  <c r="OT52" i="3"/>
  <c r="OR52" i="3"/>
  <c r="NC61" i="3"/>
  <c r="QF55" i="3"/>
  <c r="JQ68" i="2"/>
  <c r="IR68" i="2" s="1"/>
  <c r="HI68" i="2"/>
  <c r="IM68" i="2" s="1"/>
  <c r="HS68" i="2"/>
  <c r="IP68" i="2"/>
  <c r="IN68" i="2"/>
  <c r="IC68" i="2"/>
  <c r="JR68" i="2" s="1"/>
  <c r="IS68" i="2" s="1"/>
  <c r="AU60" i="3"/>
  <c r="E124" i="2"/>
  <c r="D124" i="2"/>
  <c r="C124" i="2"/>
  <c r="B124" i="2"/>
  <c r="H124" i="2"/>
  <c r="F124" i="2"/>
  <c r="I124" i="2"/>
  <c r="G124" i="2"/>
  <c r="WZ131" i="2"/>
  <c r="XJ131" i="2" s="1"/>
  <c r="XT131" i="2"/>
  <c r="WP132" i="2" s="1"/>
  <c r="GP67" i="2"/>
  <c r="FQ67" i="2" s="1"/>
  <c r="WX132" i="2"/>
  <c r="XH132" i="2"/>
  <c r="XR132" i="2"/>
  <c r="WN133" i="2" s="1"/>
  <c r="CK67" i="2"/>
  <c r="AU68" i="2"/>
  <c r="CP67" i="2"/>
  <c r="WI68" i="2"/>
  <c r="XY67" i="2"/>
  <c r="CM67" i="2"/>
  <c r="TR59" i="3"/>
  <c r="UB59" i="3"/>
  <c r="UL59" i="3"/>
  <c r="XN118" i="3"/>
  <c r="WJ119" i="3" s="1"/>
  <c r="WT118" i="3"/>
  <c r="XD118" i="3" s="1"/>
  <c r="AV53" i="3"/>
  <c r="WY131" i="2"/>
  <c r="XI131" i="2"/>
  <c r="XS131" i="2"/>
  <c r="WO132" i="2" s="1"/>
  <c r="XB132" i="2"/>
  <c r="XL132" i="2" s="1"/>
  <c r="XV132" i="2"/>
  <c r="WR133" i="2" s="1"/>
  <c r="DW55" i="3"/>
  <c r="GY43" i="3"/>
  <c r="WW132" i="2"/>
  <c r="XG132" i="2" s="1"/>
  <c r="XQ132" i="2"/>
  <c r="WM133" i="2" s="1"/>
  <c r="XT133" i="3"/>
  <c r="WP134" i="3" s="1"/>
  <c r="WZ133" i="3"/>
  <c r="XJ133" i="3" s="1"/>
  <c r="IE42" i="3"/>
  <c r="HA43" i="3" s="1"/>
  <c r="OX67" i="2"/>
  <c r="OS67" i="2"/>
  <c r="OU67" i="2" s="1"/>
  <c r="NC68" i="2"/>
  <c r="XU131" i="3"/>
  <c r="WQ132" i="3" s="1"/>
  <c r="XA131" i="3"/>
  <c r="XK131" i="3" s="1"/>
  <c r="QG52" i="3"/>
  <c r="RZ51" i="3"/>
  <c r="RU51" i="3"/>
  <c r="RW51" i="3" s="1"/>
  <c r="SX67" i="2"/>
  <c r="RY67" i="2" s="1"/>
  <c r="GO51" i="3" l="1"/>
  <c r="FP51" i="3" s="1"/>
  <c r="FN51" i="3"/>
  <c r="FL51" i="3"/>
  <c r="FC51" i="3"/>
  <c r="EI51" i="3"/>
  <c r="FK51" i="3" s="1"/>
  <c r="GP51" i="3"/>
  <c r="FQ51" i="3" s="1"/>
  <c r="KL42" i="3"/>
  <c r="MS42" i="3"/>
  <c r="LT42" i="3" s="1"/>
  <c r="LR42" i="3"/>
  <c r="LP42" i="3"/>
  <c r="CK49" i="3"/>
  <c r="CM49" i="3" s="1"/>
  <c r="AW50" i="3"/>
  <c r="CP49" i="3"/>
  <c r="I106" i="3"/>
  <c r="C106" i="3"/>
  <c r="B106" i="3"/>
  <c r="E106" i="3"/>
  <c r="H106" i="3"/>
  <c r="F106" i="3"/>
  <c r="G106" i="3"/>
  <c r="D106" i="3"/>
  <c r="CI49" i="3"/>
  <c r="BQ49" i="3"/>
  <c r="KK44" i="3"/>
  <c r="KU44" i="3" s="1"/>
  <c r="IO42" i="3"/>
  <c r="IQ42" i="3" s="1"/>
  <c r="UM54" i="3"/>
  <c r="VZ54" i="3" s="1"/>
  <c r="VA54" i="3" s="1"/>
  <c r="TS54" i="3"/>
  <c r="UU54" i="3" s="1"/>
  <c r="VY54" i="3"/>
  <c r="UZ54" i="3" s="1"/>
  <c r="UV54" i="3"/>
  <c r="UX54" i="3"/>
  <c r="NY52" i="3"/>
  <c r="JR42" i="3"/>
  <c r="IS42" i="3" s="1"/>
  <c r="XR133" i="2"/>
  <c r="WN134" i="2" s="1"/>
  <c r="WX133" i="2"/>
  <c r="XH133" i="2"/>
  <c r="WU123" i="3"/>
  <c r="XE123" i="3" s="1"/>
  <c r="XO123" i="3"/>
  <c r="WK124" i="3" s="1"/>
  <c r="RJ55" i="3"/>
  <c r="QP55" i="3"/>
  <c r="QZ55" i="3" s="1"/>
  <c r="QE64" i="3"/>
  <c r="XA132" i="2"/>
  <c r="XK132" i="2"/>
  <c r="XU132" i="2"/>
  <c r="WQ133" i="2" s="1"/>
  <c r="ND55" i="3"/>
  <c r="NX54" i="3"/>
  <c r="WW133" i="3"/>
  <c r="XG133" i="3" s="1"/>
  <c r="XQ133" i="3"/>
  <c r="WM134" i="3" s="1"/>
  <c r="WY132" i="2"/>
  <c r="XI132" i="2" s="1"/>
  <c r="XS132" i="2"/>
  <c r="WO133" i="2" s="1"/>
  <c r="FA55" i="3"/>
  <c r="EG55" i="3"/>
  <c r="EQ55" i="3" s="1"/>
  <c r="XN132" i="2"/>
  <c r="WJ133" i="2" s="1"/>
  <c r="WT132" i="2"/>
  <c r="XD132" i="2" s="1"/>
  <c r="OG61" i="3"/>
  <c r="NM61" i="3"/>
  <c r="NW61" i="3" s="1"/>
  <c r="WZ134" i="3"/>
  <c r="XT134" i="3"/>
  <c r="WP135" i="3" s="1"/>
  <c r="XJ134" i="3"/>
  <c r="XP132" i="3"/>
  <c r="WL133" i="3" s="1"/>
  <c r="WV132" i="3"/>
  <c r="XF132" i="3" s="1"/>
  <c r="XP133" i="2"/>
  <c r="WL134" i="2" s="1"/>
  <c r="WV133" i="2"/>
  <c r="XF133" i="2" s="1"/>
  <c r="OT68" i="2"/>
  <c r="OG68" i="2"/>
  <c r="PV68" i="2" s="1"/>
  <c r="OW68" i="2" s="1"/>
  <c r="OR68" i="2"/>
  <c r="PU68" i="2"/>
  <c r="OV68" i="2" s="1"/>
  <c r="NM68" i="2"/>
  <c r="OQ68" i="2" s="1"/>
  <c r="JQ43" i="3"/>
  <c r="IR43" i="3" s="1"/>
  <c r="IP43" i="3"/>
  <c r="HI43" i="3"/>
  <c r="HS43" i="3" s="1"/>
  <c r="IN43" i="3"/>
  <c r="HK43" i="3"/>
  <c r="HU43" i="3" s="1"/>
  <c r="WX133" i="3"/>
  <c r="XH133" i="3" s="1"/>
  <c r="XR133" i="3"/>
  <c r="WN134" i="3" s="1"/>
  <c r="XB133" i="2"/>
  <c r="XV133" i="2"/>
  <c r="WR134" i="2" s="1"/>
  <c r="XL133" i="2"/>
  <c r="BE60" i="3"/>
  <c r="BO60" i="3" s="1"/>
  <c r="BY60" i="3"/>
  <c r="BZ53" i="3"/>
  <c r="BF53" i="3"/>
  <c r="BP53" i="3"/>
  <c r="HT43" i="3"/>
  <c r="KK69" i="2"/>
  <c r="LO69" i="2" s="1"/>
  <c r="MS69" i="2"/>
  <c r="LT69" i="2" s="1"/>
  <c r="KU69" i="2"/>
  <c r="LP69" i="2"/>
  <c r="LR69" i="2"/>
  <c r="LE69" i="2"/>
  <c r="WU133" i="2"/>
  <c r="XE133" i="2" s="1"/>
  <c r="XO133" i="2"/>
  <c r="WK134" i="2" s="1"/>
  <c r="TH60" i="3"/>
  <c r="WY133" i="3"/>
  <c r="XI133" i="3" s="1"/>
  <c r="XS133" i="3"/>
  <c r="WO134" i="3" s="1"/>
  <c r="QQ52" i="3"/>
  <c r="RS52" i="3" s="1"/>
  <c r="RK52" i="3"/>
  <c r="SX52" i="3" s="1"/>
  <c r="RY52" i="3" s="1"/>
  <c r="SW52" i="3"/>
  <c r="RX52" i="3" s="1"/>
  <c r="RT52" i="3"/>
  <c r="RV52" i="3"/>
  <c r="XQ133" i="2"/>
  <c r="WM134" i="2" s="1"/>
  <c r="WW133" i="2"/>
  <c r="XG133" i="2" s="1"/>
  <c r="WZ132" i="2"/>
  <c r="XJ132" i="2"/>
  <c r="XT132" i="2"/>
  <c r="WP133" i="2" s="1"/>
  <c r="GY69" i="2"/>
  <c r="IT68" i="2"/>
  <c r="IO68" i="2"/>
  <c r="IQ68" i="2" s="1"/>
  <c r="GO68" i="2"/>
  <c r="FP68" i="2" s="1"/>
  <c r="EG68" i="2"/>
  <c r="FK68" i="2" s="1"/>
  <c r="FN68" i="2"/>
  <c r="FA68" i="2"/>
  <c r="GP68" i="2" s="1"/>
  <c r="FQ68" i="2" s="1"/>
  <c r="FL68" i="2"/>
  <c r="XN119" i="3"/>
  <c r="WJ120" i="3" s="1"/>
  <c r="WT119" i="3"/>
  <c r="XD119" i="3" s="1"/>
  <c r="WS68" i="2"/>
  <c r="XC68" i="2" s="1"/>
  <c r="XZ68" i="2"/>
  <c r="XM68" i="2"/>
  <c r="XX68" i="2"/>
  <c r="XV133" i="3"/>
  <c r="WR134" i="3" s="1"/>
  <c r="XB133" i="3"/>
  <c r="XL133" i="3"/>
  <c r="XU132" i="3"/>
  <c r="WQ133" i="3" s="1"/>
  <c r="XA132" i="3"/>
  <c r="XK132" i="3"/>
  <c r="CJ68" i="2"/>
  <c r="DM68" i="2"/>
  <c r="CN68" i="2" s="1"/>
  <c r="CL68" i="2"/>
  <c r="BY68" i="2"/>
  <c r="DN68" i="2" s="1"/>
  <c r="CO68" i="2" s="1"/>
  <c r="BE68" i="2"/>
  <c r="CI68" i="2" s="1"/>
  <c r="XZ64" i="3"/>
  <c r="XM64" i="3"/>
  <c r="XX64" i="3"/>
  <c r="WS64" i="3"/>
  <c r="XC64" i="3" s="1"/>
  <c r="IT42" i="3"/>
  <c r="NE53" i="3"/>
  <c r="OS52" i="3"/>
  <c r="OU52" i="3" s="1"/>
  <c r="OX52" i="3"/>
  <c r="UV68" i="2"/>
  <c r="VY68" i="2"/>
  <c r="UZ68" i="2" s="1"/>
  <c r="UA68" i="2"/>
  <c r="UX68" i="2"/>
  <c r="UK68" i="2"/>
  <c r="TQ68" i="2"/>
  <c r="UU68" i="2" s="1"/>
  <c r="TQ64" i="3"/>
  <c r="UA64" i="3" s="1"/>
  <c r="UK64" i="3"/>
  <c r="RV68" i="2"/>
  <c r="RI68" i="2"/>
  <c r="RT68" i="2"/>
  <c r="SX68" i="2"/>
  <c r="RY68" i="2" s="1"/>
  <c r="QO68" i="2"/>
  <c r="RS68" i="2" s="1"/>
  <c r="QY68" i="2"/>
  <c r="SW68" i="2"/>
  <c r="RX68" i="2" s="1"/>
  <c r="FM51" i="3" l="1"/>
  <c r="FO51" i="3" s="1"/>
  <c r="DY52" i="3"/>
  <c r="FR51" i="3"/>
  <c r="ES51" i="3"/>
  <c r="KV42" i="3"/>
  <c r="LO42" i="3"/>
  <c r="BG50" i="3"/>
  <c r="CA50" i="3"/>
  <c r="CJ50" i="3"/>
  <c r="DM50" i="3"/>
  <c r="CN50" i="3" s="1"/>
  <c r="CL50" i="3"/>
  <c r="DN50" i="3"/>
  <c r="CO50" i="3" s="1"/>
  <c r="UC54" i="3"/>
  <c r="LE44" i="3"/>
  <c r="TI55" i="3"/>
  <c r="UW54" i="3"/>
  <c r="UY54" i="3" s="1"/>
  <c r="VB54" i="3"/>
  <c r="XS134" i="3"/>
  <c r="WO135" i="3" s="1"/>
  <c r="WY134" i="3"/>
  <c r="XI134" i="3"/>
  <c r="OH55" i="3"/>
  <c r="NN55" i="3"/>
  <c r="NX55" i="3"/>
  <c r="B125" i="2"/>
  <c r="I125" i="2"/>
  <c r="H125" i="2"/>
  <c r="E125" i="2"/>
  <c r="C125" i="2"/>
  <c r="G125" i="2"/>
  <c r="F125" i="2"/>
  <c r="D125" i="2"/>
  <c r="NC69" i="2"/>
  <c r="OS68" i="2"/>
  <c r="OU68" i="2" s="1"/>
  <c r="OX68" i="2"/>
  <c r="XA133" i="2"/>
  <c r="XK133" i="2"/>
  <c r="XU133" i="2"/>
  <c r="WQ134" i="2" s="1"/>
  <c r="QF56" i="3"/>
  <c r="XN120" i="3"/>
  <c r="WJ121" i="3" s="1"/>
  <c r="WT120" i="3"/>
  <c r="XD120" i="3" s="1"/>
  <c r="TG69" i="2"/>
  <c r="VB68" i="2"/>
  <c r="UW68" i="2"/>
  <c r="UY68" i="2" s="1"/>
  <c r="RU68" i="2"/>
  <c r="QE69" i="2"/>
  <c r="RZ68" i="2"/>
  <c r="TG65" i="3"/>
  <c r="AU69" i="2"/>
  <c r="CP68" i="2"/>
  <c r="CK68" i="2"/>
  <c r="WW134" i="2"/>
  <c r="XG134" i="2"/>
  <c r="XQ134" i="2"/>
  <c r="WM135" i="2" s="1"/>
  <c r="OI53" i="3"/>
  <c r="NO53" i="3"/>
  <c r="OQ53" i="3" s="1"/>
  <c r="OR53" i="3"/>
  <c r="PU53" i="3"/>
  <c r="OV53" i="3" s="1"/>
  <c r="OT53" i="3"/>
  <c r="CM68" i="2"/>
  <c r="EQ68" i="2"/>
  <c r="XV134" i="2"/>
  <c r="WR135" i="2" s="1"/>
  <c r="XB134" i="2"/>
  <c r="XL134" i="2" s="1"/>
  <c r="IM43" i="3"/>
  <c r="IC43" i="3" s="1"/>
  <c r="NW68" i="2"/>
  <c r="WV133" i="3"/>
  <c r="XF133" i="3" s="1"/>
  <c r="XP133" i="3"/>
  <c r="WL134" i="3" s="1"/>
  <c r="XS133" i="2"/>
  <c r="WO134" i="2" s="1"/>
  <c r="WY133" i="2"/>
  <c r="XI133" i="2" s="1"/>
  <c r="WU124" i="3"/>
  <c r="XE124" i="3"/>
  <c r="XO124" i="3"/>
  <c r="WK125" i="3" s="1"/>
  <c r="NC62" i="3"/>
  <c r="XB134" i="3"/>
  <c r="XL134" i="3" s="1"/>
  <c r="XV134" i="3"/>
  <c r="WR135" i="3" s="1"/>
  <c r="BO68" i="2"/>
  <c r="UL60" i="3"/>
  <c r="TR60" i="3"/>
  <c r="UB60" i="3" s="1"/>
  <c r="LV69" i="2"/>
  <c r="KA70" i="2"/>
  <c r="LQ69" i="2"/>
  <c r="LS69" i="2" s="1"/>
  <c r="FR68" i="2"/>
  <c r="FM68" i="2"/>
  <c r="FO68" i="2" s="1"/>
  <c r="DW69" i="2"/>
  <c r="WU134" i="2"/>
  <c r="XE134" i="2" s="1"/>
  <c r="XO134" i="2"/>
  <c r="WK135" i="2" s="1"/>
  <c r="WX134" i="3"/>
  <c r="XH134" i="3" s="1"/>
  <c r="XR134" i="3"/>
  <c r="WN135" i="3" s="1"/>
  <c r="WV134" i="2"/>
  <c r="XF134" i="2" s="1"/>
  <c r="XP134" i="2"/>
  <c r="WL135" i="2" s="1"/>
  <c r="QO64" i="3"/>
  <c r="QY64" i="3" s="1"/>
  <c r="RI64" i="3"/>
  <c r="AV54" i="3"/>
  <c r="XQ134" i="3"/>
  <c r="WM135" i="3" s="1"/>
  <c r="WW134" i="3"/>
  <c r="XG134" i="3" s="1"/>
  <c r="AU61" i="3"/>
  <c r="WT133" i="2"/>
  <c r="XD133" i="2"/>
  <c r="XN133" i="2"/>
  <c r="WJ134" i="2" s="1"/>
  <c r="WI65" i="3"/>
  <c r="XY64" i="3"/>
  <c r="XT135" i="3"/>
  <c r="WP136" i="3" s="1"/>
  <c r="WZ135" i="3"/>
  <c r="XJ135" i="3"/>
  <c r="XY68" i="2"/>
  <c r="WI69" i="2"/>
  <c r="JQ69" i="2"/>
  <c r="IR69" i="2" s="1"/>
  <c r="HS69" i="2"/>
  <c r="IP69" i="2"/>
  <c r="IC69" i="2"/>
  <c r="HI69" i="2"/>
  <c r="IM69" i="2" s="1"/>
  <c r="IN69" i="2"/>
  <c r="MT69" i="2"/>
  <c r="LU69" i="2" s="1"/>
  <c r="WX134" i="2"/>
  <c r="XH134" i="2"/>
  <c r="XR134" i="2"/>
  <c r="WN135" i="2" s="1"/>
  <c r="QG53" i="3"/>
  <c r="RZ52" i="3"/>
  <c r="RU52" i="3"/>
  <c r="RW52" i="3" s="1"/>
  <c r="RW68" i="2"/>
  <c r="VZ68" i="2"/>
  <c r="VA68" i="2" s="1"/>
  <c r="XU133" i="3"/>
  <c r="WQ134" i="3" s="1"/>
  <c r="XA133" i="3"/>
  <c r="XK133" i="3" s="1"/>
  <c r="XT133" i="2"/>
  <c r="WP134" i="2" s="1"/>
  <c r="WZ133" i="2"/>
  <c r="XJ133" i="2" s="1"/>
  <c r="RA52" i="3"/>
  <c r="DW56" i="3"/>
  <c r="LG42" i="3" l="1"/>
  <c r="KC43" i="3" s="1"/>
  <c r="LF42" i="3"/>
  <c r="EI52" i="3"/>
  <c r="FC52" i="3"/>
  <c r="GO52" i="3"/>
  <c r="FP52" i="3" s="1"/>
  <c r="FN52" i="3"/>
  <c r="FL52" i="3"/>
  <c r="GP52" i="3"/>
  <c r="FQ52" i="3" s="1"/>
  <c r="AW51" i="3"/>
  <c r="CK50" i="3"/>
  <c r="CM50" i="3" s="1"/>
  <c r="CP50" i="3"/>
  <c r="I107" i="3"/>
  <c r="H107" i="3"/>
  <c r="B107" i="3"/>
  <c r="G107" i="3"/>
  <c r="E107" i="3"/>
  <c r="D107" i="3"/>
  <c r="C107" i="3"/>
  <c r="F107" i="3"/>
  <c r="CI50" i="3"/>
  <c r="BQ50" i="3"/>
  <c r="UM55" i="3"/>
  <c r="VZ55" i="3" s="1"/>
  <c r="VA55" i="3" s="1"/>
  <c r="TS55" i="3"/>
  <c r="UU55" i="3" s="1"/>
  <c r="UV55" i="3"/>
  <c r="UC55" i="3"/>
  <c r="VY55" i="3"/>
  <c r="UZ55" i="3" s="1"/>
  <c r="UX55" i="3"/>
  <c r="KA45" i="3"/>
  <c r="WZ134" i="2"/>
  <c r="XJ134" i="2" s="1"/>
  <c r="XT134" i="2"/>
  <c r="WP135" i="2" s="1"/>
  <c r="ND56" i="3"/>
  <c r="QQ53" i="3"/>
  <c r="RS53" i="3" s="1"/>
  <c r="RK53" i="3"/>
  <c r="RV53" i="3"/>
  <c r="RT53" i="3"/>
  <c r="SW53" i="3"/>
  <c r="RX53" i="3" s="1"/>
  <c r="SX53" i="3"/>
  <c r="RY53" i="3" s="1"/>
  <c r="XR135" i="2"/>
  <c r="WN136" i="2" s="1"/>
  <c r="WX135" i="2"/>
  <c r="XH135" i="2" s="1"/>
  <c r="EG69" i="2"/>
  <c r="FK69" i="2" s="1"/>
  <c r="FN69" i="2"/>
  <c r="FA69" i="2"/>
  <c r="GP69" i="2" s="1"/>
  <c r="FQ69" i="2" s="1"/>
  <c r="FL69" i="2"/>
  <c r="GO69" i="2"/>
  <c r="FP69" i="2" s="1"/>
  <c r="ID43" i="3"/>
  <c r="GZ44" i="3" s="1"/>
  <c r="IE43" i="3"/>
  <c r="HA44" i="3" s="1"/>
  <c r="NE54" i="3"/>
  <c r="OS53" i="3"/>
  <c r="OU53" i="3" s="1"/>
  <c r="OX53" i="3"/>
  <c r="RI69" i="2"/>
  <c r="SX69" i="2" s="1"/>
  <c r="RY69" i="2" s="1"/>
  <c r="RV69" i="2"/>
  <c r="RT69" i="2"/>
  <c r="QO69" i="2"/>
  <c r="RS69" i="2" s="1"/>
  <c r="SW69" i="2"/>
  <c r="RX69" i="2" s="1"/>
  <c r="QP56" i="3"/>
  <c r="QZ56" i="3" s="1"/>
  <c r="RJ56" i="3"/>
  <c r="XP135" i="2"/>
  <c r="WL136" i="2" s="1"/>
  <c r="WV135" i="2"/>
  <c r="XF135" i="2"/>
  <c r="NY53" i="3"/>
  <c r="XU134" i="2"/>
  <c r="WQ135" i="2" s="1"/>
  <c r="XA134" i="2"/>
  <c r="XK134" i="2" s="1"/>
  <c r="WW135" i="3"/>
  <c r="XG135" i="3" s="1"/>
  <c r="XQ135" i="3"/>
  <c r="WM136" i="3" s="1"/>
  <c r="XX65" i="3"/>
  <c r="XZ65" i="3"/>
  <c r="XM65" i="3"/>
  <c r="WS65" i="3"/>
  <c r="XC65" i="3" s="1"/>
  <c r="TH61" i="3"/>
  <c r="XA134" i="3"/>
  <c r="XK134" i="3" s="1"/>
  <c r="XU134" i="3"/>
  <c r="WQ135" i="3" s="1"/>
  <c r="BZ54" i="3"/>
  <c r="BF54" i="3"/>
  <c r="BP54" i="3" s="1"/>
  <c r="GY44" i="3"/>
  <c r="XE125" i="3"/>
  <c r="WU125" i="3"/>
  <c r="XO125" i="3"/>
  <c r="WK126" i="3" s="1"/>
  <c r="XB135" i="2"/>
  <c r="XL135" i="2"/>
  <c r="XV135" i="2"/>
  <c r="WR136" i="2" s="1"/>
  <c r="XQ135" i="2"/>
  <c r="WM136" i="2" s="1"/>
  <c r="WW135" i="2"/>
  <c r="XG135" i="2"/>
  <c r="WT134" i="2"/>
  <c r="XD134" i="2" s="1"/>
  <c r="XN134" i="2"/>
  <c r="WJ135" i="2" s="1"/>
  <c r="XR135" i="3"/>
  <c r="WN136" i="3" s="1"/>
  <c r="WX135" i="3"/>
  <c r="XH135" i="3" s="1"/>
  <c r="XV135" i="3"/>
  <c r="WR136" i="3" s="1"/>
  <c r="XB135" i="3"/>
  <c r="XL135" i="3" s="1"/>
  <c r="UX69" i="2"/>
  <c r="UK69" i="2"/>
  <c r="VZ69" i="2" s="1"/>
  <c r="VA69" i="2" s="1"/>
  <c r="UV69" i="2"/>
  <c r="TQ69" i="2"/>
  <c r="UU69" i="2" s="1"/>
  <c r="VY69" i="2"/>
  <c r="UZ69" i="2" s="1"/>
  <c r="WY135" i="3"/>
  <c r="XI135" i="3" s="1"/>
  <c r="XS135" i="3"/>
  <c r="WO136" i="3" s="1"/>
  <c r="QE65" i="3"/>
  <c r="FA56" i="3"/>
  <c r="EG56" i="3"/>
  <c r="LP70" i="2"/>
  <c r="MS70" i="2"/>
  <c r="LT70" i="2" s="1"/>
  <c r="LR70" i="2"/>
  <c r="KK70" i="2"/>
  <c r="LO70" i="2" s="1"/>
  <c r="LE70" i="2"/>
  <c r="MT70" i="2" s="1"/>
  <c r="LU70" i="2" s="1"/>
  <c r="GY70" i="2"/>
  <c r="IT69" i="2"/>
  <c r="IO69" i="2"/>
  <c r="IQ69" i="2" s="1"/>
  <c r="JR69" i="2"/>
  <c r="IS69" i="2" s="1"/>
  <c r="NM69" i="2"/>
  <c r="OQ69" i="2" s="1"/>
  <c r="PU69" i="2"/>
  <c r="OV69" i="2" s="1"/>
  <c r="OT69" i="2"/>
  <c r="OG69" i="2"/>
  <c r="PV69" i="2" s="1"/>
  <c r="OW69" i="2" s="1"/>
  <c r="OR69" i="2"/>
  <c r="BE61" i="3"/>
  <c r="BO61" i="3" s="1"/>
  <c r="BY61" i="3"/>
  <c r="WY134" i="2"/>
  <c r="XI134" i="2" s="1"/>
  <c r="XS134" i="2"/>
  <c r="WO135" i="2" s="1"/>
  <c r="DM69" i="2"/>
  <c r="CN69" i="2" s="1"/>
  <c r="BE69" i="2"/>
  <c r="CI69" i="2" s="1"/>
  <c r="CL69" i="2"/>
  <c r="BY69" i="2"/>
  <c r="DN69" i="2"/>
  <c r="CO69" i="2" s="1"/>
  <c r="CJ69" i="2"/>
  <c r="XC69" i="2"/>
  <c r="XM69" i="2"/>
  <c r="XZ69" i="2"/>
  <c r="XX69" i="2"/>
  <c r="WS69" i="2"/>
  <c r="NM62" i="3"/>
  <c r="NW62" i="3" s="1"/>
  <c r="OG62" i="3"/>
  <c r="XP134" i="3"/>
  <c r="WL135" i="3" s="1"/>
  <c r="WV134" i="3"/>
  <c r="XF134" i="3" s="1"/>
  <c r="UK65" i="3"/>
  <c r="TQ65" i="3"/>
  <c r="UA65" i="3" s="1"/>
  <c r="XN121" i="3"/>
  <c r="WJ122" i="3" s="1"/>
  <c r="WT121" i="3"/>
  <c r="XD121" i="3" s="1"/>
  <c r="XJ136" i="3"/>
  <c r="XT136" i="3"/>
  <c r="WP137" i="3" s="1"/>
  <c r="WZ136" i="3"/>
  <c r="XO135" i="2"/>
  <c r="WK136" i="2" s="1"/>
  <c r="WU135" i="2"/>
  <c r="XE135" i="2" s="1"/>
  <c r="PV53" i="3"/>
  <c r="OW53" i="3" s="1"/>
  <c r="UA69" i="2" l="1"/>
  <c r="FR52" i="3"/>
  <c r="DY53" i="3"/>
  <c r="FM52" i="3"/>
  <c r="FO52" i="3" s="1"/>
  <c r="FK52" i="3"/>
  <c r="ES52" i="3"/>
  <c r="KB43" i="3"/>
  <c r="LQ42" i="3"/>
  <c r="LS42" i="3" s="1"/>
  <c r="LV42" i="3"/>
  <c r="MT42" i="3"/>
  <c r="LU42" i="3" s="1"/>
  <c r="KM43" i="3"/>
  <c r="KW43" i="3" s="1"/>
  <c r="DM51" i="3"/>
  <c r="CN51" i="3" s="1"/>
  <c r="CL51" i="3"/>
  <c r="CJ51" i="3"/>
  <c r="BG51" i="3"/>
  <c r="CA51" i="3"/>
  <c r="RA53" i="3"/>
  <c r="KK45" i="3"/>
  <c r="KU45" i="3" s="1"/>
  <c r="LE45" i="3"/>
  <c r="IO43" i="3"/>
  <c r="IQ43" i="3" s="1"/>
  <c r="IT43" i="3"/>
  <c r="VB55" i="3"/>
  <c r="TI56" i="3"/>
  <c r="UW55" i="3"/>
  <c r="UY55" i="3" s="1"/>
  <c r="TR61" i="3"/>
  <c r="UL61" i="3"/>
  <c r="OI54" i="3"/>
  <c r="NO54" i="3"/>
  <c r="OQ54" i="3" s="1"/>
  <c r="PU54" i="3"/>
  <c r="OV54" i="3" s="1"/>
  <c r="OT54" i="3"/>
  <c r="OR54" i="3"/>
  <c r="XQ136" i="2"/>
  <c r="WM137" i="2" s="1"/>
  <c r="WW136" i="2"/>
  <c r="XG136" i="2" s="1"/>
  <c r="QF57" i="3"/>
  <c r="HK44" i="3"/>
  <c r="HU44" i="3" s="1"/>
  <c r="XB136" i="2"/>
  <c r="XL136" i="2" s="1"/>
  <c r="XV136" i="2"/>
  <c r="WR137" i="2" s="1"/>
  <c r="WI66" i="3"/>
  <c r="XY65" i="3"/>
  <c r="HJ44" i="3"/>
  <c r="HT44" i="3" s="1"/>
  <c r="QG54" i="3"/>
  <c r="RZ53" i="3"/>
  <c r="RU53" i="3"/>
  <c r="RW53" i="3" s="1"/>
  <c r="I126" i="2"/>
  <c r="H126" i="2"/>
  <c r="G126" i="2"/>
  <c r="F126" i="2"/>
  <c r="E126" i="2"/>
  <c r="B126" i="2"/>
  <c r="D126" i="2"/>
  <c r="C126" i="2"/>
  <c r="WU136" i="2"/>
  <c r="XE136" i="2" s="1"/>
  <c r="XO136" i="2"/>
  <c r="WK137" i="2" s="1"/>
  <c r="AU70" i="2"/>
  <c r="CP69" i="2"/>
  <c r="CK69" i="2"/>
  <c r="AU62" i="3"/>
  <c r="CM69" i="2"/>
  <c r="WX136" i="3"/>
  <c r="XH136" i="3"/>
  <c r="XR136" i="3"/>
  <c r="WN137" i="3" s="1"/>
  <c r="TG66" i="3"/>
  <c r="BO69" i="2"/>
  <c r="KU70" i="2"/>
  <c r="QY69" i="2"/>
  <c r="WZ137" i="3"/>
  <c r="XJ137" i="3"/>
  <c r="XT137" i="3"/>
  <c r="WP138" i="3" s="1"/>
  <c r="RI65" i="3"/>
  <c r="QO65" i="3"/>
  <c r="QY65" i="3" s="1"/>
  <c r="TG70" i="2"/>
  <c r="UW69" i="2"/>
  <c r="UY69" i="2" s="1"/>
  <c r="VB69" i="2"/>
  <c r="XN135" i="2"/>
  <c r="WJ136" i="2" s="1"/>
  <c r="WT135" i="2"/>
  <c r="XD135" i="2" s="1"/>
  <c r="XO126" i="3"/>
  <c r="WK127" i="3" s="1"/>
  <c r="WU126" i="3"/>
  <c r="XE126" i="3" s="1"/>
  <c r="IP70" i="2"/>
  <c r="IC70" i="2"/>
  <c r="JR70" i="2" s="1"/>
  <c r="IS70" i="2" s="1"/>
  <c r="IN70" i="2"/>
  <c r="HI70" i="2"/>
  <c r="IM70" i="2" s="1"/>
  <c r="JQ70" i="2"/>
  <c r="IR70" i="2" s="1"/>
  <c r="HS70" i="2"/>
  <c r="NW69" i="2"/>
  <c r="AV55" i="3"/>
  <c r="FM69" i="2"/>
  <c r="FO69" i="2" s="1"/>
  <c r="FR69" i="2"/>
  <c r="DW70" i="2"/>
  <c r="NN56" i="3"/>
  <c r="OH56" i="3"/>
  <c r="NX56" i="3"/>
  <c r="KA71" i="2"/>
  <c r="LV70" i="2"/>
  <c r="LQ70" i="2"/>
  <c r="LS70" i="2" s="1"/>
  <c r="WI70" i="2"/>
  <c r="XY69" i="2"/>
  <c r="XU135" i="3"/>
  <c r="WQ136" i="3" s="1"/>
  <c r="XA135" i="3"/>
  <c r="XK135" i="3" s="1"/>
  <c r="XA135" i="2"/>
  <c r="XK135" i="2"/>
  <c r="XU135" i="2"/>
  <c r="WQ136" i="2" s="1"/>
  <c r="XP136" i="2"/>
  <c r="WL137" i="2" s="1"/>
  <c r="WV136" i="2"/>
  <c r="XF136" i="2" s="1"/>
  <c r="XR136" i="2"/>
  <c r="WN137" i="2" s="1"/>
  <c r="WX136" i="2"/>
  <c r="XH136" i="2" s="1"/>
  <c r="WZ135" i="2"/>
  <c r="XJ135" i="2" s="1"/>
  <c r="XT135" i="2"/>
  <c r="WP136" i="2" s="1"/>
  <c r="NC63" i="3"/>
  <c r="DW57" i="3"/>
  <c r="NC70" i="2"/>
  <c r="OX69" i="2"/>
  <c r="OS69" i="2"/>
  <c r="XN122" i="3"/>
  <c r="WJ123" i="3" s="1"/>
  <c r="WT122" i="3"/>
  <c r="XD122" i="3" s="1"/>
  <c r="WY135" i="2"/>
  <c r="XI135" i="2" s="1"/>
  <c r="XS135" i="2"/>
  <c r="WO136" i="2" s="1"/>
  <c r="OU69" i="2"/>
  <c r="WY136" i="3"/>
  <c r="XI136" i="3" s="1"/>
  <c r="XS136" i="3"/>
  <c r="WO137" i="3" s="1"/>
  <c r="XV136" i="3"/>
  <c r="WR137" i="3" s="1"/>
  <c r="XB136" i="3"/>
  <c r="XL136" i="3" s="1"/>
  <c r="JR43" i="3"/>
  <c r="IS43" i="3" s="1"/>
  <c r="EQ69" i="2"/>
  <c r="WV135" i="3"/>
  <c r="XF135" i="3"/>
  <c r="XP135" i="3"/>
  <c r="WL136" i="3" s="1"/>
  <c r="EQ56" i="3"/>
  <c r="IP44" i="3"/>
  <c r="HI44" i="3"/>
  <c r="IN44" i="3"/>
  <c r="JQ44" i="3"/>
  <c r="IR44" i="3" s="1"/>
  <c r="HS44" i="3"/>
  <c r="XQ136" i="3"/>
  <c r="WM137" i="3" s="1"/>
  <c r="WW136" i="3"/>
  <c r="XG136" i="3" s="1"/>
  <c r="RU69" i="2"/>
  <c r="RW69" i="2" s="1"/>
  <c r="QE70" i="2"/>
  <c r="RZ69" i="2"/>
  <c r="MS43" i="3" l="1"/>
  <c r="LT43" i="3" s="1"/>
  <c r="LR43" i="3"/>
  <c r="LP43" i="3"/>
  <c r="KL43" i="3"/>
  <c r="FN53" i="3"/>
  <c r="GO53" i="3"/>
  <c r="FP53" i="3" s="1"/>
  <c r="FL53" i="3"/>
  <c r="FC53" i="3"/>
  <c r="ES53" i="3"/>
  <c r="EI53" i="3"/>
  <c r="FK53" i="3" s="1"/>
  <c r="DN51" i="3"/>
  <c r="CO51" i="3" s="1"/>
  <c r="AW52" i="3"/>
  <c r="CP51" i="3"/>
  <c r="CK51" i="3"/>
  <c r="CM51" i="3" s="1"/>
  <c r="CI51" i="3"/>
  <c r="BQ51" i="3"/>
  <c r="B108" i="3"/>
  <c r="I108" i="3"/>
  <c r="E108" i="3"/>
  <c r="D108" i="3"/>
  <c r="C108" i="3"/>
  <c r="F108" i="3"/>
  <c r="H108" i="3"/>
  <c r="G108" i="3"/>
  <c r="KA46" i="3"/>
  <c r="IM44" i="3"/>
  <c r="IC44" i="3" s="1"/>
  <c r="UV56" i="3"/>
  <c r="UM56" i="3"/>
  <c r="VY56" i="3"/>
  <c r="UZ56" i="3" s="1"/>
  <c r="TS56" i="3"/>
  <c r="UU56" i="3" s="1"/>
  <c r="UX56" i="3"/>
  <c r="XI137" i="3"/>
  <c r="XS137" i="3"/>
  <c r="WO138" i="3" s="1"/>
  <c r="WY137" i="3"/>
  <c r="OG70" i="2"/>
  <c r="PV70" i="2" s="1"/>
  <c r="OW70" i="2" s="1"/>
  <c r="OT70" i="2"/>
  <c r="OR70" i="2"/>
  <c r="NM70" i="2"/>
  <c r="OQ70" i="2" s="1"/>
  <c r="NW70" i="2"/>
  <c r="PU70" i="2"/>
  <c r="OV70" i="2" s="1"/>
  <c r="XS136" i="2"/>
  <c r="WO137" i="2" s="1"/>
  <c r="WY136" i="2"/>
  <c r="XI136" i="2"/>
  <c r="XK136" i="3"/>
  <c r="XA136" i="3"/>
  <c r="XU136" i="3"/>
  <c r="WQ137" i="3" s="1"/>
  <c r="XO127" i="3"/>
  <c r="WK128" i="3" s="1"/>
  <c r="WU127" i="3"/>
  <c r="XE127" i="3" s="1"/>
  <c r="UB61" i="3"/>
  <c r="IE44" i="3"/>
  <c r="HA45" i="3" s="1"/>
  <c r="ND57" i="3"/>
  <c r="XT138" i="3"/>
  <c r="WP139" i="3" s="1"/>
  <c r="WZ138" i="3"/>
  <c r="XJ138" i="3"/>
  <c r="WT136" i="2"/>
  <c r="XD136" i="2" s="1"/>
  <c r="XN136" i="2"/>
  <c r="WJ137" i="2" s="1"/>
  <c r="WT123" i="3"/>
  <c r="XN123" i="3"/>
  <c r="WJ124" i="3" s="1"/>
  <c r="XD123" i="3"/>
  <c r="NE55" i="3"/>
  <c r="OS54" i="3"/>
  <c r="OU54" i="3" s="1"/>
  <c r="OX54" i="3"/>
  <c r="WX137" i="2"/>
  <c r="XH137" i="2" s="1"/>
  <c r="XR137" i="2"/>
  <c r="WN138" i="2" s="1"/>
  <c r="XV137" i="3"/>
  <c r="WR138" i="3" s="1"/>
  <c r="XB137" i="3"/>
  <c r="XL137" i="3" s="1"/>
  <c r="WV137" i="2"/>
  <c r="XF137" i="2"/>
  <c r="XP137" i="2"/>
  <c r="WL138" i="2" s="1"/>
  <c r="XM70" i="2"/>
  <c r="XZ70" i="2"/>
  <c r="WS70" i="2"/>
  <c r="XC70" i="2" s="1"/>
  <c r="XX70" i="2"/>
  <c r="GP70" i="2"/>
  <c r="FQ70" i="2" s="1"/>
  <c r="GO70" i="2"/>
  <c r="FP70" i="2" s="1"/>
  <c r="FA70" i="2"/>
  <c r="FL70" i="2"/>
  <c r="EG70" i="2"/>
  <c r="FK70" i="2" s="1"/>
  <c r="FN70" i="2"/>
  <c r="BE62" i="3"/>
  <c r="BO62" i="3" s="1"/>
  <c r="BY62" i="3"/>
  <c r="NY54" i="3"/>
  <c r="IO70" i="2"/>
  <c r="IQ70" i="2" s="1"/>
  <c r="GY71" i="2"/>
  <c r="IT70" i="2"/>
  <c r="UV70" i="2"/>
  <c r="VY70" i="2"/>
  <c r="UZ70" i="2" s="1"/>
  <c r="UK70" i="2"/>
  <c r="VZ70" i="2" s="1"/>
  <c r="VA70" i="2" s="1"/>
  <c r="UX70" i="2"/>
  <c r="TQ70" i="2"/>
  <c r="UU70" i="2" s="1"/>
  <c r="RJ57" i="3"/>
  <c r="QP57" i="3"/>
  <c r="RV70" i="2"/>
  <c r="QO70" i="2"/>
  <c r="RS70" i="2" s="1"/>
  <c r="SW70" i="2"/>
  <c r="RX70" i="2" s="1"/>
  <c r="QY70" i="2"/>
  <c r="RT70" i="2"/>
  <c r="RI70" i="2"/>
  <c r="WV136" i="3"/>
  <c r="XF136" i="3" s="1"/>
  <c r="XP136" i="3"/>
  <c r="WL137" i="3" s="1"/>
  <c r="NM63" i="3"/>
  <c r="NW63" i="3" s="1"/>
  <c r="OG63" i="3"/>
  <c r="CJ70" i="2"/>
  <c r="BY70" i="2"/>
  <c r="DN70" i="2" s="1"/>
  <c r="CO70" i="2" s="1"/>
  <c r="CL70" i="2"/>
  <c r="BE70" i="2"/>
  <c r="CI70" i="2" s="1"/>
  <c r="DM70" i="2"/>
  <c r="CN70" i="2" s="1"/>
  <c r="XM66" i="3"/>
  <c r="XZ66" i="3"/>
  <c r="XX66" i="3"/>
  <c r="WS66" i="3"/>
  <c r="XC66" i="3" s="1"/>
  <c r="WW137" i="2"/>
  <c r="XG137" i="2"/>
  <c r="XQ137" i="2"/>
  <c r="WM138" i="2" s="1"/>
  <c r="MS71" i="2"/>
  <c r="LT71" i="2" s="1"/>
  <c r="LE71" i="2"/>
  <c r="LP71" i="2"/>
  <c r="MT71" i="2"/>
  <c r="LU71" i="2" s="1"/>
  <c r="LR71" i="2"/>
  <c r="KK71" i="2"/>
  <c r="LO71" i="2" s="1"/>
  <c r="TQ66" i="3"/>
  <c r="UA66" i="3" s="1"/>
  <c r="UK66" i="3"/>
  <c r="WU137" i="2"/>
  <c r="XO137" i="2"/>
  <c r="WK138" i="2" s="1"/>
  <c r="XE137" i="2"/>
  <c r="WW137" i="3"/>
  <c r="XG137" i="3"/>
  <c r="XQ137" i="3"/>
  <c r="WM138" i="3" s="1"/>
  <c r="FA57" i="3"/>
  <c r="EG57" i="3"/>
  <c r="EQ57" i="3" s="1"/>
  <c r="XT136" i="2"/>
  <c r="WP137" i="2" s="1"/>
  <c r="WZ136" i="2"/>
  <c r="XJ136" i="2" s="1"/>
  <c r="BF55" i="3"/>
  <c r="BP55" i="3"/>
  <c r="BZ55" i="3"/>
  <c r="RK54" i="3"/>
  <c r="QQ54" i="3"/>
  <c r="RS54" i="3" s="1"/>
  <c r="RT54" i="3"/>
  <c r="SW54" i="3"/>
  <c r="RX54" i="3" s="1"/>
  <c r="RV54" i="3"/>
  <c r="XV137" i="2"/>
  <c r="WR138" i="2" s="1"/>
  <c r="XB137" i="2"/>
  <c r="XL137" i="2" s="1"/>
  <c r="XA136" i="2"/>
  <c r="XK136" i="2"/>
  <c r="XU136" i="2"/>
  <c r="WQ137" i="2" s="1"/>
  <c r="QE66" i="3"/>
  <c r="WX137" i="3"/>
  <c r="XH137" i="3"/>
  <c r="XR137" i="3"/>
  <c r="WN138" i="3" s="1"/>
  <c r="PV54" i="3"/>
  <c r="OW54" i="3" s="1"/>
  <c r="TH62" i="3"/>
  <c r="KU71" i="2" l="1"/>
  <c r="UA70" i="2"/>
  <c r="GP53" i="3"/>
  <c r="FQ53" i="3" s="1"/>
  <c r="DY54" i="3"/>
  <c r="FR53" i="3"/>
  <c r="FM53" i="3"/>
  <c r="FO53" i="3" s="1"/>
  <c r="KV43" i="3"/>
  <c r="LO43" i="3"/>
  <c r="ID44" i="3"/>
  <c r="GZ45" i="3" s="1"/>
  <c r="HJ45" i="3" s="1"/>
  <c r="HT45" i="3" s="1"/>
  <c r="DM52" i="3"/>
  <c r="CN52" i="3" s="1"/>
  <c r="CL52" i="3"/>
  <c r="CJ52" i="3"/>
  <c r="CA52" i="3"/>
  <c r="BG52" i="3"/>
  <c r="VB56" i="3"/>
  <c r="TI57" i="3"/>
  <c r="UW56" i="3"/>
  <c r="UY56" i="3" s="1"/>
  <c r="LE46" i="3"/>
  <c r="KK46" i="3"/>
  <c r="VZ56" i="3"/>
  <c r="VA56" i="3" s="1"/>
  <c r="UC56" i="3"/>
  <c r="WZ137" i="2"/>
  <c r="XJ137" i="2" s="1"/>
  <c r="XT137" i="2"/>
  <c r="WP138" i="2" s="1"/>
  <c r="RZ70" i="2"/>
  <c r="RU70" i="2"/>
  <c r="QE71" i="2"/>
  <c r="WI71" i="2"/>
  <c r="XY70" i="2"/>
  <c r="WT137" i="2"/>
  <c r="XD137" i="2"/>
  <c r="XN137" i="2"/>
  <c r="WJ138" i="2" s="1"/>
  <c r="WY137" i="2"/>
  <c r="XI137" i="2" s="1"/>
  <c r="XS137" i="2"/>
  <c r="WO138" i="2" s="1"/>
  <c r="RI66" i="3"/>
  <c r="QO66" i="3"/>
  <c r="QY66" i="3" s="1"/>
  <c r="QG55" i="3"/>
  <c r="RU54" i="3"/>
  <c r="RW54" i="3" s="1"/>
  <c r="RZ54" i="3"/>
  <c r="QF58" i="3"/>
  <c r="XP138" i="2"/>
  <c r="WL139" i="2" s="1"/>
  <c r="WV138" i="2"/>
  <c r="XF138" i="2"/>
  <c r="AV56" i="3"/>
  <c r="XU137" i="2"/>
  <c r="WQ138" i="2" s="1"/>
  <c r="XA137" i="2"/>
  <c r="XK137" i="2" s="1"/>
  <c r="OI55" i="3"/>
  <c r="NO55" i="3"/>
  <c r="OQ55" i="3" s="1"/>
  <c r="NY55" i="3"/>
  <c r="OR55" i="3"/>
  <c r="PU55" i="3"/>
  <c r="OV55" i="3" s="1"/>
  <c r="OT55" i="3"/>
  <c r="PV55" i="3"/>
  <c r="OW55" i="3" s="1"/>
  <c r="NC64" i="3"/>
  <c r="QZ57" i="3"/>
  <c r="TR62" i="3"/>
  <c r="UL62" i="3"/>
  <c r="LQ71" i="2"/>
  <c r="LS71" i="2" s="1"/>
  <c r="KA72" i="2"/>
  <c r="LV71" i="2"/>
  <c r="WI67" i="3"/>
  <c r="XY66" i="3"/>
  <c r="DW71" i="2"/>
  <c r="FR70" i="2"/>
  <c r="FM70" i="2"/>
  <c r="FO70" i="2" s="1"/>
  <c r="XO138" i="2"/>
  <c r="WK139" i="2" s="1"/>
  <c r="WU138" i="2"/>
  <c r="XE138" i="2"/>
  <c r="RW70" i="2"/>
  <c r="VB70" i="2"/>
  <c r="TG71" i="2"/>
  <c r="UW70" i="2"/>
  <c r="UY70" i="2" s="1"/>
  <c r="XO128" i="3"/>
  <c r="WK129" i="3" s="1"/>
  <c r="WU128" i="3"/>
  <c r="XE128" i="3" s="1"/>
  <c r="XB138" i="2"/>
  <c r="XL138" i="2"/>
  <c r="XV138" i="2"/>
  <c r="WR139" i="2" s="1"/>
  <c r="XR138" i="3"/>
  <c r="WN139" i="3" s="1"/>
  <c r="WX138" i="3"/>
  <c r="XH138" i="3" s="1"/>
  <c r="TG67" i="3"/>
  <c r="BO70" i="2"/>
  <c r="SX70" i="2"/>
  <c r="RY70" i="2" s="1"/>
  <c r="AU63" i="3"/>
  <c r="EQ70" i="2"/>
  <c r="XB138" i="3"/>
  <c r="XL138" i="3" s="1"/>
  <c r="XV138" i="3"/>
  <c r="WR139" i="3" s="1"/>
  <c r="WZ139" i="3"/>
  <c r="XJ139" i="3"/>
  <c r="XT139" i="3"/>
  <c r="WP140" i="3" s="1"/>
  <c r="XA137" i="3"/>
  <c r="XU137" i="3"/>
  <c r="WQ138" i="3" s="1"/>
  <c r="XK137" i="3"/>
  <c r="OS70" i="2"/>
  <c r="OU70" i="2" s="1"/>
  <c r="NC71" i="2"/>
  <c r="OX70" i="2"/>
  <c r="IT44" i="3"/>
  <c r="GY45" i="3"/>
  <c r="JR44" i="3"/>
  <c r="IS44" i="3" s="1"/>
  <c r="XQ138" i="2"/>
  <c r="WM139" i="2" s="1"/>
  <c r="WW138" i="2"/>
  <c r="XG138" i="2" s="1"/>
  <c r="CM70" i="2"/>
  <c r="OH57" i="3"/>
  <c r="NN57" i="3"/>
  <c r="NX57" i="3" s="1"/>
  <c r="XS138" i="3"/>
  <c r="WO139" i="3" s="1"/>
  <c r="WY138" i="3"/>
  <c r="XI138" i="3"/>
  <c r="SX54" i="3"/>
  <c r="RY54" i="3" s="1"/>
  <c r="XQ138" i="3"/>
  <c r="WM139" i="3" s="1"/>
  <c r="WW138" i="3"/>
  <c r="XG138" i="3" s="1"/>
  <c r="XP137" i="3"/>
  <c r="WL138" i="3" s="1"/>
  <c r="WV137" i="3"/>
  <c r="XF137" i="3" s="1"/>
  <c r="WX138" i="2"/>
  <c r="XH138" i="2" s="1"/>
  <c r="XR138" i="2"/>
  <c r="WN139" i="2" s="1"/>
  <c r="XN124" i="3"/>
  <c r="WJ125" i="3" s="1"/>
  <c r="WT124" i="3"/>
  <c r="XD124" i="3"/>
  <c r="HK45" i="3"/>
  <c r="HU45" i="3" s="1"/>
  <c r="DW58" i="3"/>
  <c r="CP70" i="2"/>
  <c r="AU71" i="2"/>
  <c r="CK70" i="2"/>
  <c r="RA54" i="3"/>
  <c r="H127" i="2"/>
  <c r="G127" i="2"/>
  <c r="F127" i="2"/>
  <c r="E127" i="2"/>
  <c r="D127" i="2"/>
  <c r="C127" i="2"/>
  <c r="B127" i="2"/>
  <c r="I127" i="2"/>
  <c r="HS71" i="2"/>
  <c r="IP71" i="2"/>
  <c r="IN71" i="2"/>
  <c r="HI71" i="2"/>
  <c r="IM71" i="2" s="1"/>
  <c r="JQ71" i="2"/>
  <c r="IR71" i="2" s="1"/>
  <c r="IC71" i="2"/>
  <c r="JR71" i="2" s="1"/>
  <c r="IS71" i="2" s="1"/>
  <c r="IO44" i="3" l="1"/>
  <c r="IQ44" i="3" s="1"/>
  <c r="LG43" i="3"/>
  <c r="KC44" i="3" s="1"/>
  <c r="LF43" i="3"/>
  <c r="GO54" i="3"/>
  <c r="FP54" i="3" s="1"/>
  <c r="FC54" i="3"/>
  <c r="FL54" i="3"/>
  <c r="FN54" i="3"/>
  <c r="EI54" i="3"/>
  <c r="FK54" i="3" s="1"/>
  <c r="CI52" i="3"/>
  <c r="BQ52" i="3"/>
  <c r="G109" i="3"/>
  <c r="F109" i="3"/>
  <c r="E109" i="3"/>
  <c r="B109" i="3"/>
  <c r="H109" i="3"/>
  <c r="C109" i="3"/>
  <c r="D109" i="3"/>
  <c r="CK52" i="3"/>
  <c r="CM52" i="3" s="1"/>
  <c r="CP52" i="3"/>
  <c r="AW53" i="3"/>
  <c r="DN52" i="3"/>
  <c r="CO52" i="3" s="1"/>
  <c r="I109" i="3" s="1"/>
  <c r="KU46" i="3"/>
  <c r="KA47" i="3"/>
  <c r="VY57" i="3"/>
  <c r="UZ57" i="3" s="1"/>
  <c r="UX57" i="3"/>
  <c r="UV57" i="3"/>
  <c r="UM57" i="3"/>
  <c r="TS57" i="3"/>
  <c r="UU57" i="3" s="1"/>
  <c r="WW139" i="3"/>
  <c r="XG139" i="3" s="1"/>
  <c r="XQ139" i="3"/>
  <c r="WM140" i="3" s="1"/>
  <c r="XN138" i="2"/>
  <c r="WJ139" i="2" s="1"/>
  <c r="WT138" i="2"/>
  <c r="XD138" i="2" s="1"/>
  <c r="XN125" i="3"/>
  <c r="WJ126" i="3" s="1"/>
  <c r="WT125" i="3"/>
  <c r="XD125" i="3" s="1"/>
  <c r="ND58" i="3"/>
  <c r="BE63" i="3"/>
  <c r="BO63" i="3" s="1"/>
  <c r="BY63" i="3"/>
  <c r="EG71" i="2"/>
  <c r="FK71" i="2" s="1"/>
  <c r="FL71" i="2"/>
  <c r="GO71" i="2"/>
  <c r="FP71" i="2" s="1"/>
  <c r="FA71" i="2"/>
  <c r="FN71" i="2"/>
  <c r="EQ71" i="2"/>
  <c r="QQ55" i="3"/>
  <c r="RS55" i="3" s="1"/>
  <c r="RK55" i="3"/>
  <c r="RV55" i="3"/>
  <c r="RT55" i="3"/>
  <c r="SW55" i="3"/>
  <c r="RX55" i="3" s="1"/>
  <c r="XV139" i="2"/>
  <c r="WR140" i="2" s="1"/>
  <c r="XB139" i="2"/>
  <c r="XL139" i="2" s="1"/>
  <c r="NM71" i="2"/>
  <c r="OQ71" i="2" s="1"/>
  <c r="PU71" i="2"/>
  <c r="OV71" i="2" s="1"/>
  <c r="OG71" i="2"/>
  <c r="PV71" i="2" s="1"/>
  <c r="OW71" i="2" s="1"/>
  <c r="OT71" i="2"/>
  <c r="OR71" i="2"/>
  <c r="NW71" i="2"/>
  <c r="WU139" i="2"/>
  <c r="XE139" i="2" s="1"/>
  <c r="XO139" i="2"/>
  <c r="WK140" i="2" s="1"/>
  <c r="WZ140" i="3"/>
  <c r="XJ140" i="3" s="1"/>
  <c r="XT140" i="3"/>
  <c r="WP141" i="3" s="1"/>
  <c r="XO129" i="3"/>
  <c r="WK130" i="3" s="1"/>
  <c r="WU129" i="3"/>
  <c r="XE129" i="3" s="1"/>
  <c r="BF56" i="3"/>
  <c r="BP56" i="3" s="1"/>
  <c r="BZ56" i="3"/>
  <c r="XA138" i="3"/>
  <c r="XK138" i="3"/>
  <c r="XU138" i="3"/>
  <c r="WQ139" i="3" s="1"/>
  <c r="WW139" i="2"/>
  <c r="XG139" i="2"/>
  <c r="XQ139" i="2"/>
  <c r="WM140" i="2" s="1"/>
  <c r="EG58" i="3"/>
  <c r="EQ58" i="3" s="1"/>
  <c r="FA58" i="3"/>
  <c r="WY139" i="3"/>
  <c r="XI139" i="3"/>
  <c r="XS139" i="3"/>
  <c r="WO140" i="3" s="1"/>
  <c r="TQ67" i="3"/>
  <c r="UA67" i="3" s="1"/>
  <c r="UK67" i="3"/>
  <c r="UB62" i="3"/>
  <c r="SW71" i="2"/>
  <c r="RX71" i="2" s="1"/>
  <c r="RI71" i="2"/>
  <c r="QO71" i="2"/>
  <c r="RS71" i="2" s="1"/>
  <c r="RV71" i="2"/>
  <c r="RT71" i="2"/>
  <c r="GY72" i="2"/>
  <c r="IT71" i="2"/>
  <c r="IO71" i="2"/>
  <c r="TH63" i="3"/>
  <c r="XX71" i="2"/>
  <c r="WS71" i="2"/>
  <c r="XC71" i="2" s="1"/>
  <c r="XZ71" i="2"/>
  <c r="XM71" i="2"/>
  <c r="XR139" i="2"/>
  <c r="WN140" i="2" s="1"/>
  <c r="WX139" i="2"/>
  <c r="XH139" i="2" s="1"/>
  <c r="XV139" i="3"/>
  <c r="WR140" i="3" s="1"/>
  <c r="XB139" i="3"/>
  <c r="XL139" i="3" s="1"/>
  <c r="NE56" i="3"/>
  <c r="OS55" i="3"/>
  <c r="OU55" i="3" s="1"/>
  <c r="OX55" i="3"/>
  <c r="WV139" i="2"/>
  <c r="XF139" i="2" s="1"/>
  <c r="XP139" i="2"/>
  <c r="WL140" i="2" s="1"/>
  <c r="QE67" i="3"/>
  <c r="IQ71" i="2"/>
  <c r="BY71" i="2"/>
  <c r="DN71" i="2" s="1"/>
  <c r="CO71" i="2" s="1"/>
  <c r="DM71" i="2"/>
  <c r="CN71" i="2" s="1"/>
  <c r="CL71" i="2"/>
  <c r="BE71" i="2"/>
  <c r="CI71" i="2" s="1"/>
  <c r="CJ71" i="2"/>
  <c r="BO71" i="2"/>
  <c r="IP45" i="3"/>
  <c r="IN45" i="3"/>
  <c r="HI45" i="3"/>
  <c r="IM45" i="3" s="1"/>
  <c r="JQ45" i="3"/>
  <c r="IR45" i="3" s="1"/>
  <c r="UK71" i="2"/>
  <c r="VY71" i="2"/>
  <c r="UZ71" i="2" s="1"/>
  <c r="UX71" i="2"/>
  <c r="VZ71" i="2"/>
  <c r="VA71" i="2" s="1"/>
  <c r="UV71" i="2"/>
  <c r="TQ71" i="2"/>
  <c r="UU71" i="2" s="1"/>
  <c r="XZ67" i="3"/>
  <c r="XM67" i="3"/>
  <c r="WS67" i="3"/>
  <c r="XC67" i="3" s="1"/>
  <c r="XX67" i="3"/>
  <c r="WX139" i="3"/>
  <c r="XR139" i="3"/>
  <c r="WN140" i="3" s="1"/>
  <c r="XH139" i="3"/>
  <c r="XA138" i="2"/>
  <c r="XK138" i="2"/>
  <c r="XU138" i="2"/>
  <c r="WQ139" i="2" s="1"/>
  <c r="WY138" i="2"/>
  <c r="XI138" i="2" s="1"/>
  <c r="XS138" i="2"/>
  <c r="WO139" i="2" s="1"/>
  <c r="WZ138" i="2"/>
  <c r="XJ138" i="2"/>
  <c r="XT138" i="2"/>
  <c r="WP139" i="2" s="1"/>
  <c r="WV138" i="3"/>
  <c r="XF138" i="3" s="1"/>
  <c r="XP138" i="3"/>
  <c r="WL139" i="3" s="1"/>
  <c r="LR72" i="2"/>
  <c r="MS72" i="2"/>
  <c r="LT72" i="2" s="1"/>
  <c r="LE72" i="2"/>
  <c r="KK72" i="2"/>
  <c r="LO72" i="2" s="1"/>
  <c r="LP72" i="2"/>
  <c r="RJ58" i="3"/>
  <c r="QP58" i="3"/>
  <c r="QZ58" i="3" s="1"/>
  <c r="NM64" i="3"/>
  <c r="NW64" i="3" s="1"/>
  <c r="OG64" i="3"/>
  <c r="KU72" i="2" l="1"/>
  <c r="QY71" i="2"/>
  <c r="ES54" i="3"/>
  <c r="GP54" i="3"/>
  <c r="FQ54" i="3" s="1"/>
  <c r="DY55" i="3"/>
  <c r="FM54" i="3"/>
  <c r="FO54" i="3" s="1"/>
  <c r="FR54" i="3"/>
  <c r="KB44" i="3"/>
  <c r="LV43" i="3"/>
  <c r="LQ43" i="3"/>
  <c r="LS43" i="3" s="1"/>
  <c r="MT43" i="3"/>
  <c r="LU43" i="3" s="1"/>
  <c r="UC57" i="3"/>
  <c r="KM44" i="3"/>
  <c r="KW44" i="3" s="1"/>
  <c r="CA53" i="3"/>
  <c r="BG53" i="3"/>
  <c r="CI53" i="3" s="1"/>
  <c r="BQ53" i="3"/>
  <c r="DM53" i="3"/>
  <c r="CN53" i="3" s="1"/>
  <c r="CJ53" i="3"/>
  <c r="CL53" i="3"/>
  <c r="RA55" i="3"/>
  <c r="VB57" i="3"/>
  <c r="TI58" i="3"/>
  <c r="UW57" i="3"/>
  <c r="UY57" i="3" s="1"/>
  <c r="KK47" i="3"/>
  <c r="LE47" i="3"/>
  <c r="VZ57" i="3"/>
  <c r="VA57" i="3" s="1"/>
  <c r="XN126" i="3"/>
  <c r="WJ127" i="3" s="1"/>
  <c r="WT126" i="3"/>
  <c r="XD126" i="3" s="1"/>
  <c r="AU64" i="3"/>
  <c r="NC65" i="3"/>
  <c r="WX140" i="2"/>
  <c r="XH140" i="2" s="1"/>
  <c r="XR140" i="2"/>
  <c r="WN141" i="2" s="1"/>
  <c r="KA73" i="2"/>
  <c r="LQ72" i="2"/>
  <c r="LS72" i="2" s="1"/>
  <c r="LV72" i="2"/>
  <c r="XP139" i="3"/>
  <c r="WL140" i="3" s="1"/>
  <c r="WV139" i="3"/>
  <c r="XF139" i="3" s="1"/>
  <c r="UA71" i="2"/>
  <c r="E128" i="2"/>
  <c r="D128" i="2"/>
  <c r="C128" i="2"/>
  <c r="B128" i="2"/>
  <c r="H128" i="2"/>
  <c r="F128" i="2"/>
  <c r="I128" i="2"/>
  <c r="G128" i="2"/>
  <c r="WI72" i="2"/>
  <c r="XY71" i="2"/>
  <c r="QG56" i="3"/>
  <c r="RZ55" i="3"/>
  <c r="RU55" i="3"/>
  <c r="RW55" i="3" s="1"/>
  <c r="WT139" i="2"/>
  <c r="XD139" i="2"/>
  <c r="XN139" i="2"/>
  <c r="WJ140" i="2" s="1"/>
  <c r="DW59" i="3"/>
  <c r="OX71" i="2"/>
  <c r="OS71" i="2"/>
  <c r="OU71" i="2" s="1"/>
  <c r="NC72" i="2"/>
  <c r="XU139" i="2"/>
  <c r="WQ140" i="2" s="1"/>
  <c r="XA139" i="2"/>
  <c r="XK139" i="2"/>
  <c r="RZ71" i="2"/>
  <c r="QE72" i="2"/>
  <c r="RU71" i="2"/>
  <c r="RW71" i="2" s="1"/>
  <c r="CM71" i="2"/>
  <c r="WV140" i="2"/>
  <c r="XF140" i="2" s="1"/>
  <c r="XP140" i="2"/>
  <c r="WL141" i="2" s="1"/>
  <c r="HI72" i="2"/>
  <c r="IM72" i="2" s="1"/>
  <c r="JQ72" i="2"/>
  <c r="IR72" i="2" s="1"/>
  <c r="IC72" i="2"/>
  <c r="IN72" i="2"/>
  <c r="IP72" i="2"/>
  <c r="XR140" i="3"/>
  <c r="WN141" i="3" s="1"/>
  <c r="WX140" i="3"/>
  <c r="XH140" i="3" s="1"/>
  <c r="XT139" i="2"/>
  <c r="WP140" i="2" s="1"/>
  <c r="WZ139" i="2"/>
  <c r="XJ139" i="2" s="1"/>
  <c r="SX71" i="2"/>
  <c r="RY71" i="2" s="1"/>
  <c r="TG68" i="3"/>
  <c r="WW140" i="2"/>
  <c r="XG140" i="2" s="1"/>
  <c r="XQ140" i="2"/>
  <c r="WM141" i="2" s="1"/>
  <c r="UW71" i="2"/>
  <c r="UY71" i="2" s="1"/>
  <c r="VB71" i="2"/>
  <c r="TG72" i="2"/>
  <c r="CK71" i="2"/>
  <c r="CP71" i="2"/>
  <c r="AU72" i="2"/>
  <c r="XB140" i="3"/>
  <c r="XL140" i="3"/>
  <c r="XV140" i="3"/>
  <c r="WR141" i="3" s="1"/>
  <c r="AV57" i="3"/>
  <c r="WU130" i="3"/>
  <c r="XE130" i="3" s="1"/>
  <c r="XO130" i="3"/>
  <c r="WK131" i="3" s="1"/>
  <c r="DW72" i="2"/>
  <c r="FR71" i="2"/>
  <c r="FM71" i="2"/>
  <c r="FO71" i="2" s="1"/>
  <c r="XQ140" i="3"/>
  <c r="WM141" i="3" s="1"/>
  <c r="WW140" i="3"/>
  <c r="XG140" i="3" s="1"/>
  <c r="WI68" i="3"/>
  <c r="XY67" i="3"/>
  <c r="HS45" i="3"/>
  <c r="IC45" i="3" s="1"/>
  <c r="XT141" i="3"/>
  <c r="WP142" i="3" s="1"/>
  <c r="WZ141" i="3"/>
  <c r="XJ141" i="3" s="1"/>
  <c r="XB140" i="2"/>
  <c r="XL140" i="2" s="1"/>
  <c r="XV140" i="2"/>
  <c r="WR141" i="2" s="1"/>
  <c r="TR63" i="3"/>
  <c r="UL63" i="3"/>
  <c r="XO140" i="2"/>
  <c r="WK141" i="2" s="1"/>
  <c r="WU140" i="2"/>
  <c r="XE140" i="2" s="1"/>
  <c r="GP71" i="2"/>
  <c r="FQ71" i="2" s="1"/>
  <c r="OH58" i="3"/>
  <c r="NN58" i="3"/>
  <c r="NX58" i="3" s="1"/>
  <c r="XA139" i="3"/>
  <c r="XK139" i="3"/>
  <c r="XU139" i="3"/>
  <c r="WQ140" i="3" s="1"/>
  <c r="MT72" i="2"/>
  <c r="LU72" i="2" s="1"/>
  <c r="NO56" i="3"/>
  <c r="OQ56" i="3" s="1"/>
  <c r="OI56" i="3"/>
  <c r="OR56" i="3"/>
  <c r="PU56" i="3"/>
  <c r="OV56" i="3" s="1"/>
  <c r="OT56" i="3"/>
  <c r="PV56" i="3"/>
  <c r="OW56" i="3" s="1"/>
  <c r="QF59" i="3"/>
  <c r="XS139" i="2"/>
  <c r="WO140" i="2" s="1"/>
  <c r="WY139" i="2"/>
  <c r="XI139" i="2" s="1"/>
  <c r="SX55" i="3"/>
  <c r="RY55" i="3" s="1"/>
  <c r="QO67" i="3"/>
  <c r="QY67" i="3"/>
  <c r="RI67" i="3"/>
  <c r="WY140" i="3"/>
  <c r="XI140" i="3" s="1"/>
  <c r="XS140" i="3"/>
  <c r="WO141" i="3" s="1"/>
  <c r="KL44" i="3" l="1"/>
  <c r="MS44" i="3"/>
  <c r="LT44" i="3" s="1"/>
  <c r="LR44" i="3"/>
  <c r="LP44" i="3"/>
  <c r="FC55" i="3"/>
  <c r="FN55" i="3"/>
  <c r="GO55" i="3"/>
  <c r="FP55" i="3" s="1"/>
  <c r="FL55" i="3"/>
  <c r="EI55" i="3"/>
  <c r="E110" i="3"/>
  <c r="C110" i="3"/>
  <c r="D110" i="3"/>
  <c r="B110" i="3"/>
  <c r="H110" i="3"/>
  <c r="F110" i="3"/>
  <c r="G110" i="3"/>
  <c r="AW54" i="3"/>
  <c r="CK53" i="3"/>
  <c r="CM53" i="3" s="1"/>
  <c r="DN53" i="3"/>
  <c r="CO53" i="3" s="1"/>
  <c r="I110" i="3" s="1"/>
  <c r="CP53" i="3"/>
  <c r="KU47" i="3"/>
  <c r="NY56" i="3"/>
  <c r="KA48" i="3"/>
  <c r="VY58" i="3"/>
  <c r="UZ58" i="3" s="1"/>
  <c r="TS58" i="3"/>
  <c r="UU58" i="3" s="1"/>
  <c r="UM58" i="3"/>
  <c r="UX58" i="3"/>
  <c r="UV58" i="3"/>
  <c r="WU141" i="2"/>
  <c r="XE141" i="2"/>
  <c r="XO141" i="2"/>
  <c r="WK142" i="2" s="1"/>
  <c r="UK68" i="3"/>
  <c r="TQ68" i="3"/>
  <c r="XP141" i="2"/>
  <c r="WL142" i="2" s="1"/>
  <c r="WV141" i="2"/>
  <c r="XF141" i="2" s="1"/>
  <c r="OR72" i="2"/>
  <c r="NM72" i="2"/>
  <c r="OQ72" i="2" s="1"/>
  <c r="OG72" i="2"/>
  <c r="OT72" i="2"/>
  <c r="NW72" i="2"/>
  <c r="PV72" i="2"/>
  <c r="OW72" i="2" s="1"/>
  <c r="PU72" i="2"/>
  <c r="OV72" i="2" s="1"/>
  <c r="XP140" i="3"/>
  <c r="WL141" i="3" s="1"/>
  <c r="WV140" i="3"/>
  <c r="XF140" i="3" s="1"/>
  <c r="XO131" i="3"/>
  <c r="WK132" i="3" s="1"/>
  <c r="WU131" i="3"/>
  <c r="XE131" i="3" s="1"/>
  <c r="ID45" i="3"/>
  <c r="GZ46" i="3" s="1"/>
  <c r="WS72" i="2"/>
  <c r="XC72" i="2"/>
  <c r="XZ72" i="2"/>
  <c r="XM72" i="2"/>
  <c r="XX72" i="2"/>
  <c r="FL72" i="2"/>
  <c r="GO72" i="2"/>
  <c r="FP72" i="2" s="1"/>
  <c r="FA72" i="2"/>
  <c r="EG72" i="2"/>
  <c r="FK72" i="2" s="1"/>
  <c r="FN72" i="2"/>
  <c r="EQ72" i="2"/>
  <c r="WZ142" i="3"/>
  <c r="XJ142" i="3" s="1"/>
  <c r="XT142" i="3"/>
  <c r="WP143" i="3" s="1"/>
  <c r="RJ59" i="3"/>
  <c r="QP59" i="3"/>
  <c r="QZ59" i="3" s="1"/>
  <c r="TH64" i="3"/>
  <c r="IE45" i="3"/>
  <c r="HA46" i="3" s="1"/>
  <c r="BE64" i="3"/>
  <c r="BO64" i="3" s="1"/>
  <c r="BY64" i="3"/>
  <c r="WX141" i="3"/>
  <c r="XH141" i="3" s="1"/>
  <c r="XR141" i="3"/>
  <c r="WN142" i="3" s="1"/>
  <c r="QQ56" i="3"/>
  <c r="RS56" i="3" s="1"/>
  <c r="RK56" i="3"/>
  <c r="RT56" i="3"/>
  <c r="RV56" i="3"/>
  <c r="SW56" i="3"/>
  <c r="RX56" i="3" s="1"/>
  <c r="WZ140" i="2"/>
  <c r="XJ140" i="2"/>
  <c r="XT140" i="2"/>
  <c r="WP141" i="2" s="1"/>
  <c r="MS73" i="2"/>
  <c r="LT73" i="2" s="1"/>
  <c r="KK73" i="2"/>
  <c r="LO73" i="2" s="1"/>
  <c r="KU73" i="2"/>
  <c r="LR73" i="2"/>
  <c r="LP73" i="2"/>
  <c r="LE73" i="2"/>
  <c r="MT73" i="2" s="1"/>
  <c r="LU73" i="2" s="1"/>
  <c r="WS68" i="3"/>
  <c r="XC68" i="3" s="1"/>
  <c r="XZ68" i="3"/>
  <c r="XX68" i="3"/>
  <c r="XM68" i="3"/>
  <c r="BF57" i="3"/>
  <c r="BP57" i="3"/>
  <c r="BZ57" i="3"/>
  <c r="XK140" i="3"/>
  <c r="XU140" i="3"/>
  <c r="WQ141" i="3" s="1"/>
  <c r="XA140" i="3"/>
  <c r="VY72" i="2"/>
  <c r="UZ72" i="2" s="1"/>
  <c r="UX72" i="2"/>
  <c r="UK72" i="2"/>
  <c r="TQ72" i="2"/>
  <c r="UU72" i="2" s="1"/>
  <c r="UV72" i="2"/>
  <c r="UB63" i="3"/>
  <c r="WY141" i="3"/>
  <c r="XI141" i="3"/>
  <c r="XS141" i="3"/>
  <c r="WO142" i="3" s="1"/>
  <c r="HS72" i="2"/>
  <c r="SW72" i="2"/>
  <c r="RX72" i="2" s="1"/>
  <c r="RI72" i="2"/>
  <c r="SX72" i="2" s="1"/>
  <c r="RY72" i="2" s="1"/>
  <c r="QO72" i="2"/>
  <c r="RS72" i="2" s="1"/>
  <c r="RV72" i="2"/>
  <c r="RT72" i="2"/>
  <c r="XR141" i="2"/>
  <c r="WN142" i="2" s="1"/>
  <c r="WX141" i="2"/>
  <c r="XH141" i="2" s="1"/>
  <c r="GY46" i="3"/>
  <c r="NE57" i="3"/>
  <c r="OX56" i="3"/>
  <c r="OS56" i="3"/>
  <c r="OU56" i="3" s="1"/>
  <c r="XV141" i="3"/>
  <c r="WR142" i="3" s="1"/>
  <c r="XB141" i="3"/>
  <c r="XL141" i="3"/>
  <c r="XQ141" i="2"/>
  <c r="WM142" i="2" s="1"/>
  <c r="WW141" i="2"/>
  <c r="XG141" i="2" s="1"/>
  <c r="EG59" i="3"/>
  <c r="EQ59" i="3" s="1"/>
  <c r="FA59" i="3"/>
  <c r="WW141" i="3"/>
  <c r="XG141" i="3" s="1"/>
  <c r="XQ141" i="3"/>
  <c r="WM142" i="3" s="1"/>
  <c r="GY73" i="2"/>
  <c r="IT72" i="2"/>
  <c r="IO72" i="2"/>
  <c r="IQ72" i="2" s="1"/>
  <c r="QE68" i="3"/>
  <c r="ND59" i="3"/>
  <c r="XB141" i="2"/>
  <c r="XL141" i="2" s="1"/>
  <c r="XV141" i="2"/>
  <c r="WR142" i="2" s="1"/>
  <c r="WY140" i="2"/>
  <c r="XI140" i="2"/>
  <c r="XS140" i="2"/>
  <c r="WO141" i="2" s="1"/>
  <c r="CL72" i="2"/>
  <c r="BY72" i="2"/>
  <c r="BE72" i="2"/>
  <c r="CI72" i="2" s="1"/>
  <c r="CJ72" i="2"/>
  <c r="DM72" i="2"/>
  <c r="CN72" i="2" s="1"/>
  <c r="JR72" i="2"/>
  <c r="IS72" i="2" s="1"/>
  <c r="XA140" i="2"/>
  <c r="XK140" i="2" s="1"/>
  <c r="XU140" i="2"/>
  <c r="WQ141" i="2" s="1"/>
  <c r="XN140" i="2"/>
  <c r="WJ141" i="2" s="1"/>
  <c r="WT140" i="2"/>
  <c r="XD140" i="2" s="1"/>
  <c r="NM65" i="3"/>
  <c r="OG65" i="3"/>
  <c r="WT127" i="3"/>
  <c r="XN127" i="3"/>
  <c r="WJ128" i="3" s="1"/>
  <c r="XD127" i="3"/>
  <c r="QY72" i="2" l="1"/>
  <c r="FM55" i="3"/>
  <c r="FO55" i="3" s="1"/>
  <c r="GP55" i="3"/>
  <c r="FQ55" i="3" s="1"/>
  <c r="FR55" i="3"/>
  <c r="DY56" i="3"/>
  <c r="FK55" i="3"/>
  <c r="ES55" i="3"/>
  <c r="KV44" i="3"/>
  <c r="LO44" i="3"/>
  <c r="BG54" i="3"/>
  <c r="CI54" i="3" s="1"/>
  <c r="CA54" i="3"/>
  <c r="CL54" i="3"/>
  <c r="BQ54" i="3"/>
  <c r="CJ54" i="3"/>
  <c r="DM54" i="3"/>
  <c r="CN54" i="3" s="1"/>
  <c r="RA56" i="3"/>
  <c r="UC58" i="3"/>
  <c r="IT45" i="3"/>
  <c r="VB58" i="3"/>
  <c r="UW58" i="3"/>
  <c r="UY58" i="3" s="1"/>
  <c r="TI59" i="3"/>
  <c r="VZ58" i="3"/>
  <c r="VA58" i="3" s="1"/>
  <c r="IO45" i="3"/>
  <c r="IQ45" i="3" s="1"/>
  <c r="KK48" i="3"/>
  <c r="KU48" i="3" s="1"/>
  <c r="LE48" i="3"/>
  <c r="UA72" i="2"/>
  <c r="QF60" i="3"/>
  <c r="WW142" i="3"/>
  <c r="XG142" i="3" s="1"/>
  <c r="XQ142" i="3"/>
  <c r="WM143" i="3" s="1"/>
  <c r="XR142" i="2"/>
  <c r="WN143" i="2" s="1"/>
  <c r="WX142" i="2"/>
  <c r="XH142" i="2" s="1"/>
  <c r="AV58" i="3"/>
  <c r="QG57" i="3"/>
  <c r="RU56" i="3"/>
  <c r="RW56" i="3" s="1"/>
  <c r="RZ56" i="3"/>
  <c r="WZ143" i="3"/>
  <c r="XJ143" i="3"/>
  <c r="XT143" i="3"/>
  <c r="WP144" i="3" s="1"/>
  <c r="WI73" i="2"/>
  <c r="XY72" i="2"/>
  <c r="BO72" i="2"/>
  <c r="XB142" i="2"/>
  <c r="XL142" i="2"/>
  <c r="XV142" i="2"/>
  <c r="WR143" i="2" s="1"/>
  <c r="DW60" i="3"/>
  <c r="XV142" i="3"/>
  <c r="WR143" i="3" s="1"/>
  <c r="XB142" i="3"/>
  <c r="XL142" i="3" s="1"/>
  <c r="VB72" i="2"/>
  <c r="UW72" i="2"/>
  <c r="TG73" i="2"/>
  <c r="HK46" i="3"/>
  <c r="HU46" i="3" s="1"/>
  <c r="XQ142" i="2"/>
  <c r="WM143" i="2" s="1"/>
  <c r="WW142" i="2"/>
  <c r="XG142" i="2" s="1"/>
  <c r="B129" i="2"/>
  <c r="H129" i="2"/>
  <c r="F129" i="2"/>
  <c r="E129" i="2"/>
  <c r="C129" i="2"/>
  <c r="G129" i="2"/>
  <c r="D129" i="2"/>
  <c r="UY72" i="2"/>
  <c r="WX142" i="3"/>
  <c r="XH142" i="3" s="1"/>
  <c r="XR142" i="3"/>
  <c r="WN143" i="3" s="1"/>
  <c r="WI69" i="3"/>
  <c r="XY68" i="3"/>
  <c r="NC73" i="2"/>
  <c r="OX72" i="2"/>
  <c r="OS72" i="2"/>
  <c r="OU72" i="2" s="1"/>
  <c r="TG69" i="3"/>
  <c r="NO57" i="3"/>
  <c r="OQ57" i="3" s="1"/>
  <c r="OI57" i="3"/>
  <c r="PV57" i="3" s="1"/>
  <c r="OW57" i="3" s="1"/>
  <c r="OR57" i="3"/>
  <c r="PU57" i="3"/>
  <c r="OV57" i="3" s="1"/>
  <c r="OT57" i="3"/>
  <c r="VZ72" i="2"/>
  <c r="VA72" i="2" s="1"/>
  <c r="XT141" i="2"/>
  <c r="WP142" i="2" s="1"/>
  <c r="WZ141" i="2"/>
  <c r="XJ141" i="2" s="1"/>
  <c r="TR64" i="3"/>
  <c r="UB64" i="3" s="1"/>
  <c r="UL64" i="3"/>
  <c r="HJ46" i="3"/>
  <c r="HT46" i="3" s="1"/>
  <c r="UA68" i="3"/>
  <c r="JQ73" i="2"/>
  <c r="IR73" i="2" s="1"/>
  <c r="HI73" i="2"/>
  <c r="IM73" i="2" s="1"/>
  <c r="IP73" i="2"/>
  <c r="IC73" i="2"/>
  <c r="IN73" i="2"/>
  <c r="WT128" i="3"/>
  <c r="XD128" i="3" s="1"/>
  <c r="XN128" i="3"/>
  <c r="WJ129" i="3" s="1"/>
  <c r="CK72" i="2"/>
  <c r="AU73" i="2"/>
  <c r="CP72" i="2"/>
  <c r="CM72" i="2"/>
  <c r="OH59" i="3"/>
  <c r="NN59" i="3"/>
  <c r="NX59" i="3" s="1"/>
  <c r="QE73" i="2"/>
  <c r="RZ72" i="2"/>
  <c r="RU72" i="2"/>
  <c r="RW72" i="2" s="1"/>
  <c r="NC66" i="3"/>
  <c r="DN72" i="2"/>
  <c r="CO72" i="2" s="1"/>
  <c r="I129" i="2" s="1"/>
  <c r="JR45" i="3"/>
  <c r="IS45" i="3" s="1"/>
  <c r="WY142" i="3"/>
  <c r="XI142" i="3"/>
  <c r="XS142" i="3"/>
  <c r="WO143" i="3" s="1"/>
  <c r="XU141" i="3"/>
  <c r="WQ142" i="3" s="1"/>
  <c r="XA141" i="3"/>
  <c r="XK141" i="3" s="1"/>
  <c r="XO132" i="3"/>
  <c r="WK133" i="3" s="1"/>
  <c r="WU132" i="3"/>
  <c r="XE132" i="3" s="1"/>
  <c r="WT141" i="2"/>
  <c r="XD141" i="2"/>
  <c r="XN141" i="2"/>
  <c r="WJ142" i="2" s="1"/>
  <c r="QO68" i="3"/>
  <c r="QY68" i="3" s="1"/>
  <c r="RI68" i="3"/>
  <c r="SX56" i="3"/>
  <c r="RY56" i="3" s="1"/>
  <c r="FR72" i="2"/>
  <c r="DW73" i="2"/>
  <c r="FM72" i="2"/>
  <c r="FO72" i="2" s="1"/>
  <c r="WV142" i="2"/>
  <c r="XF142" i="2"/>
  <c r="XP142" i="2"/>
  <c r="WL143" i="2" s="1"/>
  <c r="WU142" i="2"/>
  <c r="XE142" i="2" s="1"/>
  <c r="XO142" i="2"/>
  <c r="WK143" i="2" s="1"/>
  <c r="NW65" i="3"/>
  <c r="XA141" i="2"/>
  <c r="XK141" i="2" s="1"/>
  <c r="XU141" i="2"/>
  <c r="WQ142" i="2" s="1"/>
  <c r="XS141" i="2"/>
  <c r="WO142" i="2" s="1"/>
  <c r="WY141" i="2"/>
  <c r="XI141" i="2" s="1"/>
  <c r="IP46" i="3"/>
  <c r="IN46" i="3"/>
  <c r="HI46" i="3"/>
  <c r="HS46" i="3" s="1"/>
  <c r="JQ46" i="3"/>
  <c r="IR46" i="3" s="1"/>
  <c r="GP72" i="2"/>
  <c r="FQ72" i="2" s="1"/>
  <c r="LV73" i="2"/>
  <c r="KA74" i="2"/>
  <c r="LQ73" i="2"/>
  <c r="LS73" i="2" s="1"/>
  <c r="AU65" i="3"/>
  <c r="WV141" i="3"/>
  <c r="XP141" i="3"/>
  <c r="WL142" i="3" s="1"/>
  <c r="XF141" i="3"/>
  <c r="HS73" i="2" l="1"/>
  <c r="LG44" i="3"/>
  <c r="KC45" i="3" s="1"/>
  <c r="LF44" i="3"/>
  <c r="NY57" i="3"/>
  <c r="FL56" i="3"/>
  <c r="FN56" i="3"/>
  <c r="GO56" i="3"/>
  <c r="FP56" i="3" s="1"/>
  <c r="FC56" i="3"/>
  <c r="EI56" i="3"/>
  <c r="FK56" i="3" s="1"/>
  <c r="DN54" i="3"/>
  <c r="CO54" i="3" s="1"/>
  <c r="I111" i="3" s="1"/>
  <c r="AW55" i="3"/>
  <c r="CP54" i="3"/>
  <c r="CK54" i="3"/>
  <c r="CM54" i="3" s="1"/>
  <c r="F111" i="3"/>
  <c r="D111" i="3"/>
  <c r="H111" i="3"/>
  <c r="G111" i="3"/>
  <c r="B111" i="3"/>
  <c r="C111" i="3"/>
  <c r="E111" i="3"/>
  <c r="KA49" i="3"/>
  <c r="UX59" i="3"/>
  <c r="UM59" i="3"/>
  <c r="VZ59" i="3" s="1"/>
  <c r="VA59" i="3" s="1"/>
  <c r="TS59" i="3"/>
  <c r="UU59" i="3" s="1"/>
  <c r="VY59" i="3"/>
  <c r="UZ59" i="3" s="1"/>
  <c r="UV59" i="3"/>
  <c r="FA73" i="2"/>
  <c r="GP73" i="2" s="1"/>
  <c r="FQ73" i="2" s="1"/>
  <c r="FL73" i="2"/>
  <c r="GO73" i="2"/>
  <c r="FP73" i="2" s="1"/>
  <c r="FN73" i="2"/>
  <c r="EG73" i="2"/>
  <c r="FK73" i="2" s="1"/>
  <c r="WW143" i="2"/>
  <c r="XG143" i="2" s="1"/>
  <c r="XQ143" i="2"/>
  <c r="WM144" i="2" s="1"/>
  <c r="IT73" i="2"/>
  <c r="IO73" i="2"/>
  <c r="GY74" i="2"/>
  <c r="UX73" i="2"/>
  <c r="UK73" i="2"/>
  <c r="UV73" i="2"/>
  <c r="VZ73" i="2"/>
  <c r="VA73" i="2" s="1"/>
  <c r="TQ73" i="2"/>
  <c r="UU73" i="2" s="1"/>
  <c r="VY73" i="2"/>
  <c r="UZ73" i="2" s="1"/>
  <c r="XU142" i="2"/>
  <c r="WQ143" i="2" s="1"/>
  <c r="XA142" i="2"/>
  <c r="XK142" i="2" s="1"/>
  <c r="BO73" i="2"/>
  <c r="CL73" i="2"/>
  <c r="BY73" i="2"/>
  <c r="CJ73" i="2"/>
  <c r="DN73" i="2"/>
  <c r="CO73" i="2" s="1"/>
  <c r="DM73" i="2"/>
  <c r="CN73" i="2" s="1"/>
  <c r="BE73" i="2"/>
  <c r="CI73" i="2" s="1"/>
  <c r="IQ73" i="2"/>
  <c r="PU73" i="2"/>
  <c r="OV73" i="2" s="1"/>
  <c r="NM73" i="2"/>
  <c r="OQ73" i="2" s="1"/>
  <c r="NW73" i="2"/>
  <c r="OT73" i="2"/>
  <c r="OG73" i="2"/>
  <c r="PV73" i="2" s="1"/>
  <c r="OW73" i="2" s="1"/>
  <c r="OR73" i="2"/>
  <c r="BF58" i="3"/>
  <c r="BP58" i="3" s="1"/>
  <c r="BZ58" i="3"/>
  <c r="LR74" i="2"/>
  <c r="LE74" i="2"/>
  <c r="MT74" i="2" s="1"/>
  <c r="LU74" i="2" s="1"/>
  <c r="LP74" i="2"/>
  <c r="MS74" i="2"/>
  <c r="LT74" i="2" s="1"/>
  <c r="KK74" i="2"/>
  <c r="LO74" i="2" s="1"/>
  <c r="WV142" i="3"/>
  <c r="XF142" i="3"/>
  <c r="XP142" i="3"/>
  <c r="WL143" i="3" s="1"/>
  <c r="QE69" i="3"/>
  <c r="WS69" i="3"/>
  <c r="XC69" i="3" s="1"/>
  <c r="XZ69" i="3"/>
  <c r="XM69" i="3"/>
  <c r="XX69" i="3"/>
  <c r="XZ73" i="2"/>
  <c r="XM73" i="2"/>
  <c r="XX73" i="2"/>
  <c r="WS73" i="2"/>
  <c r="XC73" i="2" s="1"/>
  <c r="WU143" i="2"/>
  <c r="XE143" i="2" s="1"/>
  <c r="XO143" i="2"/>
  <c r="WK144" i="2" s="1"/>
  <c r="JR73" i="2"/>
  <c r="IS73" i="2" s="1"/>
  <c r="TH65" i="3"/>
  <c r="NE58" i="3"/>
  <c r="OS57" i="3"/>
  <c r="OU57" i="3" s="1"/>
  <c r="OX57" i="3"/>
  <c r="XV143" i="3"/>
  <c r="WR144" i="3" s="1"/>
  <c r="XB143" i="3"/>
  <c r="XL143" i="3" s="1"/>
  <c r="WZ144" i="3"/>
  <c r="XJ144" i="3"/>
  <c r="XT144" i="3"/>
  <c r="WP145" i="3" s="1"/>
  <c r="XS142" i="2"/>
  <c r="WO143" i="2" s="1"/>
  <c r="WY142" i="2"/>
  <c r="XI142" i="2" s="1"/>
  <c r="WU133" i="3"/>
  <c r="XO133" i="3"/>
  <c r="WK134" i="3" s="1"/>
  <c r="XE133" i="3"/>
  <c r="NM66" i="3"/>
  <c r="NW66" i="3"/>
  <c r="OG66" i="3"/>
  <c r="IM46" i="3"/>
  <c r="BY65" i="3"/>
  <c r="BE65" i="3"/>
  <c r="BO65" i="3" s="1"/>
  <c r="XU142" i="3"/>
  <c r="WQ143" i="3" s="1"/>
  <c r="XA142" i="3"/>
  <c r="XK142" i="3" s="1"/>
  <c r="ND60" i="3"/>
  <c r="XR143" i="2"/>
  <c r="WN144" i="2" s="1"/>
  <c r="WX143" i="2"/>
  <c r="XH143" i="2" s="1"/>
  <c r="QO73" i="2"/>
  <c r="RS73" i="2" s="1"/>
  <c r="RV73" i="2"/>
  <c r="RI73" i="2"/>
  <c r="RT73" i="2"/>
  <c r="SX73" i="2"/>
  <c r="RY73" i="2" s="1"/>
  <c r="SW73" i="2"/>
  <c r="RX73" i="2" s="1"/>
  <c r="WX143" i="3"/>
  <c r="XR143" i="3"/>
  <c r="WN144" i="3" s="1"/>
  <c r="XH143" i="3"/>
  <c r="WW143" i="3"/>
  <c r="XG143" i="3" s="1"/>
  <c r="XQ143" i="3"/>
  <c r="WM144" i="3" s="1"/>
  <c r="WV143" i="2"/>
  <c r="XF143" i="2" s="1"/>
  <c r="XP143" i="2"/>
  <c r="WL144" i="2" s="1"/>
  <c r="WY143" i="3"/>
  <c r="XI143" i="3"/>
  <c r="XS143" i="3"/>
  <c r="WO144" i="3" s="1"/>
  <c r="FA60" i="3"/>
  <c r="EG60" i="3"/>
  <c r="EQ60" i="3" s="1"/>
  <c r="XT142" i="2"/>
  <c r="WP143" i="2" s="1"/>
  <c r="WZ142" i="2"/>
  <c r="XJ142" i="2"/>
  <c r="XN129" i="3"/>
  <c r="WJ130" i="3" s="1"/>
  <c r="WT129" i="3"/>
  <c r="XD129" i="3" s="1"/>
  <c r="WT142" i="2"/>
  <c r="XD142" i="2"/>
  <c r="XN142" i="2"/>
  <c r="WJ143" i="2" s="1"/>
  <c r="XV143" i="2"/>
  <c r="WR144" i="2" s="1"/>
  <c r="XB143" i="2"/>
  <c r="XL143" i="2" s="1"/>
  <c r="QP60" i="3"/>
  <c r="RJ60" i="3"/>
  <c r="UK69" i="3"/>
  <c r="TQ69" i="3"/>
  <c r="UA69" i="3" s="1"/>
  <c r="RK57" i="3"/>
  <c r="SX57" i="3" s="1"/>
  <c r="RY57" i="3" s="1"/>
  <c r="QQ57" i="3"/>
  <c r="RS57" i="3" s="1"/>
  <c r="SW57" i="3"/>
  <c r="RX57" i="3" s="1"/>
  <c r="RT57" i="3"/>
  <c r="RV57" i="3"/>
  <c r="EQ73" i="2" l="1"/>
  <c r="KU74" i="2"/>
  <c r="ES56" i="3"/>
  <c r="FR56" i="3"/>
  <c r="GP56" i="3"/>
  <c r="FQ56" i="3" s="1"/>
  <c r="DY57" i="3"/>
  <c r="FM56" i="3"/>
  <c r="FO56" i="3" s="1"/>
  <c r="KB45" i="3"/>
  <c r="LQ44" i="3"/>
  <c r="LS44" i="3" s="1"/>
  <c r="LV44" i="3"/>
  <c r="MT44" i="3"/>
  <c r="LU44" i="3" s="1"/>
  <c r="KM45" i="3"/>
  <c r="KW45" i="3" s="1"/>
  <c r="DM55" i="3"/>
  <c r="CN55" i="3" s="1"/>
  <c r="CJ55" i="3"/>
  <c r="BG55" i="3"/>
  <c r="CI55" i="3" s="1"/>
  <c r="CL55" i="3"/>
  <c r="CA55" i="3"/>
  <c r="DN55" i="3" s="1"/>
  <c r="CO55" i="3" s="1"/>
  <c r="BQ55" i="3"/>
  <c r="UW59" i="3"/>
  <c r="UY59" i="3" s="1"/>
  <c r="TI60" i="3"/>
  <c r="VB59" i="3"/>
  <c r="LE49" i="3"/>
  <c r="KK49" i="3"/>
  <c r="KU49" i="3" s="1"/>
  <c r="UC59" i="3"/>
  <c r="XQ144" i="3"/>
  <c r="WM145" i="3" s="1"/>
  <c r="WW144" i="3"/>
  <c r="XG144" i="3" s="1"/>
  <c r="RA57" i="3"/>
  <c r="QF61" i="3"/>
  <c r="XN130" i="3"/>
  <c r="WJ131" i="3" s="1"/>
  <c r="WT130" i="3"/>
  <c r="XD130" i="3" s="1"/>
  <c r="AU66" i="3"/>
  <c r="RI69" i="3"/>
  <c r="QO69" i="3"/>
  <c r="NN60" i="3"/>
  <c r="OH60" i="3"/>
  <c r="NC67" i="3"/>
  <c r="XS143" i="2"/>
  <c r="WO144" i="2" s="1"/>
  <c r="WY143" i="2"/>
  <c r="XI143" i="2" s="1"/>
  <c r="WI74" i="2"/>
  <c r="XY73" i="2"/>
  <c r="I130" i="2"/>
  <c r="H130" i="2"/>
  <c r="G130" i="2"/>
  <c r="F130" i="2"/>
  <c r="E130" i="2"/>
  <c r="C130" i="2"/>
  <c r="B130" i="2"/>
  <c r="D130" i="2"/>
  <c r="FM73" i="2"/>
  <c r="DW74" i="2"/>
  <c r="FR73" i="2"/>
  <c r="XP143" i="3"/>
  <c r="WL144" i="3" s="1"/>
  <c r="WV143" i="3"/>
  <c r="XF143" i="3" s="1"/>
  <c r="CK73" i="2"/>
  <c r="CM73" i="2" s="1"/>
  <c r="AU74" i="2"/>
  <c r="CP73" i="2"/>
  <c r="UW73" i="2"/>
  <c r="TG74" i="2"/>
  <c r="VB73" i="2"/>
  <c r="DW61" i="3"/>
  <c r="WT143" i="2"/>
  <c r="XD143" i="2"/>
  <c r="XN143" i="2"/>
  <c r="WJ144" i="2" s="1"/>
  <c r="QG58" i="3"/>
  <c r="RZ57" i="3"/>
  <c r="RU57" i="3"/>
  <c r="RW57" i="3" s="1"/>
  <c r="WX144" i="3"/>
  <c r="XH144" i="3"/>
  <c r="XR144" i="3"/>
  <c r="WN145" i="3" s="1"/>
  <c r="OI58" i="3"/>
  <c r="PV58" i="3" s="1"/>
  <c r="OW58" i="3" s="1"/>
  <c r="NO58" i="3"/>
  <c r="OQ58" i="3" s="1"/>
  <c r="OT58" i="3"/>
  <c r="OR58" i="3"/>
  <c r="PU58" i="3"/>
  <c r="OV58" i="3" s="1"/>
  <c r="XV144" i="2"/>
  <c r="WR145" i="2" s="1"/>
  <c r="XB144" i="2"/>
  <c r="XL144" i="2" s="1"/>
  <c r="RU73" i="2"/>
  <c r="QE74" i="2"/>
  <c r="RZ73" i="2"/>
  <c r="XA143" i="3"/>
  <c r="XK143" i="3"/>
  <c r="XU143" i="3"/>
  <c r="WQ144" i="3" s="1"/>
  <c r="UY73" i="2"/>
  <c r="IE46" i="3"/>
  <c r="HA47" i="3" s="1"/>
  <c r="IC46" i="3"/>
  <c r="ID46" i="3"/>
  <c r="GZ47" i="3" s="1"/>
  <c r="QZ60" i="3"/>
  <c r="WY144" i="3"/>
  <c r="XI144" i="3" s="1"/>
  <c r="XS144" i="3"/>
  <c r="WO145" i="3" s="1"/>
  <c r="XT143" i="2"/>
  <c r="WP144" i="2" s="1"/>
  <c r="WZ143" i="2"/>
  <c r="XJ143" i="2" s="1"/>
  <c r="TG70" i="3"/>
  <c r="RW73" i="2"/>
  <c r="AV59" i="3"/>
  <c r="OX73" i="2"/>
  <c r="OS73" i="2"/>
  <c r="NC74" i="2"/>
  <c r="UA73" i="2"/>
  <c r="WW144" i="2"/>
  <c r="XG144" i="2" s="1"/>
  <c r="XQ144" i="2"/>
  <c r="WM145" i="2" s="1"/>
  <c r="QY73" i="2"/>
  <c r="WZ145" i="3"/>
  <c r="XJ145" i="3"/>
  <c r="XT145" i="3"/>
  <c r="WP146" i="3" s="1"/>
  <c r="UL65" i="3"/>
  <c r="TR65" i="3"/>
  <c r="UB65" i="3" s="1"/>
  <c r="XY69" i="3"/>
  <c r="WI70" i="3"/>
  <c r="OU73" i="2"/>
  <c r="HI74" i="2"/>
  <c r="IM74" i="2" s="1"/>
  <c r="HS74" i="2"/>
  <c r="IP74" i="2"/>
  <c r="IC74" i="2"/>
  <c r="IN74" i="2"/>
  <c r="JR74" i="2"/>
  <c r="IS74" i="2" s="1"/>
  <c r="JQ74" i="2"/>
  <c r="IR74" i="2" s="1"/>
  <c r="WU144" i="2"/>
  <c r="XE144" i="2"/>
  <c r="XO144" i="2"/>
  <c r="WK145" i="2" s="1"/>
  <c r="XU143" i="2"/>
  <c r="WQ144" i="2" s="1"/>
  <c r="XA143" i="2"/>
  <c r="XK143" i="2"/>
  <c r="WV144" i="2"/>
  <c r="XF144" i="2" s="1"/>
  <c r="XP144" i="2"/>
  <c r="WL145" i="2" s="1"/>
  <c r="WX144" i="2"/>
  <c r="XH144" i="2" s="1"/>
  <c r="XR144" i="2"/>
  <c r="WN145" i="2" s="1"/>
  <c r="XO134" i="3"/>
  <c r="WK135" i="3" s="1"/>
  <c r="WU134" i="3"/>
  <c r="XE134" i="3"/>
  <c r="XB144" i="3"/>
  <c r="XL144" i="3" s="1"/>
  <c r="XV144" i="3"/>
  <c r="WR145" i="3" s="1"/>
  <c r="LQ74" i="2"/>
  <c r="LS74" i="2" s="1"/>
  <c r="KA75" i="2"/>
  <c r="LV74" i="2"/>
  <c r="FO73" i="2"/>
  <c r="MS45" i="3" l="1"/>
  <c r="LT45" i="3" s="1"/>
  <c r="LR45" i="3"/>
  <c r="KL45" i="3"/>
  <c r="LO45" i="3" s="1"/>
  <c r="LP45" i="3"/>
  <c r="FN57" i="3"/>
  <c r="GO57" i="3"/>
  <c r="FP57" i="3" s="1"/>
  <c r="GP57" i="3"/>
  <c r="FQ57" i="3" s="1"/>
  <c r="FL57" i="3"/>
  <c r="EI57" i="3"/>
  <c r="FC57" i="3"/>
  <c r="AW56" i="3"/>
  <c r="CK55" i="3"/>
  <c r="CM55" i="3" s="1"/>
  <c r="CP55" i="3"/>
  <c r="I112" i="3"/>
  <c r="F112" i="3"/>
  <c r="H112" i="3"/>
  <c r="D112" i="3"/>
  <c r="C112" i="3"/>
  <c r="B112" i="3"/>
  <c r="G112" i="3"/>
  <c r="E112" i="3"/>
  <c r="KA50" i="3"/>
  <c r="UM60" i="3"/>
  <c r="VZ60" i="3" s="1"/>
  <c r="VA60" i="3" s="1"/>
  <c r="UX60" i="3"/>
  <c r="TS60" i="3"/>
  <c r="UU60" i="3" s="1"/>
  <c r="UV60" i="3"/>
  <c r="VY60" i="3"/>
  <c r="UZ60" i="3" s="1"/>
  <c r="XT144" i="2"/>
  <c r="WP145" i="2" s="1"/>
  <c r="WZ144" i="2"/>
  <c r="XJ144" i="2" s="1"/>
  <c r="XS144" i="2"/>
  <c r="WO145" i="2" s="1"/>
  <c r="WY144" i="2"/>
  <c r="XI144" i="2" s="1"/>
  <c r="WT131" i="3"/>
  <c r="XN131" i="3"/>
  <c r="WJ132" i="3" s="1"/>
  <c r="XD131" i="3"/>
  <c r="TH66" i="3"/>
  <c r="VY74" i="2"/>
  <c r="UZ74" i="2" s="1"/>
  <c r="TQ74" i="2"/>
  <c r="UU74" i="2" s="1"/>
  <c r="UA74" i="2"/>
  <c r="UX74" i="2"/>
  <c r="UK74" i="2"/>
  <c r="VZ74" i="2" s="1"/>
  <c r="VA74" i="2" s="1"/>
  <c r="UV74" i="2"/>
  <c r="XT146" i="3"/>
  <c r="WP147" i="3" s="1"/>
  <c r="WZ146" i="3"/>
  <c r="XJ146" i="3" s="1"/>
  <c r="BZ59" i="3"/>
  <c r="BF59" i="3"/>
  <c r="RK58" i="3"/>
  <c r="SX58" i="3" s="1"/>
  <c r="RY58" i="3" s="1"/>
  <c r="QQ58" i="3"/>
  <c r="RS58" i="3" s="1"/>
  <c r="RT58" i="3"/>
  <c r="RV58" i="3"/>
  <c r="SW58" i="3"/>
  <c r="RX58" i="3" s="1"/>
  <c r="DM74" i="2"/>
  <c r="CN74" i="2" s="1"/>
  <c r="BE74" i="2"/>
  <c r="CI74" i="2" s="1"/>
  <c r="BO74" i="2"/>
  <c r="BY74" i="2"/>
  <c r="DN74" i="2" s="1"/>
  <c r="CO74" i="2" s="1"/>
  <c r="CJ74" i="2"/>
  <c r="CL74" i="2"/>
  <c r="QE70" i="3"/>
  <c r="MS75" i="2"/>
  <c r="LT75" i="2" s="1"/>
  <c r="KK75" i="2"/>
  <c r="LO75" i="2" s="1"/>
  <c r="LR75" i="2"/>
  <c r="LE75" i="2"/>
  <c r="MT75" i="2" s="1"/>
  <c r="LU75" i="2" s="1"/>
  <c r="LP75" i="2"/>
  <c r="LP2" i="2" s="1"/>
  <c r="WU145" i="2"/>
  <c r="XE145" i="2"/>
  <c r="XO145" i="2"/>
  <c r="WK146" i="2" s="1"/>
  <c r="WS70" i="3"/>
  <c r="XZ70" i="3"/>
  <c r="XC70" i="3"/>
  <c r="XM70" i="3"/>
  <c r="XX70" i="3"/>
  <c r="WT144" i="2"/>
  <c r="XD144" i="2" s="1"/>
  <c r="XN144" i="2"/>
  <c r="WJ145" i="2" s="1"/>
  <c r="NM67" i="3"/>
  <c r="NW67" i="3" s="1"/>
  <c r="OG67" i="3"/>
  <c r="RJ61" i="3"/>
  <c r="QP61" i="3"/>
  <c r="QZ61" i="3" s="1"/>
  <c r="GP74" i="2"/>
  <c r="FQ74" i="2" s="1"/>
  <c r="GO74" i="2"/>
  <c r="FP74" i="2" s="1"/>
  <c r="EG74" i="2"/>
  <c r="FK74" i="2" s="1"/>
  <c r="EQ74" i="2"/>
  <c r="FN74" i="2"/>
  <c r="FA74" i="2"/>
  <c r="FL74" i="2"/>
  <c r="XS145" i="3"/>
  <c r="WO146" i="3" s="1"/>
  <c r="WY145" i="3"/>
  <c r="XI145" i="3"/>
  <c r="XV145" i="2"/>
  <c r="WR146" i="2" s="1"/>
  <c r="XB145" i="2"/>
  <c r="XL145" i="2"/>
  <c r="XB145" i="3"/>
  <c r="XV145" i="3"/>
  <c r="WR146" i="3" s="1"/>
  <c r="XL145" i="3"/>
  <c r="XA144" i="3"/>
  <c r="XK144" i="3" s="1"/>
  <c r="XU144" i="3"/>
  <c r="WQ145" i="3" s="1"/>
  <c r="WW145" i="2"/>
  <c r="XG145" i="2" s="1"/>
  <c r="XQ145" i="2"/>
  <c r="WM146" i="2" s="1"/>
  <c r="IO46" i="3"/>
  <c r="IQ46" i="3" s="1"/>
  <c r="GY47" i="3"/>
  <c r="IT46" i="3"/>
  <c r="JR46" i="3"/>
  <c r="IS46" i="3" s="1"/>
  <c r="WV144" i="3"/>
  <c r="XF144" i="3" s="1"/>
  <c r="XP144" i="3"/>
  <c r="WL145" i="3" s="1"/>
  <c r="QY69" i="3"/>
  <c r="WX145" i="2"/>
  <c r="XH145" i="2" s="1"/>
  <c r="XR145" i="2"/>
  <c r="WN146" i="2" s="1"/>
  <c r="XU144" i="2"/>
  <c r="WQ145" i="2" s="1"/>
  <c r="XA144" i="2"/>
  <c r="XK144" i="2"/>
  <c r="HJ47" i="3"/>
  <c r="HT47" i="3" s="1"/>
  <c r="HK47" i="3"/>
  <c r="HU47" i="3" s="1"/>
  <c r="NY58" i="3"/>
  <c r="XQ145" i="3"/>
  <c r="WM146" i="3" s="1"/>
  <c r="WW145" i="3"/>
  <c r="XG145" i="3"/>
  <c r="UK70" i="3"/>
  <c r="TQ70" i="3"/>
  <c r="UA70" i="3" s="1"/>
  <c r="WV145" i="2"/>
  <c r="XF145" i="2" s="1"/>
  <c r="XP145" i="2"/>
  <c r="WL146" i="2" s="1"/>
  <c r="RT74" i="2"/>
  <c r="SW74" i="2"/>
  <c r="RX74" i="2" s="1"/>
  <c r="QO74" i="2"/>
  <c r="RS74" i="2" s="1"/>
  <c r="QY74" i="2"/>
  <c r="RV74" i="2"/>
  <c r="RI74" i="2"/>
  <c r="SX74" i="2" s="1"/>
  <c r="RY74" i="2" s="1"/>
  <c r="NE59" i="3"/>
  <c r="OS58" i="3"/>
  <c r="OU58" i="3" s="1"/>
  <c r="OX58" i="3"/>
  <c r="FA61" i="3"/>
  <c r="EG61" i="3"/>
  <c r="NX60" i="3"/>
  <c r="BE66" i="3"/>
  <c r="BO66" i="3"/>
  <c r="BY66" i="3"/>
  <c r="WU135" i="3"/>
  <c r="XE135" i="3" s="1"/>
  <c r="XO135" i="3"/>
  <c r="WK136" i="3" s="1"/>
  <c r="IT74" i="2"/>
  <c r="IO74" i="2"/>
  <c r="IQ74" i="2" s="1"/>
  <c r="GY75" i="2"/>
  <c r="OT74" i="2"/>
  <c r="OG74" i="2"/>
  <c r="OR74" i="2"/>
  <c r="PU74" i="2"/>
  <c r="OV74" i="2" s="1"/>
  <c r="NM74" i="2"/>
  <c r="OQ74" i="2" s="1"/>
  <c r="NW74" i="2"/>
  <c r="XR145" i="3"/>
  <c r="WN146" i="3" s="1"/>
  <c r="WX145" i="3"/>
  <c r="XH145" i="3" s="1"/>
  <c r="WS74" i="2"/>
  <c r="XC74" i="2"/>
  <c r="XZ74" i="2"/>
  <c r="XM74" i="2"/>
  <c r="XX74" i="2"/>
  <c r="ND61" i="3"/>
  <c r="FK57" i="3" l="1"/>
  <c r="ES57" i="3"/>
  <c r="KV45" i="3"/>
  <c r="LF45" i="3" s="1"/>
  <c r="DY58" i="3"/>
  <c r="FM57" i="3"/>
  <c r="FO57" i="3" s="1"/>
  <c r="FR57" i="3"/>
  <c r="CL56" i="3"/>
  <c r="CA56" i="3"/>
  <c r="DM56" i="3"/>
  <c r="CN56" i="3" s="1"/>
  <c r="BG56" i="3"/>
  <c r="CJ56" i="3"/>
  <c r="UC60" i="3"/>
  <c r="LE50" i="3"/>
  <c r="KK50" i="3"/>
  <c r="KU50" i="3" s="1"/>
  <c r="TI61" i="3"/>
  <c r="UW60" i="3"/>
  <c r="UY60" i="3" s="1"/>
  <c r="VB60" i="3"/>
  <c r="IC75" i="2"/>
  <c r="IN75" i="2"/>
  <c r="IN2" i="2" s="1"/>
  <c r="JR75" i="2"/>
  <c r="IS75" i="2" s="1"/>
  <c r="JQ75" i="2"/>
  <c r="IR75" i="2" s="1"/>
  <c r="HI75" i="2"/>
  <c r="IM75" i="2" s="1"/>
  <c r="IP75" i="2"/>
  <c r="OS74" i="2"/>
  <c r="OU74" i="2" s="1"/>
  <c r="NC75" i="2"/>
  <c r="OX74" i="2"/>
  <c r="TG71" i="3"/>
  <c r="KU75" i="2"/>
  <c r="XB146" i="3"/>
  <c r="XL146" i="3" s="1"/>
  <c r="XV146" i="3"/>
  <c r="WR147" i="3" s="1"/>
  <c r="TR66" i="3"/>
  <c r="UL66" i="3"/>
  <c r="XQ146" i="3"/>
  <c r="WM147" i="3" s="1"/>
  <c r="WW146" i="3"/>
  <c r="XG146" i="3" s="1"/>
  <c r="XP145" i="3"/>
  <c r="WL146" i="3" s="1"/>
  <c r="WV145" i="3"/>
  <c r="XF145" i="3" s="1"/>
  <c r="XA145" i="3"/>
  <c r="XK145" i="3"/>
  <c r="XU145" i="3"/>
  <c r="WQ146" i="3" s="1"/>
  <c r="FR74" i="2"/>
  <c r="FM74" i="2"/>
  <c r="FO74" i="2" s="1"/>
  <c r="DW75" i="2"/>
  <c r="QF62" i="3"/>
  <c r="WI71" i="3"/>
  <c r="XY70" i="3"/>
  <c r="XT147" i="3"/>
  <c r="WP148" i="3" s="1"/>
  <c r="WZ147" i="3"/>
  <c r="XJ147" i="3" s="1"/>
  <c r="DW62" i="3"/>
  <c r="AV60" i="3"/>
  <c r="WT132" i="3"/>
  <c r="XD132" i="3" s="1"/>
  <c r="XN132" i="3"/>
  <c r="WJ133" i="3" s="1"/>
  <c r="NC68" i="3"/>
  <c r="BP59" i="3"/>
  <c r="WX146" i="3"/>
  <c r="XR146" i="3"/>
  <c r="WN147" i="3" s="1"/>
  <c r="XH146" i="3"/>
  <c r="EQ61" i="3"/>
  <c r="WV146" i="2"/>
  <c r="XF146" i="2" s="1"/>
  <c r="XP146" i="2"/>
  <c r="WL147" i="2" s="1"/>
  <c r="RI70" i="3"/>
  <c r="QO70" i="3"/>
  <c r="QY70" i="3"/>
  <c r="TG75" i="2"/>
  <c r="VB74" i="2"/>
  <c r="UW74" i="2"/>
  <c r="UY74" i="2" s="1"/>
  <c r="XV146" i="2"/>
  <c r="WR147" i="2" s="1"/>
  <c r="XB146" i="2"/>
  <c r="XL146" i="2" s="1"/>
  <c r="WU146" i="2"/>
  <c r="XO146" i="2"/>
  <c r="WK147" i="2" s="1"/>
  <c r="XE146" i="2"/>
  <c r="WY145" i="2"/>
  <c r="XI145" i="2" s="1"/>
  <c r="XS145" i="2"/>
  <c r="WO146" i="2" s="1"/>
  <c r="QG59" i="3"/>
  <c r="RZ58" i="3"/>
  <c r="RU58" i="3"/>
  <c r="RW58" i="3" s="1"/>
  <c r="WU136" i="3"/>
  <c r="XE136" i="3" s="1"/>
  <c r="XO136" i="3"/>
  <c r="WK137" i="3" s="1"/>
  <c r="OH61" i="3"/>
  <c r="NN61" i="3"/>
  <c r="NX61" i="3" s="1"/>
  <c r="JQ47" i="3"/>
  <c r="IR47" i="3" s="1"/>
  <c r="IP47" i="3"/>
  <c r="IN47" i="3"/>
  <c r="HI47" i="3"/>
  <c r="IM47" i="3" s="1"/>
  <c r="H131" i="2"/>
  <c r="G131" i="2"/>
  <c r="F131" i="2"/>
  <c r="E131" i="2"/>
  <c r="D131" i="2"/>
  <c r="C131" i="2"/>
  <c r="B131" i="2"/>
  <c r="I131" i="2"/>
  <c r="RA58" i="3"/>
  <c r="AU67" i="3"/>
  <c r="OI59" i="3"/>
  <c r="PV59" i="3" s="1"/>
  <c r="OW59" i="3" s="1"/>
  <c r="NO59" i="3"/>
  <c r="OQ59" i="3" s="1"/>
  <c r="OT59" i="3"/>
  <c r="OR59" i="3"/>
  <c r="PU59" i="3"/>
  <c r="OV59" i="3" s="1"/>
  <c r="XU145" i="2"/>
  <c r="WQ146" i="2" s="1"/>
  <c r="XA145" i="2"/>
  <c r="XK145" i="2" s="1"/>
  <c r="WY146" i="3"/>
  <c r="XI146" i="3" s="1"/>
  <c r="XS146" i="3"/>
  <c r="WO147" i="3" s="1"/>
  <c r="CP74" i="2"/>
  <c r="CK74" i="2"/>
  <c r="CM74" i="2" s="1"/>
  <c r="AU75" i="2"/>
  <c r="WX146" i="2"/>
  <c r="XH146" i="2"/>
  <c r="XR146" i="2"/>
  <c r="WN147" i="2" s="1"/>
  <c r="WW146" i="2"/>
  <c r="XG146" i="2" s="1"/>
  <c r="XQ146" i="2"/>
  <c r="WM147" i="2" s="1"/>
  <c r="WT145" i="2"/>
  <c r="XD145" i="2" s="1"/>
  <c r="XN145" i="2"/>
  <c r="WJ146" i="2" s="1"/>
  <c r="LV75" i="2"/>
  <c r="LQ75" i="2"/>
  <c r="LQ2" i="2" s="1"/>
  <c r="LV2" i="2" s="1"/>
  <c r="G54" i="2" s="1"/>
  <c r="XT145" i="2"/>
  <c r="WP146" i="2" s="1"/>
  <c r="WZ145" i="2"/>
  <c r="XJ145" i="2" s="1"/>
  <c r="WI75" i="2"/>
  <c r="XY74" i="2"/>
  <c r="PV74" i="2"/>
  <c r="OW74" i="2" s="1"/>
  <c r="QE75" i="2"/>
  <c r="RZ74" i="2"/>
  <c r="RU74" i="2"/>
  <c r="RW74" i="2"/>
  <c r="LS75" i="2" l="1"/>
  <c r="FN58" i="3"/>
  <c r="GO58" i="3"/>
  <c r="FP58" i="3" s="1"/>
  <c r="FL58" i="3"/>
  <c r="EI58" i="3"/>
  <c r="FK58" i="3" s="1"/>
  <c r="ES58" i="3"/>
  <c r="FC58" i="3"/>
  <c r="KB46" i="3"/>
  <c r="LG45" i="3"/>
  <c r="KC46" i="3" s="1"/>
  <c r="CI56" i="3"/>
  <c r="BQ56" i="3"/>
  <c r="F113" i="3"/>
  <c r="E113" i="3"/>
  <c r="D113" i="3"/>
  <c r="C113" i="3"/>
  <c r="G113" i="3"/>
  <c r="B113" i="3"/>
  <c r="H113" i="3"/>
  <c r="DN56" i="3"/>
  <c r="CO56" i="3" s="1"/>
  <c r="I113" i="3" s="1"/>
  <c r="CP56" i="3"/>
  <c r="AW57" i="3"/>
  <c r="CK56" i="3"/>
  <c r="CM56" i="3" s="1"/>
  <c r="UX61" i="3"/>
  <c r="UM61" i="3"/>
  <c r="TS61" i="3"/>
  <c r="UU61" i="3" s="1"/>
  <c r="VY61" i="3"/>
  <c r="UZ61" i="3" s="1"/>
  <c r="UV61" i="3"/>
  <c r="KA51" i="3"/>
  <c r="QO75" i="2"/>
  <c r="RS75" i="2" s="1"/>
  <c r="SW75" i="2"/>
  <c r="RX75" i="2" s="1"/>
  <c r="QY75" i="2"/>
  <c r="RV75" i="2"/>
  <c r="RI75" i="2"/>
  <c r="RT75" i="2"/>
  <c r="RT2" i="2" s="1"/>
  <c r="XS147" i="3"/>
  <c r="WO148" i="3" s="1"/>
  <c r="WY147" i="3"/>
  <c r="XI147" i="3"/>
  <c r="NE60" i="3"/>
  <c r="OS59" i="3"/>
  <c r="OU59" i="3" s="1"/>
  <c r="OX59" i="3"/>
  <c r="UK71" i="3"/>
  <c r="TQ71" i="3"/>
  <c r="UA71" i="3" s="1"/>
  <c r="WS71" i="3"/>
  <c r="XC71" i="3" s="1"/>
  <c r="XX71" i="3"/>
  <c r="XM71" i="3"/>
  <c r="XZ71" i="3"/>
  <c r="WV146" i="3"/>
  <c r="XF146" i="3" s="1"/>
  <c r="XP146" i="3"/>
  <c r="WL147" i="3" s="1"/>
  <c r="XV147" i="3"/>
  <c r="WR148" i="3" s="1"/>
  <c r="XB147" i="3"/>
  <c r="XL147" i="3" s="1"/>
  <c r="VY75" i="2"/>
  <c r="UZ75" i="2" s="1"/>
  <c r="TQ75" i="2"/>
  <c r="UU75" i="2" s="1"/>
  <c r="UX75" i="2"/>
  <c r="UK75" i="2"/>
  <c r="VZ75" i="2" s="1"/>
  <c r="VA75" i="2" s="1"/>
  <c r="UV75" i="2"/>
  <c r="UV2" i="2" s="1"/>
  <c r="PV75" i="2"/>
  <c r="OW75" i="2" s="1"/>
  <c r="PU75" i="2"/>
  <c r="OV75" i="2" s="1"/>
  <c r="NM75" i="2"/>
  <c r="OQ75" i="2" s="1"/>
  <c r="OT75" i="2"/>
  <c r="OG75" i="2"/>
  <c r="OR75" i="2"/>
  <c r="OR2" i="2" s="1"/>
  <c r="WY146" i="2"/>
  <c r="XI146" i="2" s="1"/>
  <c r="XS146" i="2"/>
  <c r="WO147" i="2" s="1"/>
  <c r="WS75" i="2"/>
  <c r="XC75" i="2" s="1"/>
  <c r="XZ75" i="2"/>
  <c r="XM75" i="2"/>
  <c r="XX75" i="2"/>
  <c r="WW147" i="2"/>
  <c r="XG147" i="2"/>
  <c r="XQ147" i="2"/>
  <c r="WM148" i="2" s="1"/>
  <c r="XR147" i="3"/>
  <c r="WN148" i="3" s="1"/>
  <c r="WX147" i="3"/>
  <c r="XH147" i="3" s="1"/>
  <c r="BZ60" i="3"/>
  <c r="BF60" i="3"/>
  <c r="BP60" i="3" s="1"/>
  <c r="XU146" i="2"/>
  <c r="WQ147" i="2" s="1"/>
  <c r="XA146" i="2"/>
  <c r="XK146" i="2" s="1"/>
  <c r="QP62" i="3"/>
  <c r="QZ62" i="3" s="1"/>
  <c r="RJ62" i="3"/>
  <c r="XQ147" i="3"/>
  <c r="WM148" i="3" s="1"/>
  <c r="WW147" i="3"/>
  <c r="XG147" i="3" s="1"/>
  <c r="IQ75" i="2"/>
  <c r="BE67" i="3"/>
  <c r="BO67" i="3" s="1"/>
  <c r="BY67" i="3"/>
  <c r="HS47" i="3"/>
  <c r="IC47" i="3" s="1"/>
  <c r="FN75" i="2"/>
  <c r="FA75" i="2"/>
  <c r="GP75" i="2" s="1"/>
  <c r="FQ75" i="2" s="1"/>
  <c r="FL75" i="2"/>
  <c r="FL2" i="2" s="1"/>
  <c r="GO75" i="2"/>
  <c r="FP75" i="2" s="1"/>
  <c r="EG75" i="2"/>
  <c r="FK75" i="2" s="1"/>
  <c r="HS75" i="2"/>
  <c r="WU147" i="2"/>
  <c r="XE147" i="2"/>
  <c r="XO147" i="2"/>
  <c r="WK148" i="2" s="1"/>
  <c r="FA62" i="3"/>
  <c r="EG62" i="3"/>
  <c r="EQ62" i="3" s="1"/>
  <c r="ND62" i="3"/>
  <c r="QE71" i="3"/>
  <c r="XU146" i="3"/>
  <c r="WQ147" i="3" s="1"/>
  <c r="XA146" i="3"/>
  <c r="XK146" i="3" s="1"/>
  <c r="WX147" i="2"/>
  <c r="XH147" i="2"/>
  <c r="XR147" i="2"/>
  <c r="WN148" i="2" s="1"/>
  <c r="BE75" i="2"/>
  <c r="CI75" i="2" s="1"/>
  <c r="BO75" i="2"/>
  <c r="CL75" i="2"/>
  <c r="BY75" i="2"/>
  <c r="DN75" i="2" s="1"/>
  <c r="CO75" i="2" s="1"/>
  <c r="CJ75" i="2"/>
  <c r="DM75" i="2"/>
  <c r="CN75" i="2" s="1"/>
  <c r="OG68" i="3"/>
  <c r="NM68" i="3"/>
  <c r="NW68" i="3" s="1"/>
  <c r="TH67" i="3"/>
  <c r="WT146" i="2"/>
  <c r="XD146" i="2"/>
  <c r="XN146" i="2"/>
  <c r="WJ147" i="2" s="1"/>
  <c r="NY59" i="3"/>
  <c r="XO137" i="3"/>
  <c r="WK138" i="3" s="1"/>
  <c r="WU137" i="3"/>
  <c r="XE137" i="3"/>
  <c r="RK59" i="3"/>
  <c r="SX59" i="3" s="1"/>
  <c r="RY59" i="3" s="1"/>
  <c r="QQ59" i="3"/>
  <c r="RS59" i="3" s="1"/>
  <c r="SW59" i="3"/>
  <c r="RX59" i="3" s="1"/>
  <c r="RV59" i="3"/>
  <c r="RT59" i="3"/>
  <c r="XV147" i="2"/>
  <c r="WR148" i="2" s="1"/>
  <c r="XB147" i="2"/>
  <c r="XL147" i="2" s="1"/>
  <c r="WV147" i="2"/>
  <c r="XF147" i="2" s="1"/>
  <c r="XP147" i="2"/>
  <c r="WL148" i="2" s="1"/>
  <c r="WZ148" i="3"/>
  <c r="XJ148" i="3" s="1"/>
  <c r="XT148" i="3"/>
  <c r="WP149" i="3" s="1"/>
  <c r="IO75" i="2"/>
  <c r="IO2" i="2" s="1"/>
  <c r="IT2" i="2" s="1"/>
  <c r="G53" i="2" s="1"/>
  <c r="IT75" i="2"/>
  <c r="WZ146" i="2"/>
  <c r="XJ146" i="2" s="1"/>
  <c r="XT146" i="2"/>
  <c r="WP147" i="2" s="1"/>
  <c r="XN133" i="3"/>
  <c r="WJ134" i="3" s="1"/>
  <c r="WT133" i="3"/>
  <c r="XD133" i="3" s="1"/>
  <c r="UB66" i="3"/>
  <c r="LV45" i="3" l="1"/>
  <c r="KM46" i="3"/>
  <c r="KW46" i="3" s="1"/>
  <c r="GP58" i="3"/>
  <c r="FQ58" i="3" s="1"/>
  <c r="FM58" i="3"/>
  <c r="FO58" i="3" s="1"/>
  <c r="DY59" i="3"/>
  <c r="FR58" i="3"/>
  <c r="LQ45" i="3"/>
  <c r="LS45" i="3" s="1"/>
  <c r="KL46" i="3"/>
  <c r="LO46" i="3" s="1"/>
  <c r="KV46" i="3"/>
  <c r="MS46" i="3"/>
  <c r="LT46" i="3" s="1"/>
  <c r="LF46" i="3"/>
  <c r="LR46" i="3"/>
  <c r="LP46" i="3"/>
  <c r="MT45" i="3"/>
  <c r="LU45" i="3" s="1"/>
  <c r="CA57" i="3"/>
  <c r="CJ57" i="3"/>
  <c r="DM57" i="3"/>
  <c r="CN57" i="3" s="1"/>
  <c r="BG57" i="3"/>
  <c r="CI57" i="3" s="1"/>
  <c r="CL57" i="3"/>
  <c r="IE47" i="3"/>
  <c r="HA48" i="3" s="1"/>
  <c r="HK48" i="3" s="1"/>
  <c r="HU48" i="3" s="1"/>
  <c r="LE51" i="3"/>
  <c r="KK51" i="3"/>
  <c r="KU51" i="3" s="1"/>
  <c r="UC61" i="3"/>
  <c r="VB61" i="3"/>
  <c r="TI62" i="3"/>
  <c r="UW61" i="3"/>
  <c r="UY61" i="3" s="1"/>
  <c r="VZ61" i="3"/>
  <c r="VA61" i="3" s="1"/>
  <c r="GY48" i="3"/>
  <c r="XU147" i="3"/>
  <c r="WQ148" i="3" s="1"/>
  <c r="XA147" i="3"/>
  <c r="XK147" i="3" s="1"/>
  <c r="XY75" i="2"/>
  <c r="WI76" i="2"/>
  <c r="NO60" i="3"/>
  <c r="OQ60" i="3" s="1"/>
  <c r="NY60" i="3"/>
  <c r="OI60" i="3"/>
  <c r="OT60" i="3"/>
  <c r="PU60" i="3"/>
  <c r="OV60" i="3" s="1"/>
  <c r="OR60" i="3"/>
  <c r="PV60" i="3"/>
  <c r="OW60" i="3" s="1"/>
  <c r="WU138" i="3"/>
  <c r="XE138" i="3"/>
  <c r="XO138" i="3"/>
  <c r="WK139" i="3" s="1"/>
  <c r="TR67" i="3"/>
  <c r="UB67" i="3" s="1"/>
  <c r="UL67" i="3"/>
  <c r="E132" i="2"/>
  <c r="D132" i="2"/>
  <c r="C132" i="2"/>
  <c r="B132" i="2"/>
  <c r="I132" i="2"/>
  <c r="H132" i="2"/>
  <c r="F132" i="2"/>
  <c r="G132" i="2"/>
  <c r="CJ2" i="2"/>
  <c r="VB75" i="2"/>
  <c r="UW75" i="2"/>
  <c r="UW2" i="2" s="1"/>
  <c r="VB2" i="2" s="1"/>
  <c r="G57" i="2" s="1"/>
  <c r="AV61" i="3"/>
  <c r="WY147" i="2"/>
  <c r="XI147" i="2"/>
  <c r="XS147" i="2"/>
  <c r="WO148" i="2" s="1"/>
  <c r="UY75" i="2"/>
  <c r="XS148" i="3"/>
  <c r="WO149" i="3" s="1"/>
  <c r="WY148" i="3"/>
  <c r="XI148" i="3"/>
  <c r="EQ75" i="2"/>
  <c r="WX148" i="3"/>
  <c r="XH148" i="3"/>
  <c r="XR148" i="3"/>
  <c r="WN149" i="3" s="1"/>
  <c r="UA75" i="2"/>
  <c r="XF147" i="3"/>
  <c r="WV147" i="3"/>
  <c r="XP147" i="3"/>
  <c r="WL148" i="3" s="1"/>
  <c r="WV148" i="2"/>
  <c r="XF148" i="2" s="1"/>
  <c r="XP148" i="2"/>
  <c r="WL149" i="2" s="1"/>
  <c r="CK75" i="2"/>
  <c r="CK2" i="2" s="1"/>
  <c r="CP2" i="2" s="1"/>
  <c r="CP75" i="2"/>
  <c r="XD147" i="2"/>
  <c r="XN147" i="2"/>
  <c r="WJ148" i="2" s="1"/>
  <c r="WT147" i="2"/>
  <c r="TG72" i="3"/>
  <c r="NC69" i="3"/>
  <c r="ID47" i="3"/>
  <c r="GZ48" i="3" s="1"/>
  <c r="WX148" i="2"/>
  <c r="XH148" i="2"/>
  <c r="XR148" i="2"/>
  <c r="WN149" i="2" s="1"/>
  <c r="NN62" i="3"/>
  <c r="NX62" i="3" s="1"/>
  <c r="OH62" i="3"/>
  <c r="XO148" i="2"/>
  <c r="WK149" i="2" s="1"/>
  <c r="WU148" i="2"/>
  <c r="XE148" i="2" s="1"/>
  <c r="WW148" i="2"/>
  <c r="XG148" i="2" s="1"/>
  <c r="XQ148" i="2"/>
  <c r="WM149" i="2" s="1"/>
  <c r="OX75" i="2"/>
  <c r="OS75" i="2"/>
  <c r="OS2" i="2" s="1"/>
  <c r="OX2" i="2" s="1"/>
  <c r="G55" i="2" s="1"/>
  <c r="DW63" i="3"/>
  <c r="OU75" i="2"/>
  <c r="RZ75" i="2"/>
  <c r="RU75" i="2"/>
  <c r="RU2" i="2" s="1"/>
  <c r="RZ2" i="2" s="1"/>
  <c r="G56" i="2" s="1"/>
  <c r="AU68" i="3"/>
  <c r="NW75" i="2"/>
  <c r="WT134" i="3"/>
  <c r="XD134" i="3" s="1"/>
  <c r="XN134" i="3"/>
  <c r="WJ135" i="3" s="1"/>
  <c r="QF63" i="3"/>
  <c r="WZ147" i="2"/>
  <c r="XJ147" i="2" s="1"/>
  <c r="XT147" i="2"/>
  <c r="WP148" i="2" s="1"/>
  <c r="CM75" i="2"/>
  <c r="XT149" i="3"/>
  <c r="WP150" i="3" s="1"/>
  <c r="WZ149" i="3"/>
  <c r="XJ149" i="3" s="1"/>
  <c r="WI72" i="3"/>
  <c r="XY71" i="3"/>
  <c r="SX75" i="2"/>
  <c r="RY75" i="2" s="1"/>
  <c r="XB148" i="2"/>
  <c r="XL148" i="2" s="1"/>
  <c r="XV148" i="2"/>
  <c r="WR149" i="2" s="1"/>
  <c r="QO71" i="3"/>
  <c r="QY71" i="3" s="1"/>
  <c r="RI71" i="3"/>
  <c r="FM75" i="2"/>
  <c r="FM2" i="2" s="1"/>
  <c r="FR2" i="2" s="1"/>
  <c r="F46" i="2" s="1"/>
  <c r="FR75" i="2"/>
  <c r="XA147" i="2"/>
  <c r="XK147" i="2" s="1"/>
  <c r="XU147" i="2"/>
  <c r="WQ148" i="2" s="1"/>
  <c r="XB148" i="3"/>
  <c r="XL148" i="3" s="1"/>
  <c r="XV148" i="3"/>
  <c r="WR149" i="3" s="1"/>
  <c r="XG148" i="3"/>
  <c r="XQ148" i="3"/>
  <c r="WM149" i="3" s="1"/>
  <c r="WW148" i="3"/>
  <c r="QG60" i="3"/>
  <c r="RZ59" i="3"/>
  <c r="RU59" i="3"/>
  <c r="RW59" i="3" s="1"/>
  <c r="RA59" i="3"/>
  <c r="KB47" i="3" l="1"/>
  <c r="EI59" i="3"/>
  <c r="FL59" i="3"/>
  <c r="FC59" i="3"/>
  <c r="GO59" i="3"/>
  <c r="FP59" i="3" s="1"/>
  <c r="FN59" i="3"/>
  <c r="LG46" i="3"/>
  <c r="KC47" i="3" s="1"/>
  <c r="DN57" i="3"/>
  <c r="CO57" i="3" s="1"/>
  <c r="I114" i="3" s="1"/>
  <c r="AW58" i="3"/>
  <c r="CP57" i="3"/>
  <c r="CK57" i="3"/>
  <c r="CM57" i="3" s="1"/>
  <c r="G114" i="3"/>
  <c r="B114" i="3"/>
  <c r="H114" i="3"/>
  <c r="E114" i="3"/>
  <c r="D114" i="3"/>
  <c r="C114" i="3"/>
  <c r="F114" i="3"/>
  <c r="BQ57" i="3"/>
  <c r="KA52" i="3"/>
  <c r="UX62" i="3"/>
  <c r="VY62" i="3"/>
  <c r="UZ62" i="3" s="1"/>
  <c r="UV62" i="3"/>
  <c r="UM62" i="3"/>
  <c r="TS62" i="3"/>
  <c r="UU62" i="3" s="1"/>
  <c r="WZ148" i="2"/>
  <c r="XJ148" i="2" s="1"/>
  <c r="XT148" i="2"/>
  <c r="WP149" i="2" s="1"/>
  <c r="WW149" i="2"/>
  <c r="XG149" i="2" s="1"/>
  <c r="XQ149" i="2"/>
  <c r="WM150" i="2" s="1"/>
  <c r="XB149" i="2"/>
  <c r="XL149" i="2" s="1"/>
  <c r="XV149" i="2"/>
  <c r="WR150" i="2" s="1"/>
  <c r="BY68" i="3"/>
  <c r="BE68" i="3"/>
  <c r="BO68" i="3" s="1"/>
  <c r="WX149" i="2"/>
  <c r="XH149" i="2" s="1"/>
  <c r="XR149" i="2"/>
  <c r="WN150" i="2" s="1"/>
  <c r="XN148" i="2"/>
  <c r="WJ149" i="2" s="1"/>
  <c r="WT148" i="2"/>
  <c r="XD148" i="2"/>
  <c r="WX149" i="3"/>
  <c r="XH149" i="3" s="1"/>
  <c r="XR149" i="3"/>
  <c r="WN150" i="3" s="1"/>
  <c r="WY148" i="2"/>
  <c r="XI148" i="2"/>
  <c r="XS148" i="2"/>
  <c r="WO149" i="2" s="1"/>
  <c r="F45" i="2"/>
  <c r="D41" i="2"/>
  <c r="NE61" i="3"/>
  <c r="OX60" i="3"/>
  <c r="OS60" i="3"/>
  <c r="OU60" i="3" s="1"/>
  <c r="XO149" i="2"/>
  <c r="WK150" i="2" s="1"/>
  <c r="WU149" i="2"/>
  <c r="XE149" i="2" s="1"/>
  <c r="RJ63" i="3"/>
  <c r="QP63" i="3"/>
  <c r="XP149" i="2"/>
  <c r="WL150" i="2" s="1"/>
  <c r="WV149" i="2"/>
  <c r="XF149" i="2" s="1"/>
  <c r="TH68" i="3"/>
  <c r="QQ60" i="3"/>
  <c r="RS60" i="3" s="1"/>
  <c r="RA60" i="3"/>
  <c r="RK60" i="3"/>
  <c r="SX60" i="3" s="1"/>
  <c r="RY60" i="3" s="1"/>
  <c r="RV60" i="3"/>
  <c r="SW60" i="3"/>
  <c r="RX60" i="3" s="1"/>
  <c r="RT60" i="3"/>
  <c r="HJ48" i="3"/>
  <c r="HT48" i="3" s="1"/>
  <c r="XX72" i="3"/>
  <c r="WS72" i="3"/>
  <c r="XC72" i="3" s="1"/>
  <c r="XM72" i="3"/>
  <c r="XZ72" i="3"/>
  <c r="WT135" i="3"/>
  <c r="XD135" i="3" s="1"/>
  <c r="XN135" i="3"/>
  <c r="WJ136" i="3" s="1"/>
  <c r="OG69" i="3"/>
  <c r="NM69" i="3"/>
  <c r="NW69" i="3" s="1"/>
  <c r="BZ61" i="3"/>
  <c r="BF61" i="3"/>
  <c r="BP61" i="3" s="1"/>
  <c r="XQ149" i="3"/>
  <c r="WM150" i="3" s="1"/>
  <c r="WW149" i="3"/>
  <c r="XG149" i="3"/>
  <c r="EG63" i="3"/>
  <c r="FA63" i="3"/>
  <c r="EQ63" i="3"/>
  <c r="XX76" i="2"/>
  <c r="WS76" i="2"/>
  <c r="XC76" i="2"/>
  <c r="XM76" i="2"/>
  <c r="XZ76" i="2"/>
  <c r="XA148" i="3"/>
  <c r="XU148" i="3"/>
  <c r="WQ149" i="3" s="1"/>
  <c r="XK148" i="3"/>
  <c r="RW75" i="2"/>
  <c r="FO75" i="2"/>
  <c r="WU139" i="3"/>
  <c r="XE139" i="3"/>
  <c r="XO139" i="3"/>
  <c r="WK140" i="3" s="1"/>
  <c r="JR47" i="3"/>
  <c r="IS47" i="3" s="1"/>
  <c r="XA148" i="2"/>
  <c r="XK148" i="2" s="1"/>
  <c r="XU148" i="2"/>
  <c r="WQ149" i="2" s="1"/>
  <c r="WZ150" i="3"/>
  <c r="XJ150" i="3" s="1"/>
  <c r="XT150" i="3"/>
  <c r="WP151" i="3" s="1"/>
  <c r="XP148" i="3"/>
  <c r="WL149" i="3" s="1"/>
  <c r="WV148" i="3"/>
  <c r="XF148" i="3" s="1"/>
  <c r="IO47" i="3"/>
  <c r="IQ47" i="3" s="1"/>
  <c r="QE72" i="3"/>
  <c r="XV149" i="3"/>
  <c r="WR150" i="3" s="1"/>
  <c r="XB149" i="3"/>
  <c r="XL149" i="3" s="1"/>
  <c r="ND63" i="3"/>
  <c r="JQ48" i="3"/>
  <c r="IR48" i="3" s="1"/>
  <c r="IP48" i="3"/>
  <c r="HI48" i="3"/>
  <c r="IN48" i="3"/>
  <c r="TQ72" i="3"/>
  <c r="UA72" i="3" s="1"/>
  <c r="UK72" i="3"/>
  <c r="XS149" i="3"/>
  <c r="WO150" i="3" s="1"/>
  <c r="WY149" i="3"/>
  <c r="XI149" i="3" s="1"/>
  <c r="IT47" i="3"/>
  <c r="MT46" i="3" l="1"/>
  <c r="LU46" i="3" s="1"/>
  <c r="FM59" i="3"/>
  <c r="FO59" i="3" s="1"/>
  <c r="DY60" i="3"/>
  <c r="FR59" i="3"/>
  <c r="GP59" i="3"/>
  <c r="FQ59" i="3" s="1"/>
  <c r="FK59" i="3"/>
  <c r="ES59" i="3"/>
  <c r="KM47" i="3"/>
  <c r="KW47" i="3"/>
  <c r="LV46" i="3"/>
  <c r="LQ46" i="3"/>
  <c r="LS46" i="3" s="1"/>
  <c r="KL47" i="3"/>
  <c r="KV47" i="3" s="1"/>
  <c r="LF47" i="3"/>
  <c r="LP47" i="3"/>
  <c r="LR47" i="3"/>
  <c r="MS47" i="3"/>
  <c r="LT47" i="3" s="1"/>
  <c r="BG58" i="3"/>
  <c r="CL58" i="3"/>
  <c r="CA58" i="3"/>
  <c r="DM58" i="3"/>
  <c r="CN58" i="3" s="1"/>
  <c r="CJ58" i="3"/>
  <c r="IM48" i="3"/>
  <c r="TI63" i="3"/>
  <c r="UW62" i="3"/>
  <c r="UY62" i="3" s="1"/>
  <c r="VB62" i="3"/>
  <c r="VZ62" i="3"/>
  <c r="VA62" i="3" s="1"/>
  <c r="UC62" i="3"/>
  <c r="LE52" i="3"/>
  <c r="KK52" i="3"/>
  <c r="KU52" i="3" s="1"/>
  <c r="AV62" i="3"/>
  <c r="WX150" i="2"/>
  <c r="XH150" i="2" s="1"/>
  <c r="XR150" i="2"/>
  <c r="WN151" i="2" s="1"/>
  <c r="DW64" i="3"/>
  <c r="XS150" i="3"/>
  <c r="WO151" i="3" s="1"/>
  <c r="WY150" i="3"/>
  <c r="XI150" i="3" s="1"/>
  <c r="HS48" i="3"/>
  <c r="WI77" i="2"/>
  <c r="XY76" i="2"/>
  <c r="NC70" i="3"/>
  <c r="WX150" i="3"/>
  <c r="XH150" i="3" s="1"/>
  <c r="XR150" i="3"/>
  <c r="WN151" i="3" s="1"/>
  <c r="AU69" i="3"/>
  <c r="UL68" i="3"/>
  <c r="TR68" i="3"/>
  <c r="UB68" i="3" s="1"/>
  <c r="XO150" i="2"/>
  <c r="WK151" i="2" s="1"/>
  <c r="WU150" i="2"/>
  <c r="XE150" i="2"/>
  <c r="XG150" i="2"/>
  <c r="XQ150" i="2"/>
  <c r="WM151" i="2" s="1"/>
  <c r="WW150" i="2"/>
  <c r="TG73" i="3"/>
  <c r="OH63" i="3"/>
  <c r="NN63" i="3"/>
  <c r="NX63" i="3" s="1"/>
  <c r="XB150" i="2"/>
  <c r="XL150" i="2"/>
  <c r="XV150" i="2"/>
  <c r="WR151" i="2" s="1"/>
  <c r="XV150" i="3"/>
  <c r="WR151" i="3" s="1"/>
  <c r="XB150" i="3"/>
  <c r="XL150" i="3" s="1"/>
  <c r="XO140" i="3"/>
  <c r="WK141" i="3" s="1"/>
  <c r="WU140" i="3"/>
  <c r="XE140" i="3" s="1"/>
  <c r="XP150" i="2"/>
  <c r="WL151" i="2" s="1"/>
  <c r="WV150" i="2"/>
  <c r="XF150" i="2" s="1"/>
  <c r="XN136" i="3"/>
  <c r="WJ137" i="3" s="1"/>
  <c r="WT136" i="3"/>
  <c r="XD136" i="3" s="1"/>
  <c r="WW150" i="3"/>
  <c r="XG150" i="3" s="1"/>
  <c r="XQ150" i="3"/>
  <c r="WM151" i="3" s="1"/>
  <c r="OI61" i="3"/>
  <c r="NO61" i="3"/>
  <c r="OQ61" i="3" s="1"/>
  <c r="PU61" i="3"/>
  <c r="OV61" i="3" s="1"/>
  <c r="OT61" i="3"/>
  <c r="OR61" i="3"/>
  <c r="XN149" i="2"/>
  <c r="WJ150" i="2" s="1"/>
  <c r="WT149" i="2"/>
  <c r="XD149" i="2" s="1"/>
  <c r="WZ149" i="2"/>
  <c r="XJ149" i="2" s="1"/>
  <c r="XT149" i="2"/>
  <c r="WP150" i="2" s="1"/>
  <c r="WI73" i="3"/>
  <c r="XY72" i="3"/>
  <c r="QG61" i="3"/>
  <c r="RU60" i="3"/>
  <c r="RW60" i="3" s="1"/>
  <c r="RZ60" i="3"/>
  <c r="WY149" i="2"/>
  <c r="XI149" i="2"/>
  <c r="XS149" i="2"/>
  <c r="WO150" i="2" s="1"/>
  <c r="XA149" i="3"/>
  <c r="XK149" i="3" s="1"/>
  <c r="XU149" i="3"/>
  <c r="WQ150" i="3" s="1"/>
  <c r="QZ63" i="3"/>
  <c r="WV149" i="3"/>
  <c r="XP149" i="3"/>
  <c r="WL150" i="3" s="1"/>
  <c r="XF149" i="3"/>
  <c r="XT151" i="3"/>
  <c r="WP152" i="3" s="1"/>
  <c r="WZ151" i="3"/>
  <c r="XJ151" i="3" s="1"/>
  <c r="QO72" i="3"/>
  <c r="QY72" i="3" s="1"/>
  <c r="RI72" i="3"/>
  <c r="XA149" i="2"/>
  <c r="XK149" i="2"/>
  <c r="XU149" i="2"/>
  <c r="WQ150" i="2" s="1"/>
  <c r="QF64" i="3"/>
  <c r="IE48" i="3" l="1"/>
  <c r="HA49" i="3" s="1"/>
  <c r="HK49" i="3" s="1"/>
  <c r="HU49" i="3" s="1"/>
  <c r="LO47" i="3"/>
  <c r="LG47" i="3" s="1"/>
  <c r="GP60" i="3"/>
  <c r="FQ60" i="3" s="1"/>
  <c r="FC60" i="3"/>
  <c r="EI60" i="3"/>
  <c r="GO60" i="3"/>
  <c r="FP60" i="3" s="1"/>
  <c r="FL60" i="3"/>
  <c r="FN60" i="3"/>
  <c r="KB48" i="3"/>
  <c r="CI58" i="3"/>
  <c r="BQ58" i="3"/>
  <c r="H115" i="3"/>
  <c r="D115" i="3"/>
  <c r="F115" i="3"/>
  <c r="C115" i="3"/>
  <c r="B115" i="3"/>
  <c r="G115" i="3"/>
  <c r="E115" i="3"/>
  <c r="DN58" i="3"/>
  <c r="CO58" i="3" s="1"/>
  <c r="I115" i="3" s="1"/>
  <c r="CP58" i="3"/>
  <c r="CK58" i="3"/>
  <c r="CM58" i="3" s="1"/>
  <c r="AW59" i="3"/>
  <c r="IC48" i="3"/>
  <c r="GY49" i="3" s="1"/>
  <c r="ID48" i="3"/>
  <c r="GZ49" i="3" s="1"/>
  <c r="HJ49" i="3" s="1"/>
  <c r="HT49" i="3" s="1"/>
  <c r="KA53" i="3"/>
  <c r="TS63" i="3"/>
  <c r="UU63" i="3" s="1"/>
  <c r="VY63" i="3"/>
  <c r="UZ63" i="3" s="1"/>
  <c r="UM63" i="3"/>
  <c r="UX63" i="3"/>
  <c r="UV63" i="3"/>
  <c r="WZ152" i="3"/>
  <c r="XJ152" i="3" s="1"/>
  <c r="XT152" i="3"/>
  <c r="WP153" i="3" s="1"/>
  <c r="WY150" i="2"/>
  <c r="XS150" i="2"/>
  <c r="WO151" i="2" s="1"/>
  <c r="XI150" i="2"/>
  <c r="XQ151" i="2"/>
  <c r="WM152" i="2" s="1"/>
  <c r="WW151" i="2"/>
  <c r="XG151" i="2" s="1"/>
  <c r="WZ150" i="2"/>
  <c r="XJ150" i="2"/>
  <c r="XT150" i="2"/>
  <c r="WP151" i="2" s="1"/>
  <c r="WX151" i="3"/>
  <c r="XH151" i="3" s="1"/>
  <c r="XR151" i="3"/>
  <c r="WN152" i="3" s="1"/>
  <c r="FA64" i="3"/>
  <c r="EG64" i="3"/>
  <c r="EQ64" i="3" s="1"/>
  <c r="XN150" i="2"/>
  <c r="WJ151" i="2" s="1"/>
  <c r="WT150" i="2"/>
  <c r="XD150" i="2" s="1"/>
  <c r="XP151" i="2"/>
  <c r="WL152" i="2" s="1"/>
  <c r="WV151" i="2"/>
  <c r="XF151" i="2" s="1"/>
  <c r="NE62" i="3"/>
  <c r="OX61" i="3"/>
  <c r="OS61" i="3"/>
  <c r="OU61" i="3" s="1"/>
  <c r="XB151" i="3"/>
  <c r="XL151" i="3" s="1"/>
  <c r="XV151" i="3"/>
  <c r="WR152" i="3" s="1"/>
  <c r="PV61" i="3"/>
  <c r="OW61" i="3" s="1"/>
  <c r="XD137" i="3"/>
  <c r="WT137" i="3"/>
  <c r="XN137" i="3"/>
  <c r="WJ138" i="3" s="1"/>
  <c r="QP64" i="3"/>
  <c r="QZ64" i="3" s="1"/>
  <c r="RJ64" i="3"/>
  <c r="OG70" i="3"/>
  <c r="NM70" i="3"/>
  <c r="NW70" i="3" s="1"/>
  <c r="XH151" i="2"/>
  <c r="XR151" i="2"/>
  <c r="WN152" i="2" s="1"/>
  <c r="WX151" i="2"/>
  <c r="QE73" i="3"/>
  <c r="XF150" i="3"/>
  <c r="XP150" i="3"/>
  <c r="WL151" i="3" s="1"/>
  <c r="WV150" i="3"/>
  <c r="QQ61" i="3"/>
  <c r="RS61" i="3" s="1"/>
  <c r="RK61" i="3"/>
  <c r="SX61" i="3" s="1"/>
  <c r="RY61" i="3" s="1"/>
  <c r="RA61" i="3"/>
  <c r="SW61" i="3"/>
  <c r="RX61" i="3" s="1"/>
  <c r="RV61" i="3"/>
  <c r="RT61" i="3"/>
  <c r="TH69" i="3"/>
  <c r="ND64" i="3"/>
  <c r="TQ73" i="3"/>
  <c r="UA73" i="3" s="1"/>
  <c r="UK73" i="3"/>
  <c r="XX77" i="2"/>
  <c r="XM77" i="2"/>
  <c r="XZ77" i="2"/>
  <c r="WS77" i="2"/>
  <c r="XC77" i="2"/>
  <c r="XU150" i="3"/>
  <c r="WQ151" i="3" s="1"/>
  <c r="XA150" i="3"/>
  <c r="XK150" i="3" s="1"/>
  <c r="NY61" i="3"/>
  <c r="WU141" i="3"/>
  <c r="XE141" i="3" s="1"/>
  <c r="XO141" i="3"/>
  <c r="WK142" i="3" s="1"/>
  <c r="XB151" i="2"/>
  <c r="XL151" i="2"/>
  <c r="XV151" i="2"/>
  <c r="WR152" i="2" s="1"/>
  <c r="BY69" i="3"/>
  <c r="BE69" i="3"/>
  <c r="BO69" i="3" s="1"/>
  <c r="BF62" i="3"/>
  <c r="BP62" i="3" s="1"/>
  <c r="BZ62" i="3"/>
  <c r="XZ73" i="3"/>
  <c r="XX73" i="3"/>
  <c r="WS73" i="3"/>
  <c r="XC73" i="3" s="1"/>
  <c r="XM73" i="3"/>
  <c r="WW151" i="3"/>
  <c r="XG151" i="3" s="1"/>
  <c r="XQ151" i="3"/>
  <c r="WM152" i="3" s="1"/>
  <c r="XA150" i="2"/>
  <c r="XK150" i="2"/>
  <c r="XU150" i="2"/>
  <c r="WQ151" i="2" s="1"/>
  <c r="XO151" i="2"/>
  <c r="WK152" i="2" s="1"/>
  <c r="WU151" i="2"/>
  <c r="XE151" i="2" s="1"/>
  <c r="WY151" i="3"/>
  <c r="XI151" i="3" s="1"/>
  <c r="XS151" i="3"/>
  <c r="WO152" i="3" s="1"/>
  <c r="KC48" i="3" l="1"/>
  <c r="MT47" i="3"/>
  <c r="LU47" i="3" s="1"/>
  <c r="LQ47" i="3"/>
  <c r="LS47" i="3" s="1"/>
  <c r="LV47" i="3"/>
  <c r="KL48" i="3"/>
  <c r="KV48" i="3" s="1"/>
  <c r="LF48" i="3"/>
  <c r="LR48" i="3"/>
  <c r="LP48" i="3"/>
  <c r="MS48" i="3"/>
  <c r="LT48" i="3" s="1"/>
  <c r="FK60" i="3"/>
  <c r="ES60" i="3"/>
  <c r="DY61" i="3"/>
  <c r="FR60" i="3"/>
  <c r="FM60" i="3"/>
  <c r="FO60" i="3" s="1"/>
  <c r="CA59" i="3"/>
  <c r="BG59" i="3"/>
  <c r="CJ59" i="3"/>
  <c r="DM59" i="3"/>
  <c r="CN59" i="3" s="1"/>
  <c r="CL59" i="3"/>
  <c r="JR48" i="3"/>
  <c r="IS48" i="3" s="1"/>
  <c r="IO48" i="3"/>
  <c r="IQ48" i="3" s="1"/>
  <c r="VZ63" i="3"/>
  <c r="VA63" i="3" s="1"/>
  <c r="UW63" i="3"/>
  <c r="UY63" i="3" s="1"/>
  <c r="VB63" i="3"/>
  <c r="TI64" i="3"/>
  <c r="IT48" i="3"/>
  <c r="LE53" i="3"/>
  <c r="KK53" i="3"/>
  <c r="KU53" i="3" s="1"/>
  <c r="UC63" i="3"/>
  <c r="WV151" i="3"/>
  <c r="XF151" i="3" s="1"/>
  <c r="XP151" i="3"/>
  <c r="WL152" i="3" s="1"/>
  <c r="XB152" i="2"/>
  <c r="XL152" i="2"/>
  <c r="XV152" i="2"/>
  <c r="WR153" i="2" s="1"/>
  <c r="XQ152" i="2"/>
  <c r="WM153" i="2" s="1"/>
  <c r="WW152" i="2"/>
  <c r="XG152" i="2"/>
  <c r="XF152" i="2"/>
  <c r="XP152" i="2"/>
  <c r="WL153" i="2" s="1"/>
  <c r="WV152" i="2"/>
  <c r="DW65" i="3"/>
  <c r="AV63" i="3"/>
  <c r="TG74" i="3"/>
  <c r="WY151" i="2"/>
  <c r="XI151" i="2" s="1"/>
  <c r="XS151" i="2"/>
  <c r="WO152" i="2" s="1"/>
  <c r="UL69" i="3"/>
  <c r="TR69" i="3"/>
  <c r="XO142" i="3"/>
  <c r="WK143" i="3" s="1"/>
  <c r="WU142" i="3"/>
  <c r="XE142" i="3" s="1"/>
  <c r="XA151" i="3"/>
  <c r="XK151" i="3" s="1"/>
  <c r="XU151" i="3"/>
  <c r="WQ152" i="3" s="1"/>
  <c r="QF65" i="3"/>
  <c r="NC71" i="3"/>
  <c r="XY73" i="3"/>
  <c r="WI74" i="3"/>
  <c r="WY152" i="3"/>
  <c r="XI152" i="3" s="1"/>
  <c r="XS152" i="3"/>
  <c r="WO153" i="3" s="1"/>
  <c r="QO73" i="3"/>
  <c r="QY73" i="3" s="1"/>
  <c r="RI73" i="3"/>
  <c r="XR152" i="3"/>
  <c r="WN153" i="3" s="1"/>
  <c r="WX152" i="3"/>
  <c r="XH152" i="3" s="1"/>
  <c r="WZ153" i="3"/>
  <c r="XJ153" i="3"/>
  <c r="XT153" i="3"/>
  <c r="WP154" i="3" s="1"/>
  <c r="WT138" i="3"/>
  <c r="XD138" i="3"/>
  <c r="XN138" i="3"/>
  <c r="WJ139" i="3" s="1"/>
  <c r="XB152" i="3"/>
  <c r="XL152" i="3"/>
  <c r="XV152" i="3"/>
  <c r="WR153" i="3" s="1"/>
  <c r="XY77" i="2"/>
  <c r="WI78" i="2"/>
  <c r="XR152" i="2"/>
  <c r="WN153" i="2" s="1"/>
  <c r="WX152" i="2"/>
  <c r="XH152" i="2"/>
  <c r="XD151" i="2"/>
  <c r="XN151" i="2"/>
  <c r="WJ152" i="2" s="1"/>
  <c r="WT151" i="2"/>
  <c r="WZ151" i="2"/>
  <c r="XT151" i="2"/>
  <c r="WP152" i="2" s="1"/>
  <c r="XJ151" i="2"/>
  <c r="AU70" i="3"/>
  <c r="XO152" i="2"/>
  <c r="WK153" i="2" s="1"/>
  <c r="WU152" i="2"/>
  <c r="XE152" i="2" s="1"/>
  <c r="QG62" i="3"/>
  <c r="RU61" i="3"/>
  <c r="RW61" i="3" s="1"/>
  <c r="RZ61" i="3"/>
  <c r="XA151" i="2"/>
  <c r="XK151" i="2" s="1"/>
  <c r="XU151" i="2"/>
  <c r="WQ152" i="2" s="1"/>
  <c r="XQ152" i="3"/>
  <c r="WM153" i="3" s="1"/>
  <c r="WW152" i="3"/>
  <c r="XG152" i="3" s="1"/>
  <c r="NN64" i="3"/>
  <c r="NX64" i="3" s="1"/>
  <c r="OH64" i="3"/>
  <c r="HI49" i="3"/>
  <c r="IM49" i="3" s="1"/>
  <c r="IP49" i="3"/>
  <c r="IN49" i="3"/>
  <c r="JQ49" i="3"/>
  <c r="IR49" i="3" s="1"/>
  <c r="OI62" i="3"/>
  <c r="NO62" i="3"/>
  <c r="OQ62" i="3" s="1"/>
  <c r="OR62" i="3"/>
  <c r="OT62" i="3"/>
  <c r="PU62" i="3"/>
  <c r="OV62" i="3" s="1"/>
  <c r="KB49" i="3" l="1"/>
  <c r="FC61" i="3"/>
  <c r="EI61" i="3"/>
  <c r="GO61" i="3"/>
  <c r="FP61" i="3" s="1"/>
  <c r="FN61" i="3"/>
  <c r="FL61" i="3"/>
  <c r="KM48" i="3"/>
  <c r="LO48" i="3" s="1"/>
  <c r="KW48" i="3"/>
  <c r="LG48" i="3" s="1"/>
  <c r="D116" i="3"/>
  <c r="E116" i="3"/>
  <c r="F116" i="3"/>
  <c r="C116" i="3"/>
  <c r="B116" i="3"/>
  <c r="H116" i="3"/>
  <c r="G116" i="3"/>
  <c r="CI59" i="3"/>
  <c r="BQ59" i="3"/>
  <c r="DN59" i="3"/>
  <c r="CO59" i="3" s="1"/>
  <c r="I116" i="3" s="1"/>
  <c r="CK59" i="3"/>
  <c r="CM59" i="3" s="1"/>
  <c r="AW60" i="3"/>
  <c r="CP59" i="3"/>
  <c r="NY62" i="3"/>
  <c r="KA54" i="3"/>
  <c r="UM64" i="3"/>
  <c r="VZ64" i="3" s="1"/>
  <c r="VA64" i="3" s="1"/>
  <c r="UX64" i="3"/>
  <c r="TS64" i="3"/>
  <c r="UU64" i="3" s="1"/>
  <c r="UV64" i="3"/>
  <c r="VY64" i="3"/>
  <c r="UZ64" i="3" s="1"/>
  <c r="UC64" i="3"/>
  <c r="TQ74" i="3"/>
  <c r="UA74" i="3" s="1"/>
  <c r="UK74" i="3"/>
  <c r="WW153" i="2"/>
  <c r="XQ153" i="2"/>
  <c r="WM154" i="2" s="1"/>
  <c r="XG153" i="2"/>
  <c r="NE63" i="3"/>
  <c r="OS62" i="3"/>
  <c r="OU62" i="3" s="1"/>
  <c r="OX62" i="3"/>
  <c r="XV153" i="2"/>
  <c r="WR154" i="2" s="1"/>
  <c r="XB153" i="2"/>
  <c r="XL153" i="2" s="1"/>
  <c r="WZ152" i="2"/>
  <c r="XJ152" i="2" s="1"/>
  <c r="XT152" i="2"/>
  <c r="WP153" i="2" s="1"/>
  <c r="XR153" i="3"/>
  <c r="WN154" i="3" s="1"/>
  <c r="WX153" i="3"/>
  <c r="XH153" i="3" s="1"/>
  <c r="WY153" i="3"/>
  <c r="XI153" i="3" s="1"/>
  <c r="XS153" i="3"/>
  <c r="WO154" i="3" s="1"/>
  <c r="RJ65" i="3"/>
  <c r="QP65" i="3"/>
  <c r="QZ65" i="3"/>
  <c r="XB153" i="3"/>
  <c r="XL153" i="3" s="1"/>
  <c r="XV153" i="3"/>
  <c r="WR154" i="3" s="1"/>
  <c r="BF63" i="3"/>
  <c r="BP63" i="3"/>
  <c r="BZ63" i="3"/>
  <c r="ND65" i="3"/>
  <c r="XA152" i="3"/>
  <c r="XK152" i="3"/>
  <c r="XU152" i="3"/>
  <c r="WQ153" i="3" s="1"/>
  <c r="WT152" i="2"/>
  <c r="XD152" i="2"/>
  <c r="XN152" i="2"/>
  <c r="WJ153" i="2" s="1"/>
  <c r="UB69" i="3"/>
  <c r="WT139" i="3"/>
  <c r="XD139" i="3"/>
  <c r="XN139" i="3"/>
  <c r="WJ140" i="3" s="1"/>
  <c r="TH70" i="3"/>
  <c r="XS152" i="2"/>
  <c r="WO153" i="2" s="1"/>
  <c r="WY152" i="2"/>
  <c r="XI152" i="2" s="1"/>
  <c r="FA65" i="3"/>
  <c r="EG65" i="3"/>
  <c r="EQ65" i="3" s="1"/>
  <c r="WV152" i="3"/>
  <c r="XF152" i="3" s="1"/>
  <c r="XP152" i="3"/>
  <c r="WL153" i="3" s="1"/>
  <c r="PV62" i="3"/>
  <c r="OW62" i="3" s="1"/>
  <c r="HS49" i="3"/>
  <c r="ID49" i="3" s="1"/>
  <c r="GZ50" i="3" s="1"/>
  <c r="WW153" i="3"/>
  <c r="XQ153" i="3"/>
  <c r="WM154" i="3" s="1"/>
  <c r="XG153" i="3"/>
  <c r="WU153" i="2"/>
  <c r="XE153" i="2" s="1"/>
  <c r="XO153" i="2"/>
  <c r="WK154" i="2" s="1"/>
  <c r="QE74" i="3"/>
  <c r="WS74" i="3"/>
  <c r="XC74" i="3" s="1"/>
  <c r="XZ74" i="3"/>
  <c r="XM74" i="3"/>
  <c r="XX74" i="3"/>
  <c r="XA152" i="2"/>
  <c r="XK152" i="2" s="1"/>
  <c r="XU152" i="2"/>
  <c r="WQ153" i="2" s="1"/>
  <c r="WX153" i="2"/>
  <c r="XH153" i="2"/>
  <c r="XR153" i="2"/>
  <c r="WN154" i="2" s="1"/>
  <c r="RK62" i="3"/>
  <c r="SX62" i="3" s="1"/>
  <c r="RY62" i="3" s="1"/>
  <c r="QQ62" i="3"/>
  <c r="RS62" i="3" s="1"/>
  <c r="RV62" i="3"/>
  <c r="SW62" i="3"/>
  <c r="RX62" i="3" s="1"/>
  <c r="RT62" i="3"/>
  <c r="BY70" i="3"/>
  <c r="BE70" i="3"/>
  <c r="BO70" i="3" s="1"/>
  <c r="WS78" i="2"/>
  <c r="XC78" i="2"/>
  <c r="XM78" i="2"/>
  <c r="XZ78" i="2"/>
  <c r="XX78" i="2"/>
  <c r="WZ154" i="3"/>
  <c r="XJ154" i="3" s="1"/>
  <c r="XT154" i="3"/>
  <c r="WP155" i="3" s="1"/>
  <c r="OG71" i="3"/>
  <c r="NM71" i="3"/>
  <c r="NW71" i="3" s="1"/>
  <c r="WU143" i="3"/>
  <c r="XE143" i="3"/>
  <c r="XO143" i="3"/>
  <c r="WK144" i="3" s="1"/>
  <c r="WV153" i="2"/>
  <c r="XF153" i="2"/>
  <c r="XP153" i="2"/>
  <c r="WL154" i="2" s="1"/>
  <c r="FK61" i="3" l="1"/>
  <c r="ES61" i="3"/>
  <c r="DY62" i="3"/>
  <c r="FR61" i="3"/>
  <c r="FM61" i="3"/>
  <c r="FO61" i="3" s="1"/>
  <c r="GP61" i="3"/>
  <c r="FQ61" i="3" s="1"/>
  <c r="KC49" i="3"/>
  <c r="MT48" i="3"/>
  <c r="LU48" i="3" s="1"/>
  <c r="LQ48" i="3"/>
  <c r="LS48" i="3" s="1"/>
  <c r="LV48" i="3"/>
  <c r="KL49" i="3"/>
  <c r="KV49" i="3" s="1"/>
  <c r="LF49" i="3"/>
  <c r="CA60" i="3"/>
  <c r="DM60" i="3"/>
  <c r="CN60" i="3" s="1"/>
  <c r="CJ60" i="3"/>
  <c r="BG60" i="3"/>
  <c r="CI60" i="3" s="1"/>
  <c r="CL60" i="3"/>
  <c r="IC49" i="3"/>
  <c r="GY50" i="3" s="1"/>
  <c r="TI65" i="3"/>
  <c r="UW64" i="3"/>
  <c r="UY64" i="3" s="1"/>
  <c r="VB64" i="3"/>
  <c r="RA62" i="3"/>
  <c r="IE49" i="3"/>
  <c r="HA50" i="3" s="1"/>
  <c r="HK50" i="3" s="1"/>
  <c r="KK54" i="3"/>
  <c r="KU54" i="3" s="1"/>
  <c r="LE54" i="3"/>
  <c r="HJ50" i="3"/>
  <c r="HT50" i="3" s="1"/>
  <c r="WX154" i="2"/>
  <c r="XH154" i="2" s="1"/>
  <c r="XR154" i="2"/>
  <c r="WN155" i="2" s="1"/>
  <c r="QO74" i="3"/>
  <c r="RI74" i="3"/>
  <c r="XS154" i="3"/>
  <c r="WO155" i="3" s="1"/>
  <c r="WY154" i="3"/>
  <c r="XI154" i="3" s="1"/>
  <c r="XQ154" i="2"/>
  <c r="WM155" i="2" s="1"/>
  <c r="WW154" i="2"/>
  <c r="XG154" i="2" s="1"/>
  <c r="UL70" i="3"/>
  <c r="TR70" i="3"/>
  <c r="XB154" i="3"/>
  <c r="XL154" i="3"/>
  <c r="XV154" i="3"/>
  <c r="WR155" i="3" s="1"/>
  <c r="XT153" i="2"/>
  <c r="WP154" i="2" s="1"/>
  <c r="WZ153" i="2"/>
  <c r="XJ153" i="2" s="1"/>
  <c r="AU71" i="3"/>
  <c r="DW66" i="3"/>
  <c r="WT140" i="3"/>
  <c r="XD140" i="3"/>
  <c r="XN140" i="3"/>
  <c r="WJ141" i="3" s="1"/>
  <c r="XA153" i="3"/>
  <c r="XK153" i="3" s="1"/>
  <c r="XU153" i="3"/>
  <c r="WQ154" i="3" s="1"/>
  <c r="XU153" i="2"/>
  <c r="WQ154" i="2" s="1"/>
  <c r="XA153" i="2"/>
  <c r="XK153" i="2" s="1"/>
  <c r="WT153" i="2"/>
  <c r="XD153" i="2"/>
  <c r="XN153" i="2"/>
  <c r="WJ154" i="2" s="1"/>
  <c r="XQ154" i="3"/>
  <c r="WM155" i="3" s="1"/>
  <c r="WW154" i="3"/>
  <c r="XG154" i="3" s="1"/>
  <c r="TG75" i="3"/>
  <c r="XO154" i="2"/>
  <c r="WK155" i="2" s="1"/>
  <c r="WU154" i="2"/>
  <c r="XE154" i="2" s="1"/>
  <c r="WU144" i="3"/>
  <c r="XE144" i="3"/>
  <c r="XO144" i="3"/>
  <c r="WK145" i="3" s="1"/>
  <c r="WI79" i="2"/>
  <c r="XY78" i="2"/>
  <c r="WI75" i="3"/>
  <c r="XY74" i="3"/>
  <c r="WX154" i="3"/>
  <c r="XR154" i="3"/>
  <c r="WN155" i="3" s="1"/>
  <c r="XH154" i="3"/>
  <c r="XV154" i="2"/>
  <c r="WR155" i="2" s="1"/>
  <c r="XB154" i="2"/>
  <c r="XL154" i="2"/>
  <c r="OH65" i="3"/>
  <c r="NN65" i="3"/>
  <c r="XT155" i="3"/>
  <c r="WP156" i="3" s="1"/>
  <c r="WZ155" i="3"/>
  <c r="XJ155" i="3" s="1"/>
  <c r="XS153" i="2"/>
  <c r="WO154" i="2" s="1"/>
  <c r="WY153" i="2"/>
  <c r="XI153" i="2" s="1"/>
  <c r="AV64" i="3"/>
  <c r="QG63" i="3"/>
  <c r="RU62" i="3"/>
  <c r="RW62" i="3" s="1"/>
  <c r="RZ62" i="3"/>
  <c r="XP154" i="2"/>
  <c r="WL155" i="2" s="1"/>
  <c r="WV154" i="2"/>
  <c r="XF154" i="2" s="1"/>
  <c r="NC72" i="3"/>
  <c r="XP153" i="3"/>
  <c r="WL154" i="3" s="1"/>
  <c r="WV153" i="3"/>
  <c r="XF153" i="3" s="1"/>
  <c r="QF66" i="3"/>
  <c r="OI63" i="3"/>
  <c r="PV63" i="3" s="1"/>
  <c r="OW63" i="3" s="1"/>
  <c r="NO63" i="3"/>
  <c r="OQ63" i="3" s="1"/>
  <c r="PU63" i="3"/>
  <c r="OV63" i="3" s="1"/>
  <c r="OT63" i="3"/>
  <c r="OR63" i="3"/>
  <c r="KM49" i="3" l="1"/>
  <c r="LO49" i="3" s="1"/>
  <c r="KW49" i="3"/>
  <c r="LG49" i="3"/>
  <c r="KC50" i="3" s="1"/>
  <c r="KB50" i="3"/>
  <c r="LV49" i="3"/>
  <c r="MT49" i="3"/>
  <c r="LU49" i="3" s="1"/>
  <c r="MS49" i="3"/>
  <c r="LT49" i="3" s="1"/>
  <c r="FC62" i="3"/>
  <c r="EI62" i="3"/>
  <c r="FL62" i="3"/>
  <c r="FN62" i="3"/>
  <c r="GO62" i="3"/>
  <c r="FP62" i="3" s="1"/>
  <c r="LP49" i="3"/>
  <c r="LR49" i="3"/>
  <c r="H117" i="3"/>
  <c r="E117" i="3"/>
  <c r="G117" i="3"/>
  <c r="D117" i="3"/>
  <c r="B117" i="3"/>
  <c r="F117" i="3"/>
  <c r="C117" i="3"/>
  <c r="DN60" i="3"/>
  <c r="CO60" i="3" s="1"/>
  <c r="I117" i="3" s="1"/>
  <c r="CK60" i="3"/>
  <c r="CM60" i="3" s="1"/>
  <c r="AW61" i="3"/>
  <c r="CP60" i="3"/>
  <c r="BQ60" i="3"/>
  <c r="JR49" i="3"/>
  <c r="IS49" i="3" s="1"/>
  <c r="IT49" i="3"/>
  <c r="HU50" i="3"/>
  <c r="KA55" i="3"/>
  <c r="TS65" i="3"/>
  <c r="UU65" i="3" s="1"/>
  <c r="VY65" i="3"/>
  <c r="UZ65" i="3" s="1"/>
  <c r="UM65" i="3"/>
  <c r="UV65" i="3"/>
  <c r="UX65" i="3"/>
  <c r="IO49" i="3"/>
  <c r="IQ49" i="3" s="1"/>
  <c r="XA154" i="3"/>
  <c r="XK154" i="3" s="1"/>
  <c r="XU154" i="3"/>
  <c r="WQ155" i="3" s="1"/>
  <c r="TH71" i="3"/>
  <c r="XQ155" i="2"/>
  <c r="WM156" i="2" s="1"/>
  <c r="WW155" i="2"/>
  <c r="XG155" i="2" s="1"/>
  <c r="XJ154" i="2"/>
  <c r="XT154" i="2"/>
  <c r="WP155" i="2" s="1"/>
  <c r="WZ154" i="2"/>
  <c r="XP155" i="2"/>
  <c r="WL156" i="2" s="1"/>
  <c r="WV155" i="2"/>
  <c r="XF155" i="2"/>
  <c r="XB155" i="2"/>
  <c r="XL155" i="2" s="1"/>
  <c r="XV155" i="2"/>
  <c r="WR156" i="2" s="1"/>
  <c r="JQ50" i="3"/>
  <c r="IR50" i="3" s="1"/>
  <c r="HI50" i="3"/>
  <c r="IM50" i="3" s="1"/>
  <c r="IP50" i="3"/>
  <c r="IN50" i="3"/>
  <c r="TQ75" i="3"/>
  <c r="UA75" i="3" s="1"/>
  <c r="UK75" i="3"/>
  <c r="XR155" i="3"/>
  <c r="WN156" i="3" s="1"/>
  <c r="WX155" i="3"/>
  <c r="XH155" i="3" s="1"/>
  <c r="XS154" i="2"/>
  <c r="WO155" i="2" s="1"/>
  <c r="XI154" i="2"/>
  <c r="WY154" i="2"/>
  <c r="ND66" i="3"/>
  <c r="WS79" i="2"/>
  <c r="XC79" i="2" s="1"/>
  <c r="XZ79" i="2"/>
  <c r="XM79" i="2"/>
  <c r="XX79" i="2"/>
  <c r="XQ155" i="3"/>
  <c r="WM156" i="3" s="1"/>
  <c r="WW155" i="3"/>
  <c r="XG155" i="3" s="1"/>
  <c r="XN141" i="3"/>
  <c r="WJ142" i="3" s="1"/>
  <c r="WT141" i="3"/>
  <c r="XD141" i="3" s="1"/>
  <c r="XB155" i="3"/>
  <c r="XL155" i="3" s="1"/>
  <c r="XV155" i="3"/>
  <c r="WR156" i="3" s="1"/>
  <c r="RK63" i="3"/>
  <c r="SX63" i="3" s="1"/>
  <c r="RY63" i="3" s="1"/>
  <c r="QQ63" i="3"/>
  <c r="RS63" i="3" s="1"/>
  <c r="RT63" i="3"/>
  <c r="RV63" i="3"/>
  <c r="SW63" i="3"/>
  <c r="RX63" i="3" s="1"/>
  <c r="NX65" i="3"/>
  <c r="XO145" i="3"/>
  <c r="WK146" i="3" s="1"/>
  <c r="WU145" i="3"/>
  <c r="XE145" i="3" s="1"/>
  <c r="WT154" i="2"/>
  <c r="XD154" i="2"/>
  <c r="XN154" i="2"/>
  <c r="WJ155" i="2" s="1"/>
  <c r="EG66" i="3"/>
  <c r="FA66" i="3"/>
  <c r="WY155" i="3"/>
  <c r="XS155" i="3"/>
  <c r="WO156" i="3" s="1"/>
  <c r="XI155" i="3"/>
  <c r="WX155" i="2"/>
  <c r="XH155" i="2" s="1"/>
  <c r="XR155" i="2"/>
  <c r="WN156" i="2" s="1"/>
  <c r="RJ66" i="3"/>
  <c r="QP66" i="3"/>
  <c r="QZ66" i="3"/>
  <c r="XP154" i="3"/>
  <c r="WL155" i="3" s="1"/>
  <c r="WV154" i="3"/>
  <c r="XF154" i="3" s="1"/>
  <c r="WZ156" i="3"/>
  <c r="XJ156" i="3" s="1"/>
  <c r="XT156" i="3"/>
  <c r="WP157" i="3" s="1"/>
  <c r="BE71" i="3"/>
  <c r="BY71" i="3"/>
  <c r="QY74" i="3"/>
  <c r="BF64" i="3"/>
  <c r="BP64" i="3" s="1"/>
  <c r="BZ64" i="3"/>
  <c r="WS75" i="3"/>
  <c r="XC75" i="3" s="1"/>
  <c r="XX75" i="3"/>
  <c r="XM75" i="3"/>
  <c r="XZ75" i="3"/>
  <c r="QE75" i="3"/>
  <c r="NY63" i="3"/>
  <c r="WU155" i="2"/>
  <c r="XO155" i="2"/>
  <c r="WK156" i="2" s="1"/>
  <c r="XE155" i="2"/>
  <c r="NE64" i="3"/>
  <c r="OX63" i="3"/>
  <c r="OS63" i="3"/>
  <c r="OU63" i="3" s="1"/>
  <c r="NM72" i="3"/>
  <c r="OG72" i="3"/>
  <c r="XU154" i="2"/>
  <c r="WQ155" i="2" s="1"/>
  <c r="XA154" i="2"/>
  <c r="XK154" i="2" s="1"/>
  <c r="UB70" i="3"/>
  <c r="FK62" i="3" l="1"/>
  <c r="ES62" i="3"/>
  <c r="GP62" i="3"/>
  <c r="FQ62" i="3" s="1"/>
  <c r="DY63" i="3"/>
  <c r="FM62" i="3"/>
  <c r="FR62" i="3"/>
  <c r="LF50" i="3"/>
  <c r="KL50" i="3"/>
  <c r="KV50" i="3" s="1"/>
  <c r="LR50" i="3"/>
  <c r="LP50" i="3"/>
  <c r="MS50" i="3"/>
  <c r="LT50" i="3" s="1"/>
  <c r="FO62" i="3"/>
  <c r="KM50" i="3"/>
  <c r="KW50" i="3"/>
  <c r="LQ49" i="3"/>
  <c r="LS49" i="3" s="1"/>
  <c r="CA61" i="3"/>
  <c r="CJ61" i="3"/>
  <c r="BG61" i="3"/>
  <c r="CI61" i="3" s="1"/>
  <c r="CL61" i="3"/>
  <c r="DM61" i="3"/>
  <c r="CN61" i="3" s="1"/>
  <c r="BQ61" i="3"/>
  <c r="UW65" i="3"/>
  <c r="UY65" i="3" s="1"/>
  <c r="TI66" i="3"/>
  <c r="VB65" i="3"/>
  <c r="HS50" i="3"/>
  <c r="ID50" i="3" s="1"/>
  <c r="GZ51" i="3" s="1"/>
  <c r="UC65" i="3"/>
  <c r="VZ65" i="3"/>
  <c r="VA65" i="3" s="1"/>
  <c r="KK55" i="3"/>
  <c r="KU55" i="3" s="1"/>
  <c r="LE55" i="3"/>
  <c r="XY75" i="3"/>
  <c r="WI76" i="3"/>
  <c r="WZ155" i="2"/>
  <c r="XJ155" i="2" s="1"/>
  <c r="XT155" i="2"/>
  <c r="WP156" i="2" s="1"/>
  <c r="WU146" i="3"/>
  <c r="XE146" i="3" s="1"/>
  <c r="XO146" i="3"/>
  <c r="WK147" i="3" s="1"/>
  <c r="XT157" i="3"/>
  <c r="WP158" i="3" s="1"/>
  <c r="WZ157" i="3"/>
  <c r="XJ157" i="3" s="1"/>
  <c r="QF67" i="3"/>
  <c r="WT142" i="3"/>
  <c r="XD142" i="3"/>
  <c r="XN142" i="3"/>
  <c r="WJ143" i="3" s="1"/>
  <c r="XQ156" i="3"/>
  <c r="WM157" i="3" s="1"/>
  <c r="WW156" i="3"/>
  <c r="XG156" i="3" s="1"/>
  <c r="WY155" i="2"/>
  <c r="XS155" i="2"/>
  <c r="WO156" i="2" s="1"/>
  <c r="XI155" i="2"/>
  <c r="WX156" i="2"/>
  <c r="XH156" i="2" s="1"/>
  <c r="XR156" i="2"/>
  <c r="WN157" i="2" s="1"/>
  <c r="QO75" i="3"/>
  <c r="QY75" i="3"/>
  <c r="RI75" i="3"/>
  <c r="NW72" i="3"/>
  <c r="NC73" i="3"/>
  <c r="DW67" i="3"/>
  <c r="XR156" i="3"/>
  <c r="WN157" i="3" s="1"/>
  <c r="WX156" i="3"/>
  <c r="XH156" i="3" s="1"/>
  <c r="XV156" i="2"/>
  <c r="WR157" i="2" s="1"/>
  <c r="XB156" i="2"/>
  <c r="XL156" i="2" s="1"/>
  <c r="XY79" i="2"/>
  <c r="WI80" i="2"/>
  <c r="EQ66" i="3"/>
  <c r="WW156" i="2"/>
  <c r="XG156" i="2" s="1"/>
  <c r="XQ156" i="2"/>
  <c r="WM157" i="2" s="1"/>
  <c r="UL71" i="3"/>
  <c r="TR71" i="3"/>
  <c r="UB71" i="3" s="1"/>
  <c r="XA155" i="3"/>
  <c r="XK155" i="3" s="1"/>
  <c r="XU155" i="3"/>
  <c r="WQ156" i="3" s="1"/>
  <c r="NO64" i="3"/>
  <c r="OQ64" i="3" s="1"/>
  <c r="OI64" i="3"/>
  <c r="PV64" i="3" s="1"/>
  <c r="OW64" i="3" s="1"/>
  <c r="OT64" i="3"/>
  <c r="PU64" i="3"/>
  <c r="OV64" i="3" s="1"/>
  <c r="OR64" i="3"/>
  <c r="BO71" i="3"/>
  <c r="XN155" i="2"/>
  <c r="WJ156" i="2" s="1"/>
  <c r="WT155" i="2"/>
  <c r="XD155" i="2" s="1"/>
  <c r="RA63" i="3"/>
  <c r="WV156" i="2"/>
  <c r="XF156" i="2" s="1"/>
  <c r="XP156" i="2"/>
  <c r="WL157" i="2" s="1"/>
  <c r="AV65" i="3"/>
  <c r="XP155" i="3"/>
  <c r="WL156" i="3" s="1"/>
  <c r="WV155" i="3"/>
  <c r="XF155" i="3" s="1"/>
  <c r="QG64" i="3"/>
  <c r="RZ63" i="3"/>
  <c r="RU63" i="3"/>
  <c r="RW63" i="3" s="1"/>
  <c r="XA155" i="2"/>
  <c r="XK155" i="2" s="1"/>
  <c r="XU155" i="2"/>
  <c r="WQ156" i="2" s="1"/>
  <c r="WU156" i="2"/>
  <c r="XO156" i="2"/>
  <c r="WK157" i="2" s="1"/>
  <c r="XE156" i="2"/>
  <c r="AU72" i="3"/>
  <c r="XS156" i="3"/>
  <c r="WO157" i="3" s="1"/>
  <c r="WY156" i="3"/>
  <c r="XI156" i="3" s="1"/>
  <c r="XB156" i="3"/>
  <c r="XL156" i="3" s="1"/>
  <c r="XV156" i="3"/>
  <c r="WR157" i="3" s="1"/>
  <c r="OH66" i="3"/>
  <c r="NN66" i="3"/>
  <c r="NX66" i="3" s="1"/>
  <c r="KB51" i="3" l="1"/>
  <c r="FC63" i="3"/>
  <c r="EI63" i="3"/>
  <c r="FN63" i="3"/>
  <c r="GO63" i="3"/>
  <c r="FP63" i="3" s="1"/>
  <c r="FL63" i="3"/>
  <c r="IC50" i="3"/>
  <c r="GY51" i="3" s="1"/>
  <c r="LG50" i="3"/>
  <c r="LO50" i="3"/>
  <c r="E118" i="3"/>
  <c r="C118" i="3"/>
  <c r="D118" i="3"/>
  <c r="B118" i="3"/>
  <c r="H118" i="3"/>
  <c r="G118" i="3"/>
  <c r="F118" i="3"/>
  <c r="DN61" i="3"/>
  <c r="CO61" i="3" s="1"/>
  <c r="I118" i="3" s="1"/>
  <c r="CK61" i="3"/>
  <c r="CM61" i="3" s="1"/>
  <c r="AW62" i="3"/>
  <c r="CP61" i="3"/>
  <c r="IE50" i="3"/>
  <c r="HA51" i="3" s="1"/>
  <c r="HK51" i="3" s="1"/>
  <c r="HU51" i="3" s="1"/>
  <c r="KA56" i="3"/>
  <c r="UV66" i="3"/>
  <c r="TS66" i="3"/>
  <c r="UU66" i="3" s="1"/>
  <c r="VY66" i="3"/>
  <c r="UZ66" i="3" s="1"/>
  <c r="UM66" i="3"/>
  <c r="VZ66" i="3" s="1"/>
  <c r="VA66" i="3" s="1"/>
  <c r="UX66" i="3"/>
  <c r="NY64" i="3"/>
  <c r="XR157" i="3"/>
  <c r="WN158" i="3" s="1"/>
  <c r="WX157" i="3"/>
  <c r="XH157" i="3" s="1"/>
  <c r="WW157" i="2"/>
  <c r="XG157" i="2"/>
  <c r="XQ157" i="2"/>
  <c r="WM158" i="2" s="1"/>
  <c r="XO147" i="3"/>
  <c r="WK148" i="3" s="1"/>
  <c r="WU147" i="3"/>
  <c r="XE147" i="3" s="1"/>
  <c r="XT158" i="3"/>
  <c r="WP159" i="3" s="1"/>
  <c r="WZ158" i="3"/>
  <c r="XJ158" i="3" s="1"/>
  <c r="FA67" i="3"/>
  <c r="EG67" i="3"/>
  <c r="EQ67" i="3" s="1"/>
  <c r="WV157" i="2"/>
  <c r="XF157" i="2" s="1"/>
  <c r="XP157" i="2"/>
  <c r="WL158" i="2" s="1"/>
  <c r="XG157" i="3"/>
  <c r="XQ157" i="3"/>
  <c r="WM158" i="3" s="1"/>
  <c r="WW157" i="3"/>
  <c r="WZ156" i="2"/>
  <c r="XJ156" i="2" s="1"/>
  <c r="XT156" i="2"/>
  <c r="WP157" i="2" s="1"/>
  <c r="XA156" i="3"/>
  <c r="XU156" i="3"/>
  <c r="WQ157" i="3" s="1"/>
  <c r="XK156" i="3"/>
  <c r="BZ65" i="3"/>
  <c r="BF65" i="3"/>
  <c r="BP65" i="3" s="1"/>
  <c r="XS157" i="3"/>
  <c r="WO158" i="3" s="1"/>
  <c r="WY157" i="3"/>
  <c r="XI157" i="3" s="1"/>
  <c r="XM80" i="2"/>
  <c r="XZ80" i="2"/>
  <c r="XX80" i="2"/>
  <c r="WS80" i="2"/>
  <c r="XC80" i="2" s="1"/>
  <c r="XR157" i="2"/>
  <c r="WN158" i="2" s="1"/>
  <c r="WX157" i="2"/>
  <c r="XH157" i="2" s="1"/>
  <c r="WT143" i="3"/>
  <c r="XD143" i="3" s="1"/>
  <c r="XN143" i="3"/>
  <c r="WJ144" i="3" s="1"/>
  <c r="XV157" i="2"/>
  <c r="WR158" i="2" s="1"/>
  <c r="XB157" i="2"/>
  <c r="XL157" i="2" s="1"/>
  <c r="XZ76" i="3"/>
  <c r="XX76" i="3"/>
  <c r="XM76" i="3"/>
  <c r="WS76" i="3"/>
  <c r="XC76" i="3" s="1"/>
  <c r="BY72" i="3"/>
  <c r="BE72" i="3"/>
  <c r="WY156" i="2"/>
  <c r="XI156" i="2" s="1"/>
  <c r="XS156" i="2"/>
  <c r="WO157" i="2" s="1"/>
  <c r="OG73" i="3"/>
  <c r="NM73" i="3"/>
  <c r="NW73" i="3" s="1"/>
  <c r="WU157" i="2"/>
  <c r="XE157" i="2" s="1"/>
  <c r="XO157" i="2"/>
  <c r="WK158" i="2" s="1"/>
  <c r="QQ64" i="3"/>
  <c r="RS64" i="3" s="1"/>
  <c r="RK64" i="3"/>
  <c r="RT64" i="3"/>
  <c r="SW64" i="3"/>
  <c r="RX64" i="3" s="1"/>
  <c r="RV64" i="3"/>
  <c r="ND67" i="3"/>
  <c r="XN156" i="2"/>
  <c r="WJ157" i="2" s="1"/>
  <c r="WT156" i="2"/>
  <c r="XD156" i="2" s="1"/>
  <c r="XB157" i="3"/>
  <c r="XV157" i="3"/>
  <c r="WR158" i="3" s="1"/>
  <c r="XL157" i="3"/>
  <c r="XU156" i="2"/>
  <c r="WQ157" i="2" s="1"/>
  <c r="XA156" i="2"/>
  <c r="XK156" i="2" s="1"/>
  <c r="XP156" i="3"/>
  <c r="WL157" i="3" s="1"/>
  <c r="WV156" i="3"/>
  <c r="XF156" i="3" s="1"/>
  <c r="NE65" i="3"/>
  <c r="OX64" i="3"/>
  <c r="OS64" i="3"/>
  <c r="OU64" i="3" s="1"/>
  <c r="TH72" i="3"/>
  <c r="RJ67" i="3"/>
  <c r="QP67" i="3"/>
  <c r="HJ51" i="3"/>
  <c r="HT51" i="3" s="1"/>
  <c r="MT50" i="3" l="1"/>
  <c r="LU50" i="3" s="1"/>
  <c r="KC51" i="3"/>
  <c r="LR51" i="3" s="1"/>
  <c r="IO50" i="3"/>
  <c r="IQ50" i="3" s="1"/>
  <c r="JR50" i="3"/>
  <c r="IS50" i="3" s="1"/>
  <c r="IT50" i="3"/>
  <c r="FK63" i="3"/>
  <c r="ES63" i="3"/>
  <c r="GP63" i="3"/>
  <c r="FQ63" i="3" s="1"/>
  <c r="DY64" i="3"/>
  <c r="FR63" i="3"/>
  <c r="FM63" i="3"/>
  <c r="FO63" i="3" s="1"/>
  <c r="LV50" i="3"/>
  <c r="LQ50" i="3"/>
  <c r="LS50" i="3" s="1"/>
  <c r="KL51" i="3"/>
  <c r="KV51" i="3" s="1"/>
  <c r="LF51" i="3"/>
  <c r="LP51" i="3"/>
  <c r="MS51" i="3"/>
  <c r="LT51" i="3" s="1"/>
  <c r="CJ62" i="3"/>
  <c r="DM62" i="3"/>
  <c r="CN62" i="3" s="1"/>
  <c r="BG62" i="3"/>
  <c r="CI62" i="3" s="1"/>
  <c r="CL62" i="3"/>
  <c r="CA62" i="3"/>
  <c r="DN62" i="3" s="1"/>
  <c r="CO62" i="3" s="1"/>
  <c r="RA64" i="3"/>
  <c r="UC66" i="3"/>
  <c r="LE56" i="3"/>
  <c r="KK56" i="3"/>
  <c r="KU56" i="3" s="1"/>
  <c r="UW66" i="3"/>
  <c r="UY66" i="3" s="1"/>
  <c r="VB66" i="3"/>
  <c r="TI67" i="3"/>
  <c r="XI158" i="3"/>
  <c r="XS158" i="3"/>
  <c r="WO159" i="3" s="1"/>
  <c r="WY158" i="3"/>
  <c r="XR158" i="3"/>
  <c r="WN159" i="3" s="1"/>
  <c r="WX158" i="3"/>
  <c r="XH158" i="3" s="1"/>
  <c r="DW68" i="3"/>
  <c r="XA157" i="2"/>
  <c r="XK157" i="2" s="1"/>
  <c r="XU157" i="2"/>
  <c r="WQ158" i="2" s="1"/>
  <c r="XB158" i="3"/>
  <c r="XL158" i="3" s="1"/>
  <c r="XV158" i="3"/>
  <c r="WR159" i="3" s="1"/>
  <c r="AU73" i="3"/>
  <c r="XN144" i="3"/>
  <c r="WJ145" i="3" s="1"/>
  <c r="WT144" i="3"/>
  <c r="XD144" i="3" s="1"/>
  <c r="QG65" i="3"/>
  <c r="RZ64" i="3"/>
  <c r="RU64" i="3"/>
  <c r="RW64" i="3" s="1"/>
  <c r="XB158" i="2"/>
  <c r="XL158" i="2" s="1"/>
  <c r="XV158" i="2"/>
  <c r="WR159" i="2" s="1"/>
  <c r="HI51" i="3"/>
  <c r="IM51" i="3" s="1"/>
  <c r="IP51" i="3"/>
  <c r="JQ51" i="3"/>
  <c r="IR51" i="3" s="1"/>
  <c r="IN51" i="3"/>
  <c r="UL72" i="3"/>
  <c r="TR72" i="3"/>
  <c r="NC74" i="3"/>
  <c r="XP158" i="2"/>
  <c r="WL159" i="2" s="1"/>
  <c r="WV158" i="2"/>
  <c r="XF158" i="2" s="1"/>
  <c r="WW158" i="3"/>
  <c r="XG158" i="3"/>
  <c r="XQ158" i="3"/>
  <c r="WM159" i="3" s="1"/>
  <c r="XT157" i="2"/>
  <c r="WP158" i="2" s="1"/>
  <c r="WZ157" i="2"/>
  <c r="XJ157" i="2" s="1"/>
  <c r="WT157" i="2"/>
  <c r="XD157" i="2" s="1"/>
  <c r="XN157" i="2"/>
  <c r="WJ158" i="2" s="1"/>
  <c r="XT159" i="3"/>
  <c r="WP160" i="3" s="1"/>
  <c r="WZ159" i="3"/>
  <c r="XJ159" i="3" s="1"/>
  <c r="OI65" i="3"/>
  <c r="NO65" i="3"/>
  <c r="OQ65" i="3" s="1"/>
  <c r="OT65" i="3"/>
  <c r="OR65" i="3"/>
  <c r="PU65" i="3"/>
  <c r="OV65" i="3" s="1"/>
  <c r="WX158" i="2"/>
  <c r="XH158" i="2" s="1"/>
  <c r="XR158" i="2"/>
  <c r="WN159" i="2" s="1"/>
  <c r="AV66" i="3"/>
  <c r="WU148" i="3"/>
  <c r="XE148" i="3" s="1"/>
  <c r="XO148" i="3"/>
  <c r="WK149" i="3" s="1"/>
  <c r="QF68" i="3"/>
  <c r="BO72" i="3"/>
  <c r="XY76" i="3"/>
  <c r="WI77" i="3"/>
  <c r="XQ158" i="2"/>
  <c r="WM159" i="2" s="1"/>
  <c r="WW158" i="2"/>
  <c r="XG158" i="2" s="1"/>
  <c r="XS157" i="2"/>
  <c r="WO158" i="2" s="1"/>
  <c r="WY157" i="2"/>
  <c r="XI157" i="2" s="1"/>
  <c r="WI81" i="2"/>
  <c r="XY80" i="2"/>
  <c r="WV157" i="3"/>
  <c r="XF157" i="3" s="1"/>
  <c r="XP157" i="3"/>
  <c r="WL158" i="3" s="1"/>
  <c r="NN67" i="3"/>
  <c r="NX67" i="3"/>
  <c r="OH67" i="3"/>
  <c r="XO158" i="2"/>
  <c r="WK159" i="2" s="1"/>
  <c r="WU158" i="2"/>
  <c r="XE158" i="2" s="1"/>
  <c r="XA157" i="3"/>
  <c r="XK157" i="3" s="1"/>
  <c r="XU157" i="3"/>
  <c r="WQ158" i="3" s="1"/>
  <c r="QZ67" i="3"/>
  <c r="SX64" i="3"/>
  <c r="RY64" i="3" s="1"/>
  <c r="FC64" i="3" l="1"/>
  <c r="FN64" i="3"/>
  <c r="EI64" i="3"/>
  <c r="GO64" i="3"/>
  <c r="FP64" i="3" s="1"/>
  <c r="FL64" i="3"/>
  <c r="GP64" i="3"/>
  <c r="FQ64" i="3" s="1"/>
  <c r="KB52" i="3"/>
  <c r="KM51" i="3"/>
  <c r="LO51" i="3" s="1"/>
  <c r="KW51" i="3"/>
  <c r="LG51" i="3" s="1"/>
  <c r="LQ51" i="3" s="1"/>
  <c r="LS51" i="3" s="1"/>
  <c r="CK62" i="3"/>
  <c r="CM62" i="3" s="1"/>
  <c r="AW63" i="3"/>
  <c r="CP62" i="3"/>
  <c r="H119" i="3"/>
  <c r="C119" i="3"/>
  <c r="B119" i="3"/>
  <c r="D119" i="3"/>
  <c r="E119" i="3"/>
  <c r="I119" i="3"/>
  <c r="G119" i="3"/>
  <c r="F119" i="3"/>
  <c r="BQ62" i="3"/>
  <c r="NY65" i="3"/>
  <c r="UM67" i="3"/>
  <c r="VZ67" i="3" s="1"/>
  <c r="VA67" i="3" s="1"/>
  <c r="TS67" i="3"/>
  <c r="UU67" i="3" s="1"/>
  <c r="UV67" i="3"/>
  <c r="VY67" i="3"/>
  <c r="UZ67" i="3" s="1"/>
  <c r="UX67" i="3"/>
  <c r="KA57" i="3"/>
  <c r="BY73" i="3"/>
  <c r="BE73" i="3"/>
  <c r="BO73" i="3" s="1"/>
  <c r="WX159" i="3"/>
  <c r="XH159" i="3" s="1"/>
  <c r="XR159" i="3"/>
  <c r="WN160" i="3" s="1"/>
  <c r="XX77" i="3"/>
  <c r="XM77" i="3"/>
  <c r="XZ77" i="3"/>
  <c r="WS77" i="3"/>
  <c r="XC77" i="3" s="1"/>
  <c r="BF66" i="3"/>
  <c r="BP66" i="3" s="1"/>
  <c r="BZ66" i="3"/>
  <c r="XT160" i="3"/>
  <c r="WP161" i="3" s="1"/>
  <c r="WZ160" i="3"/>
  <c r="XJ160" i="3" s="1"/>
  <c r="XV159" i="3"/>
  <c r="WR160" i="3" s="1"/>
  <c r="XL159" i="3"/>
  <c r="XB159" i="3"/>
  <c r="TH73" i="3"/>
  <c r="ND68" i="3"/>
  <c r="WW159" i="3"/>
  <c r="XG159" i="3"/>
  <c r="XQ159" i="3"/>
  <c r="WM160" i="3" s="1"/>
  <c r="WV158" i="3"/>
  <c r="XF158" i="3" s="1"/>
  <c r="XP158" i="3"/>
  <c r="WL159" i="3" s="1"/>
  <c r="XS158" i="2"/>
  <c r="WO159" i="2" s="1"/>
  <c r="WY158" i="2"/>
  <c r="XI158" i="2" s="1"/>
  <c r="WX159" i="2"/>
  <c r="XH159" i="2"/>
  <c r="XR159" i="2"/>
  <c r="WN160" i="2" s="1"/>
  <c r="XN158" i="2"/>
  <c r="WJ159" i="2" s="1"/>
  <c r="WT158" i="2"/>
  <c r="XD158" i="2" s="1"/>
  <c r="OG74" i="3"/>
  <c r="NM74" i="3"/>
  <c r="HS51" i="3"/>
  <c r="NE66" i="3"/>
  <c r="OS65" i="3"/>
  <c r="OU65" i="3" s="1"/>
  <c r="OX65" i="3"/>
  <c r="XP159" i="2"/>
  <c r="WL160" i="2" s="1"/>
  <c r="WV159" i="2"/>
  <c r="XF159" i="2" s="1"/>
  <c r="RK65" i="3"/>
  <c r="QQ65" i="3"/>
  <c r="RS65" i="3" s="1"/>
  <c r="RT65" i="3"/>
  <c r="SW65" i="3"/>
  <c r="RX65" i="3" s="1"/>
  <c r="RV65" i="3"/>
  <c r="XA158" i="2"/>
  <c r="XK158" i="2"/>
  <c r="XU158" i="2"/>
  <c r="WQ159" i="2" s="1"/>
  <c r="XU158" i="3"/>
  <c r="WQ159" i="3" s="1"/>
  <c r="XA158" i="3"/>
  <c r="XK158" i="3" s="1"/>
  <c r="QP68" i="3"/>
  <c r="QZ68" i="3" s="1"/>
  <c r="RJ68" i="3"/>
  <c r="XS159" i="3"/>
  <c r="WO160" i="3" s="1"/>
  <c r="WY159" i="3"/>
  <c r="XI159" i="3" s="1"/>
  <c r="XV159" i="2"/>
  <c r="WR160" i="2" s="1"/>
  <c r="XB159" i="2"/>
  <c r="XL159" i="2" s="1"/>
  <c r="EG68" i="3"/>
  <c r="EQ68" i="3" s="1"/>
  <c r="FA68" i="3"/>
  <c r="XO159" i="2"/>
  <c r="WK160" i="2" s="1"/>
  <c r="WU159" i="2"/>
  <c r="XE159" i="2"/>
  <c r="XT158" i="2"/>
  <c r="WP159" i="2" s="1"/>
  <c r="WZ158" i="2"/>
  <c r="XJ158" i="2" s="1"/>
  <c r="XX81" i="2"/>
  <c r="XM81" i="2"/>
  <c r="XZ81" i="2"/>
  <c r="WS81" i="2"/>
  <c r="XC81" i="2"/>
  <c r="WU149" i="3"/>
  <c r="XE149" i="3" s="1"/>
  <c r="XO149" i="3"/>
  <c r="WK150" i="3" s="1"/>
  <c r="PV65" i="3"/>
  <c r="OW65" i="3" s="1"/>
  <c r="WW159" i="2"/>
  <c r="XG159" i="2" s="1"/>
  <c r="XQ159" i="2"/>
  <c r="WM160" i="2" s="1"/>
  <c r="UB72" i="3"/>
  <c r="XN145" i="3"/>
  <c r="WJ146" i="3" s="1"/>
  <c r="WT145" i="3"/>
  <c r="XD145" i="3" s="1"/>
  <c r="KC52" i="3" l="1"/>
  <c r="MT51" i="3"/>
  <c r="LU51" i="3" s="1"/>
  <c r="LV51" i="3"/>
  <c r="LF52" i="3"/>
  <c r="KL52" i="3"/>
  <c r="KV52" i="3" s="1"/>
  <c r="MS52" i="3"/>
  <c r="LT52" i="3" s="1"/>
  <c r="LP52" i="3"/>
  <c r="LR52" i="3"/>
  <c r="FK64" i="3"/>
  <c r="ES64" i="3"/>
  <c r="DY65" i="3"/>
  <c r="FR64" i="3"/>
  <c r="FM64" i="3"/>
  <c r="FO64" i="3" s="1"/>
  <c r="DM63" i="3"/>
  <c r="CN63" i="3" s="1"/>
  <c r="CJ63" i="3"/>
  <c r="CL63" i="3"/>
  <c r="BG63" i="3"/>
  <c r="CI63" i="3" s="1"/>
  <c r="BQ63" i="3"/>
  <c r="CA63" i="3"/>
  <c r="RA65" i="3"/>
  <c r="VB67" i="3"/>
  <c r="UW67" i="3"/>
  <c r="UY67" i="3" s="1"/>
  <c r="TI68" i="3"/>
  <c r="UC67" i="3"/>
  <c r="LE57" i="3"/>
  <c r="KK57" i="3"/>
  <c r="KU57" i="3" s="1"/>
  <c r="XN146" i="3"/>
  <c r="WJ147" i="3" s="1"/>
  <c r="WT146" i="3"/>
  <c r="XD146" i="3" s="1"/>
  <c r="WW160" i="2"/>
  <c r="XG160" i="2" s="1"/>
  <c r="XQ160" i="2"/>
  <c r="WM161" i="2" s="1"/>
  <c r="DW69" i="3"/>
  <c r="QF69" i="3"/>
  <c r="XV160" i="3"/>
  <c r="WR161" i="3" s="1"/>
  <c r="XB160" i="3"/>
  <c r="XL160" i="3"/>
  <c r="WW160" i="3"/>
  <c r="XG160" i="3"/>
  <c r="XQ160" i="3"/>
  <c r="WM161" i="3" s="1"/>
  <c r="WX160" i="3"/>
  <c r="XH160" i="3" s="1"/>
  <c r="XR160" i="3"/>
  <c r="WN161" i="3" s="1"/>
  <c r="XO150" i="3"/>
  <c r="WK151" i="3" s="1"/>
  <c r="WU150" i="3"/>
  <c r="XE150" i="3" s="1"/>
  <c r="WZ159" i="2"/>
  <c r="XJ159" i="2" s="1"/>
  <c r="XT159" i="2"/>
  <c r="WP160" i="2" s="1"/>
  <c r="QG66" i="3"/>
  <c r="RU65" i="3"/>
  <c r="RW65" i="3" s="1"/>
  <c r="RZ65" i="3"/>
  <c r="NO66" i="3"/>
  <c r="OQ66" i="3" s="1"/>
  <c r="OI66" i="3"/>
  <c r="PV66" i="3" s="1"/>
  <c r="OW66" i="3" s="1"/>
  <c r="OT66" i="3"/>
  <c r="OR66" i="3"/>
  <c r="PU66" i="3"/>
  <c r="OV66" i="3" s="1"/>
  <c r="WY160" i="3"/>
  <c r="XI160" i="3" s="1"/>
  <c r="XS160" i="3"/>
  <c r="WO161" i="3" s="1"/>
  <c r="XU159" i="3"/>
  <c r="WQ160" i="3" s="1"/>
  <c r="XA159" i="3"/>
  <c r="XK159" i="3" s="1"/>
  <c r="XN159" i="2"/>
  <c r="WJ160" i="2" s="1"/>
  <c r="WT159" i="2"/>
  <c r="XD159" i="2"/>
  <c r="XV160" i="2"/>
  <c r="WR161" i="2" s="1"/>
  <c r="XB160" i="2"/>
  <c r="XL160" i="2" s="1"/>
  <c r="XA159" i="2"/>
  <c r="XK159" i="2" s="1"/>
  <c r="XU159" i="2"/>
  <c r="WQ160" i="2" s="1"/>
  <c r="IE51" i="3"/>
  <c r="HA52" i="3" s="1"/>
  <c r="IC51" i="3"/>
  <c r="XR160" i="2"/>
  <c r="WN161" i="2" s="1"/>
  <c r="WX160" i="2"/>
  <c r="XH160" i="2" s="1"/>
  <c r="AV67" i="3"/>
  <c r="NC75" i="3"/>
  <c r="OH68" i="3"/>
  <c r="NN68" i="3"/>
  <c r="NX68" i="3" s="1"/>
  <c r="WU160" i="2"/>
  <c r="XE160" i="2"/>
  <c r="XO160" i="2"/>
  <c r="WK161" i="2" s="1"/>
  <c r="ID51" i="3"/>
  <c r="GZ52" i="3" s="1"/>
  <c r="AU74" i="3"/>
  <c r="XP160" i="2"/>
  <c r="WL161" i="2" s="1"/>
  <c r="WV160" i="2"/>
  <c r="XF160" i="2"/>
  <c r="SX65" i="3"/>
  <c r="RY65" i="3" s="1"/>
  <c r="NW74" i="3"/>
  <c r="WY159" i="2"/>
  <c r="XI159" i="2" s="1"/>
  <c r="XS159" i="2"/>
  <c r="WO160" i="2" s="1"/>
  <c r="TR73" i="3"/>
  <c r="UL73" i="3"/>
  <c r="XY81" i="2"/>
  <c r="WI82" i="2"/>
  <c r="WV159" i="3"/>
  <c r="XF159" i="3" s="1"/>
  <c r="XP159" i="3"/>
  <c r="WL160" i="3" s="1"/>
  <c r="XT161" i="3"/>
  <c r="WP162" i="3" s="1"/>
  <c r="WZ161" i="3"/>
  <c r="XJ161" i="3"/>
  <c r="XY77" i="3"/>
  <c r="WI78" i="3"/>
  <c r="KB53" i="3" l="1"/>
  <c r="FN65" i="3"/>
  <c r="EI65" i="3"/>
  <c r="GO65" i="3"/>
  <c r="FP65" i="3" s="1"/>
  <c r="FC65" i="3"/>
  <c r="FL65" i="3"/>
  <c r="LG52" i="3"/>
  <c r="KM52" i="3"/>
  <c r="LO52" i="3" s="1"/>
  <c r="KW52" i="3"/>
  <c r="AW64" i="3"/>
  <c r="CP63" i="3"/>
  <c r="CK63" i="3"/>
  <c r="CM63" i="3" s="1"/>
  <c r="E120" i="3"/>
  <c r="C120" i="3"/>
  <c r="H120" i="3"/>
  <c r="G120" i="3"/>
  <c r="F120" i="3"/>
  <c r="B120" i="3"/>
  <c r="D120" i="3"/>
  <c r="DN63" i="3"/>
  <c r="CO63" i="3" s="1"/>
  <c r="I120" i="3" s="1"/>
  <c r="UX68" i="3"/>
  <c r="UV68" i="3"/>
  <c r="TS68" i="3"/>
  <c r="UU68" i="3" s="1"/>
  <c r="UM68" i="3"/>
  <c r="VZ68" i="3" s="1"/>
  <c r="VA68" i="3" s="1"/>
  <c r="UC68" i="3"/>
  <c r="VY68" i="3"/>
  <c r="UZ68" i="3" s="1"/>
  <c r="KA58" i="3"/>
  <c r="XU160" i="3"/>
  <c r="WQ161" i="3" s="1"/>
  <c r="XA160" i="3"/>
  <c r="XK160" i="3" s="1"/>
  <c r="XQ161" i="3"/>
  <c r="WM162" i="3" s="1"/>
  <c r="WW161" i="3"/>
  <c r="XG161" i="3" s="1"/>
  <c r="XS161" i="3"/>
  <c r="WO162" i="3" s="1"/>
  <c r="WY161" i="3"/>
  <c r="XI161" i="3"/>
  <c r="RK66" i="3"/>
  <c r="QQ66" i="3"/>
  <c r="RS66" i="3" s="1"/>
  <c r="RV66" i="3"/>
  <c r="SW66" i="3"/>
  <c r="RX66" i="3" s="1"/>
  <c r="RT66" i="3"/>
  <c r="EG69" i="3"/>
  <c r="EQ69" i="3"/>
  <c r="FA69" i="3"/>
  <c r="WT160" i="2"/>
  <c r="XD160" i="2" s="1"/>
  <c r="XN160" i="2"/>
  <c r="WJ161" i="2" s="1"/>
  <c r="BF67" i="3"/>
  <c r="BP67" i="3"/>
  <c r="BZ67" i="3"/>
  <c r="XS160" i="2"/>
  <c r="WO161" i="2" s="1"/>
  <c r="WY160" i="2"/>
  <c r="XI160" i="2" s="1"/>
  <c r="BE74" i="3"/>
  <c r="BO74" i="3"/>
  <c r="BY74" i="3"/>
  <c r="XR161" i="2"/>
  <c r="WN162" i="2" s="1"/>
  <c r="WX161" i="2"/>
  <c r="XH161" i="2" s="1"/>
  <c r="WV160" i="3"/>
  <c r="XF160" i="3"/>
  <c r="XP160" i="3"/>
  <c r="WL161" i="3" s="1"/>
  <c r="WZ160" i="2"/>
  <c r="XJ160" i="2" s="1"/>
  <c r="XT160" i="2"/>
  <c r="WP161" i="2" s="1"/>
  <c r="XQ161" i="2"/>
  <c r="WM162" i="2" s="1"/>
  <c r="XG161" i="2"/>
  <c r="WW161" i="2"/>
  <c r="TH74" i="3"/>
  <c r="XT162" i="3"/>
  <c r="WP163" i="3" s="1"/>
  <c r="WZ162" i="3"/>
  <c r="XJ162" i="3" s="1"/>
  <c r="XM82" i="2"/>
  <c r="XZ82" i="2"/>
  <c r="XX82" i="2"/>
  <c r="WS82" i="2"/>
  <c r="XC82" i="2" s="1"/>
  <c r="HJ52" i="3"/>
  <c r="ND69" i="3"/>
  <c r="IT51" i="3"/>
  <c r="GY52" i="3"/>
  <c r="IO51" i="3"/>
  <c r="IQ51" i="3" s="1"/>
  <c r="JR51" i="3"/>
  <c r="IS51" i="3" s="1"/>
  <c r="HK52" i="3"/>
  <c r="HU52" i="3" s="1"/>
  <c r="XB161" i="3"/>
  <c r="XL161" i="3" s="1"/>
  <c r="XV161" i="3"/>
  <c r="WR162" i="3" s="1"/>
  <c r="XU160" i="2"/>
  <c r="WQ161" i="2" s="1"/>
  <c r="XA160" i="2"/>
  <c r="XK160" i="2"/>
  <c r="OU66" i="3"/>
  <c r="WU151" i="3"/>
  <c r="XE151" i="3" s="1"/>
  <c r="XO151" i="3"/>
  <c r="WK152" i="3" s="1"/>
  <c r="NE67" i="3"/>
  <c r="OS66" i="3"/>
  <c r="OX66" i="3"/>
  <c r="WT147" i="3"/>
  <c r="XD147" i="3" s="1"/>
  <c r="XN147" i="3"/>
  <c r="WJ148" i="3" s="1"/>
  <c r="XO161" i="2"/>
  <c r="WK162" i="2" s="1"/>
  <c r="WU161" i="2"/>
  <c r="XE161" i="2" s="1"/>
  <c r="NM75" i="3"/>
  <c r="NW75" i="3"/>
  <c r="OG75" i="3"/>
  <c r="XR161" i="3"/>
  <c r="WN162" i="3" s="1"/>
  <c r="WX161" i="3"/>
  <c r="XH161" i="3"/>
  <c r="XM78" i="3"/>
  <c r="XZ78" i="3"/>
  <c r="XX78" i="3"/>
  <c r="WS78" i="3"/>
  <c r="XC78" i="3"/>
  <c r="UB73" i="3"/>
  <c r="XP161" i="2"/>
  <c r="WL162" i="2" s="1"/>
  <c r="WV161" i="2"/>
  <c r="XF161" i="2" s="1"/>
  <c r="XB161" i="2"/>
  <c r="XL161" i="2"/>
  <c r="XV161" i="2"/>
  <c r="WR162" i="2" s="1"/>
  <c r="NY66" i="3"/>
  <c r="QP69" i="3"/>
  <c r="QZ69" i="3" s="1"/>
  <c r="RJ69" i="3"/>
  <c r="KC53" i="3" l="1"/>
  <c r="MT52" i="3"/>
  <c r="LU52" i="3" s="1"/>
  <c r="GP65" i="3"/>
  <c r="FQ65" i="3" s="1"/>
  <c r="DY66" i="3"/>
  <c r="FR65" i="3"/>
  <c r="FM65" i="3"/>
  <c r="FO65" i="3" s="1"/>
  <c r="FK65" i="3"/>
  <c r="ES65" i="3"/>
  <c r="LQ52" i="3"/>
  <c r="LS52" i="3" s="1"/>
  <c r="LV52" i="3"/>
  <c r="LF53" i="3"/>
  <c r="KL53" i="3"/>
  <c r="KV53" i="3" s="1"/>
  <c r="MS53" i="3"/>
  <c r="LT53" i="3" s="1"/>
  <c r="LR53" i="3"/>
  <c r="LP53" i="3"/>
  <c r="DM64" i="3"/>
  <c r="CN64" i="3" s="1"/>
  <c r="CL64" i="3"/>
  <c r="CA64" i="3"/>
  <c r="BG64" i="3"/>
  <c r="CJ64" i="3"/>
  <c r="RA66" i="3"/>
  <c r="LE58" i="3"/>
  <c r="KK58" i="3"/>
  <c r="KU58" i="3"/>
  <c r="TI69" i="3"/>
  <c r="UW68" i="3"/>
  <c r="UY68" i="3" s="1"/>
  <c r="VB68" i="3"/>
  <c r="WI83" i="2"/>
  <c r="XY82" i="2"/>
  <c r="DW70" i="3"/>
  <c r="IP52" i="3"/>
  <c r="IN52" i="3"/>
  <c r="JQ52" i="3"/>
  <c r="IR52" i="3" s="1"/>
  <c r="HI52" i="3"/>
  <c r="IM52" i="3" s="1"/>
  <c r="AU75" i="3"/>
  <c r="XB162" i="2"/>
  <c r="XL162" i="2" s="1"/>
  <c r="XV162" i="2"/>
  <c r="WR163" i="2" s="1"/>
  <c r="QG67" i="3"/>
  <c r="RU66" i="3"/>
  <c r="RW66" i="3" s="1"/>
  <c r="RZ66" i="3"/>
  <c r="XP161" i="3"/>
  <c r="WL162" i="3" s="1"/>
  <c r="WV161" i="3"/>
  <c r="XF161" i="3" s="1"/>
  <c r="AV68" i="3"/>
  <c r="XA161" i="2"/>
  <c r="XK161" i="2" s="1"/>
  <c r="XU161" i="2"/>
  <c r="WQ162" i="2" s="1"/>
  <c r="XT163" i="3"/>
  <c r="WP164" i="3" s="1"/>
  <c r="WZ163" i="3"/>
  <c r="XJ163" i="3"/>
  <c r="XO162" i="2"/>
  <c r="WK163" i="2" s="1"/>
  <c r="WU162" i="2"/>
  <c r="XE162" i="2"/>
  <c r="OH69" i="3"/>
  <c r="NN69" i="3"/>
  <c r="XS162" i="3"/>
  <c r="WO163" i="3" s="1"/>
  <c r="XI162" i="3"/>
  <c r="WY162" i="3"/>
  <c r="WV162" i="2"/>
  <c r="XF162" i="2" s="1"/>
  <c r="XP162" i="2"/>
  <c r="WL163" i="2" s="1"/>
  <c r="XB162" i="3"/>
  <c r="XV162" i="3"/>
  <c r="WR163" i="3" s="1"/>
  <c r="XL162" i="3"/>
  <c r="XN148" i="3"/>
  <c r="WJ149" i="3" s="1"/>
  <c r="WT148" i="3"/>
  <c r="XD148" i="3" s="1"/>
  <c r="HT52" i="3"/>
  <c r="XS161" i="2"/>
  <c r="WO162" i="2" s="1"/>
  <c r="WY161" i="2"/>
  <c r="XI161" i="2" s="1"/>
  <c r="XO152" i="3"/>
  <c r="WK153" i="3" s="1"/>
  <c r="WU152" i="3"/>
  <c r="XE152" i="3" s="1"/>
  <c r="XY78" i="3"/>
  <c r="WI79" i="3"/>
  <c r="TR74" i="3"/>
  <c r="UB74" i="3" s="1"/>
  <c r="UL74" i="3"/>
  <c r="XR162" i="2"/>
  <c r="WN163" i="2" s="1"/>
  <c r="WX162" i="2"/>
  <c r="XH162" i="2"/>
  <c r="XQ162" i="3"/>
  <c r="WM163" i="3" s="1"/>
  <c r="WW162" i="3"/>
  <c r="XG162" i="3" s="1"/>
  <c r="XN161" i="2"/>
  <c r="WJ162" i="2" s="1"/>
  <c r="WT161" i="2"/>
  <c r="XD161" i="2" s="1"/>
  <c r="SX66" i="3"/>
  <c r="RY66" i="3" s="1"/>
  <c r="NO67" i="3"/>
  <c r="OQ67" i="3" s="1"/>
  <c r="NY67" i="3"/>
  <c r="OI67" i="3"/>
  <c r="PV67" i="3" s="1"/>
  <c r="OW67" i="3" s="1"/>
  <c r="OR67" i="3"/>
  <c r="OT67" i="3"/>
  <c r="PU67" i="3"/>
  <c r="OV67" i="3" s="1"/>
  <c r="QF70" i="3"/>
  <c r="XR162" i="3"/>
  <c r="WN163" i="3" s="1"/>
  <c r="WX162" i="3"/>
  <c r="XH162" i="3" s="1"/>
  <c r="WW162" i="2"/>
  <c r="XG162" i="2" s="1"/>
  <c r="XQ162" i="2"/>
  <c r="WM163" i="2" s="1"/>
  <c r="XA161" i="3"/>
  <c r="XK161" i="3"/>
  <c r="XU161" i="3"/>
  <c r="WQ162" i="3" s="1"/>
  <c r="XT161" i="2"/>
  <c r="WP162" i="2" s="1"/>
  <c r="WZ161" i="2"/>
  <c r="XJ161" i="2"/>
  <c r="KB54" i="3" l="1"/>
  <c r="FC66" i="3"/>
  <c r="EI66" i="3"/>
  <c r="GO66" i="3"/>
  <c r="FP66" i="3" s="1"/>
  <c r="FN66" i="3"/>
  <c r="GP66" i="3"/>
  <c r="FQ66" i="3" s="1"/>
  <c r="FL66" i="3"/>
  <c r="LG53" i="3"/>
  <c r="KC54" i="3" s="1"/>
  <c r="KW53" i="3"/>
  <c r="KM53" i="3"/>
  <c r="LO53" i="3" s="1"/>
  <c r="H121" i="3"/>
  <c r="G121" i="3"/>
  <c r="B121" i="3"/>
  <c r="F121" i="3"/>
  <c r="E121" i="3"/>
  <c r="C121" i="3"/>
  <c r="D121" i="3"/>
  <c r="CI64" i="3"/>
  <c r="BQ64" i="3"/>
  <c r="DN64" i="3"/>
  <c r="CO64" i="3" s="1"/>
  <c r="I121" i="3" s="1"/>
  <c r="CP64" i="3"/>
  <c r="CK64" i="3"/>
  <c r="CM64" i="3" s="1"/>
  <c r="AW65" i="3"/>
  <c r="HS52" i="3"/>
  <c r="IE52" i="3" s="1"/>
  <c r="HA53" i="3" s="1"/>
  <c r="KA59" i="3"/>
  <c r="TS69" i="3"/>
  <c r="UU69" i="3" s="1"/>
  <c r="UV69" i="3"/>
  <c r="VY69" i="3"/>
  <c r="UZ69" i="3" s="1"/>
  <c r="UM69" i="3"/>
  <c r="VZ69" i="3" s="1"/>
  <c r="VA69" i="3" s="1"/>
  <c r="UX69" i="3"/>
  <c r="XT164" i="3"/>
  <c r="WP165" i="3" s="1"/>
  <c r="WZ164" i="3"/>
  <c r="XJ164" i="3" s="1"/>
  <c r="TH75" i="3"/>
  <c r="XV163" i="3"/>
  <c r="WR164" i="3" s="1"/>
  <c r="XB163" i="3"/>
  <c r="XL163" i="3" s="1"/>
  <c r="XA162" i="2"/>
  <c r="XK162" i="2" s="1"/>
  <c r="XU162" i="2"/>
  <c r="WQ163" i="2" s="1"/>
  <c r="XO153" i="3"/>
  <c r="WK154" i="3" s="1"/>
  <c r="WU153" i="3"/>
  <c r="XE153" i="3" s="1"/>
  <c r="QQ67" i="3"/>
  <c r="RS67" i="3" s="1"/>
  <c r="RK67" i="3"/>
  <c r="RT67" i="3"/>
  <c r="RV67" i="3"/>
  <c r="SW67" i="3"/>
  <c r="RX67" i="3" s="1"/>
  <c r="WY162" i="2"/>
  <c r="XI162" i="2"/>
  <c r="XS162" i="2"/>
  <c r="WO163" i="2" s="1"/>
  <c r="WW163" i="3"/>
  <c r="XG163" i="3"/>
  <c r="XQ163" i="3"/>
  <c r="WM164" i="3" s="1"/>
  <c r="XV163" i="2"/>
  <c r="WR164" i="2" s="1"/>
  <c r="XB163" i="2"/>
  <c r="XL163" i="2" s="1"/>
  <c r="NX69" i="3"/>
  <c r="XR163" i="3"/>
  <c r="WN164" i="3" s="1"/>
  <c r="WX163" i="3"/>
  <c r="XH163" i="3" s="1"/>
  <c r="WV163" i="2"/>
  <c r="XF163" i="2" s="1"/>
  <c r="XP163" i="2"/>
  <c r="WL164" i="2" s="1"/>
  <c r="EG70" i="3"/>
  <c r="EQ70" i="3" s="1"/>
  <c r="FA70" i="3"/>
  <c r="ND70" i="3"/>
  <c r="WT162" i="2"/>
  <c r="XN162" i="2"/>
  <c r="WJ163" i="2" s="1"/>
  <c r="XD162" i="2"/>
  <c r="WT149" i="3"/>
  <c r="XD149" i="3"/>
  <c r="XN149" i="3"/>
  <c r="WJ150" i="3" s="1"/>
  <c r="BZ68" i="3"/>
  <c r="BF68" i="3"/>
  <c r="BP68" i="3" s="1"/>
  <c r="RJ70" i="3"/>
  <c r="QP70" i="3"/>
  <c r="QZ70" i="3" s="1"/>
  <c r="XR163" i="2"/>
  <c r="WN164" i="2" s="1"/>
  <c r="WX163" i="2"/>
  <c r="XH163" i="2" s="1"/>
  <c r="XX79" i="3"/>
  <c r="WS79" i="3"/>
  <c r="XC79" i="3" s="1"/>
  <c r="XM79" i="3"/>
  <c r="XZ79" i="3"/>
  <c r="WU163" i="2"/>
  <c r="XO163" i="2"/>
  <c r="WK164" i="2" s="1"/>
  <c r="XE163" i="2"/>
  <c r="BY75" i="3"/>
  <c r="BE75" i="3"/>
  <c r="BO75" i="3" s="1"/>
  <c r="XI163" i="3"/>
  <c r="XS163" i="3"/>
  <c r="WO164" i="3" s="1"/>
  <c r="WY163" i="3"/>
  <c r="WS83" i="2"/>
  <c r="XZ83" i="2"/>
  <c r="XM83" i="2"/>
  <c r="XX83" i="2"/>
  <c r="XC83" i="2"/>
  <c r="WV162" i="3"/>
  <c r="XF162" i="3"/>
  <c r="XP162" i="3"/>
  <c r="WL163" i="3" s="1"/>
  <c r="NE68" i="3"/>
  <c r="OS67" i="3"/>
  <c r="OU67" i="3" s="1"/>
  <c r="OX67" i="3"/>
  <c r="WZ162" i="2"/>
  <c r="XJ162" i="2" s="1"/>
  <c r="XT162" i="2"/>
  <c r="WP163" i="2" s="1"/>
  <c r="XA162" i="3"/>
  <c r="XU162" i="3"/>
  <c r="WQ163" i="3" s="1"/>
  <c r="XK162" i="3"/>
  <c r="XQ163" i="2"/>
  <c r="WM164" i="2" s="1"/>
  <c r="WW163" i="2"/>
  <c r="XG163" i="2" s="1"/>
  <c r="MT53" i="3" l="1"/>
  <c r="LU53" i="3" s="1"/>
  <c r="FK66" i="3"/>
  <c r="ES66" i="3"/>
  <c r="KM54" i="3"/>
  <c r="LO54" i="3" s="1"/>
  <c r="LG54" i="3"/>
  <c r="KC55" i="3" s="1"/>
  <c r="FM66" i="3"/>
  <c r="FO66" i="3" s="1"/>
  <c r="DY67" i="3"/>
  <c r="FR66" i="3"/>
  <c r="LQ53" i="3"/>
  <c r="LS53" i="3" s="1"/>
  <c r="LV53" i="3"/>
  <c r="LF54" i="3"/>
  <c r="KL54" i="3"/>
  <c r="KV54" i="3" s="1"/>
  <c r="LP54" i="3"/>
  <c r="LR54" i="3"/>
  <c r="MS54" i="3"/>
  <c r="LT54" i="3" s="1"/>
  <c r="CJ65" i="3"/>
  <c r="DM65" i="3"/>
  <c r="CN65" i="3" s="1"/>
  <c r="CL65" i="3"/>
  <c r="BG65" i="3"/>
  <c r="CA65" i="3"/>
  <c r="IC52" i="3"/>
  <c r="GY53" i="3" s="1"/>
  <c r="HI53" i="3" s="1"/>
  <c r="HS53" i="3" s="1"/>
  <c r="ID52" i="3"/>
  <c r="GZ53" i="3" s="1"/>
  <c r="IP53" i="3" s="1"/>
  <c r="UC69" i="3"/>
  <c r="TI70" i="3"/>
  <c r="VB69" i="3"/>
  <c r="UW69" i="3"/>
  <c r="UY69" i="3" s="1"/>
  <c r="KK59" i="3"/>
  <c r="KU59" i="3" s="1"/>
  <c r="LE59" i="3"/>
  <c r="XQ164" i="2"/>
  <c r="WM165" i="2" s="1"/>
  <c r="WW164" i="2"/>
  <c r="XG164" i="2" s="1"/>
  <c r="NO68" i="3"/>
  <c r="OQ68" i="3" s="1"/>
  <c r="NY68" i="3"/>
  <c r="OI68" i="3"/>
  <c r="OR68" i="3"/>
  <c r="OT68" i="3"/>
  <c r="PU68" i="3"/>
  <c r="OV68" i="3" s="1"/>
  <c r="QF71" i="3"/>
  <c r="TR75" i="3"/>
  <c r="UB75" i="3" s="1"/>
  <c r="UL75" i="3"/>
  <c r="WV163" i="3"/>
  <c r="XF163" i="3" s="1"/>
  <c r="XP163" i="3"/>
  <c r="WL164" i="3" s="1"/>
  <c r="DW71" i="3"/>
  <c r="QG68" i="3"/>
  <c r="RU67" i="3"/>
  <c r="RW67" i="3" s="1"/>
  <c r="RZ67" i="3"/>
  <c r="RA67" i="3"/>
  <c r="WZ165" i="3"/>
  <c r="XJ165" i="3"/>
  <c r="XT165" i="3"/>
  <c r="WP166" i="3" s="1"/>
  <c r="XU163" i="3"/>
  <c r="WQ164" i="3" s="1"/>
  <c r="XA163" i="3"/>
  <c r="XK163" i="3" s="1"/>
  <c r="XB164" i="2"/>
  <c r="XL164" i="2"/>
  <c r="XV164" i="2"/>
  <c r="WR165" i="2" s="1"/>
  <c r="WI80" i="3"/>
  <c r="XY79" i="3"/>
  <c r="WX164" i="3"/>
  <c r="XH164" i="3"/>
  <c r="XR164" i="3"/>
  <c r="WN165" i="3" s="1"/>
  <c r="XR164" i="2"/>
  <c r="WN165" i="2" s="1"/>
  <c r="WX164" i="2"/>
  <c r="XH164" i="2" s="1"/>
  <c r="XY83" i="2"/>
  <c r="WI84" i="2"/>
  <c r="WW164" i="3"/>
  <c r="XG164" i="3"/>
  <c r="XQ164" i="3"/>
  <c r="WM165" i="3" s="1"/>
  <c r="WV164" i="2"/>
  <c r="XP164" i="2"/>
  <c r="WL165" i="2" s="1"/>
  <c r="XF164" i="2"/>
  <c r="XO154" i="3"/>
  <c r="WK155" i="3" s="1"/>
  <c r="WU154" i="3"/>
  <c r="XE154" i="3" s="1"/>
  <c r="HK53" i="3"/>
  <c r="HU53" i="3" s="1"/>
  <c r="NN70" i="3"/>
  <c r="NX70" i="3" s="1"/>
  <c r="OH70" i="3"/>
  <c r="XU163" i="2"/>
  <c r="WQ164" i="2" s="1"/>
  <c r="XA163" i="2"/>
  <c r="XK163" i="2" s="1"/>
  <c r="XT163" i="2"/>
  <c r="WP164" i="2" s="1"/>
  <c r="WZ163" i="2"/>
  <c r="XJ163" i="2" s="1"/>
  <c r="WT163" i="2"/>
  <c r="XD163" i="2"/>
  <c r="XN163" i="2"/>
  <c r="WJ164" i="2" s="1"/>
  <c r="SX67" i="3"/>
  <c r="RY67" i="3" s="1"/>
  <c r="XV164" i="3"/>
  <c r="WR165" i="3" s="1"/>
  <c r="XB164" i="3"/>
  <c r="XL164" i="3" s="1"/>
  <c r="AV69" i="3"/>
  <c r="XO164" i="2"/>
  <c r="WK165" i="2" s="1"/>
  <c r="WU164" i="2"/>
  <c r="XE164" i="2" s="1"/>
  <c r="XS164" i="3"/>
  <c r="WO165" i="3" s="1"/>
  <c r="WY164" i="3"/>
  <c r="XI164" i="3" s="1"/>
  <c r="WT150" i="3"/>
  <c r="XD150" i="3"/>
  <c r="XN150" i="3"/>
  <c r="WJ151" i="3" s="1"/>
  <c r="XS163" i="2"/>
  <c r="WO164" i="2" s="1"/>
  <c r="WY163" i="2"/>
  <c r="XI163" i="2" s="1"/>
  <c r="KB55" i="3" l="1"/>
  <c r="LQ54" i="3"/>
  <c r="LS54" i="3" s="1"/>
  <c r="LV54" i="3"/>
  <c r="EI67" i="3"/>
  <c r="GO67" i="3"/>
  <c r="FP67" i="3" s="1"/>
  <c r="FN67" i="3"/>
  <c r="FL67" i="3"/>
  <c r="FC67" i="3"/>
  <c r="KW54" i="3"/>
  <c r="MT54" i="3"/>
  <c r="LU54" i="3" s="1"/>
  <c r="KM55" i="3"/>
  <c r="LG55" i="3"/>
  <c r="KC56" i="3" s="1"/>
  <c r="JR52" i="3"/>
  <c r="IS52" i="3" s="1"/>
  <c r="AW66" i="3"/>
  <c r="CK65" i="3"/>
  <c r="CM65" i="3" s="1"/>
  <c r="DN65" i="3"/>
  <c r="CO65" i="3" s="1"/>
  <c r="I122" i="3" s="1"/>
  <c r="CP65" i="3"/>
  <c r="CI65" i="3"/>
  <c r="BQ65" i="3"/>
  <c r="C122" i="3"/>
  <c r="H122" i="3"/>
  <c r="D122" i="3"/>
  <c r="F122" i="3"/>
  <c r="E122" i="3"/>
  <c r="B122" i="3"/>
  <c r="G122" i="3"/>
  <c r="HJ53" i="3"/>
  <c r="HT53" i="3" s="1"/>
  <c r="IN53" i="3"/>
  <c r="JQ53" i="3"/>
  <c r="IR53" i="3" s="1"/>
  <c r="IO52" i="3"/>
  <c r="IQ52" i="3" s="1"/>
  <c r="IT52" i="3"/>
  <c r="UX70" i="3"/>
  <c r="VY70" i="3"/>
  <c r="UZ70" i="3" s="1"/>
  <c r="UM70" i="3"/>
  <c r="UV70" i="3"/>
  <c r="TS70" i="3"/>
  <c r="UU70" i="3" s="1"/>
  <c r="KA60" i="3"/>
  <c r="XT166" i="3"/>
  <c r="WP167" i="3" s="1"/>
  <c r="WZ166" i="3"/>
  <c r="XJ166" i="3" s="1"/>
  <c r="WY165" i="3"/>
  <c r="XI165" i="3"/>
  <c r="XS165" i="3"/>
  <c r="WO166" i="3" s="1"/>
  <c r="IM53" i="3"/>
  <c r="ID53" i="3" s="1"/>
  <c r="GZ54" i="3" s="1"/>
  <c r="XM80" i="3"/>
  <c r="WS80" i="3"/>
  <c r="XZ80" i="3"/>
  <c r="XX80" i="3"/>
  <c r="XC80" i="3"/>
  <c r="XU164" i="3"/>
  <c r="WQ165" i="3" s="1"/>
  <c r="XA164" i="3"/>
  <c r="XK164" i="3" s="1"/>
  <c r="NE69" i="3"/>
  <c r="OX68" i="3"/>
  <c r="OS68" i="3"/>
  <c r="OU68" i="3" s="1"/>
  <c r="WU165" i="2"/>
  <c r="XE165" i="2" s="1"/>
  <c r="XO165" i="2"/>
  <c r="WK166" i="2" s="1"/>
  <c r="XV165" i="2"/>
  <c r="WR166" i="2" s="1"/>
  <c r="XB165" i="2"/>
  <c r="XL165" i="2" s="1"/>
  <c r="ND71" i="3"/>
  <c r="WV165" i="2"/>
  <c r="XF165" i="2" s="1"/>
  <c r="XP165" i="2"/>
  <c r="WL166" i="2" s="1"/>
  <c r="WW165" i="3"/>
  <c r="XG165" i="3"/>
  <c r="XQ165" i="3"/>
  <c r="WM166" i="3" s="1"/>
  <c r="QQ68" i="3"/>
  <c r="RS68" i="3" s="1"/>
  <c r="RK68" i="3"/>
  <c r="SX68" i="3" s="1"/>
  <c r="RY68" i="3" s="1"/>
  <c r="RT68" i="3"/>
  <c r="RV68" i="3"/>
  <c r="SW68" i="3"/>
  <c r="RX68" i="3" s="1"/>
  <c r="XS164" i="2"/>
  <c r="WO165" i="2" s="1"/>
  <c r="WY164" i="2"/>
  <c r="XI164" i="2"/>
  <c r="XA164" i="2"/>
  <c r="XK164" i="2" s="1"/>
  <c r="XU164" i="2"/>
  <c r="WQ165" i="2" s="1"/>
  <c r="XN151" i="3"/>
  <c r="WJ152" i="3" s="1"/>
  <c r="WT151" i="3"/>
  <c r="XD151" i="3" s="1"/>
  <c r="XT164" i="2"/>
  <c r="WP165" i="2" s="1"/>
  <c r="WZ164" i="2"/>
  <c r="XJ164" i="2"/>
  <c r="XE155" i="3"/>
  <c r="XO155" i="3"/>
  <c r="WK156" i="3" s="1"/>
  <c r="WU155" i="3"/>
  <c r="WW165" i="2"/>
  <c r="XG165" i="2" s="1"/>
  <c r="XQ165" i="2"/>
  <c r="WM166" i="2" s="1"/>
  <c r="XV165" i="3"/>
  <c r="WR166" i="3" s="1"/>
  <c r="XB165" i="3"/>
  <c r="XL165" i="3" s="1"/>
  <c r="XN164" i="2"/>
  <c r="WJ165" i="2" s="1"/>
  <c r="WT164" i="2"/>
  <c r="XD164" i="2" s="1"/>
  <c r="EG71" i="3"/>
  <c r="EQ71" i="3" s="1"/>
  <c r="FA71" i="3"/>
  <c r="WX165" i="2"/>
  <c r="XH165" i="2"/>
  <c r="XR165" i="2"/>
  <c r="WN166" i="2" s="1"/>
  <c r="WV164" i="3"/>
  <c r="XF164" i="3"/>
  <c r="XP164" i="3"/>
  <c r="WL165" i="3" s="1"/>
  <c r="QP71" i="3"/>
  <c r="QZ71" i="3" s="1"/>
  <c r="RJ71" i="3"/>
  <c r="BZ69" i="3"/>
  <c r="BF69" i="3"/>
  <c r="XM84" i="2"/>
  <c r="XZ84" i="2"/>
  <c r="XX84" i="2"/>
  <c r="WS84" i="2"/>
  <c r="XC84" i="2" s="1"/>
  <c r="WX165" i="3"/>
  <c r="XR165" i="3"/>
  <c r="WN166" i="3" s="1"/>
  <c r="XH165" i="3"/>
  <c r="PV68" i="3"/>
  <c r="OW68" i="3" s="1"/>
  <c r="GP67" i="3" l="1"/>
  <c r="FQ67" i="3" s="1"/>
  <c r="FM67" i="3"/>
  <c r="FO67" i="3" s="1"/>
  <c r="DY68" i="3"/>
  <c r="FR67" i="3"/>
  <c r="FK67" i="3"/>
  <c r="ES67" i="3"/>
  <c r="KM56" i="3"/>
  <c r="LG56" i="3"/>
  <c r="KC57" i="3" s="1"/>
  <c r="KW56" i="3"/>
  <c r="KW55" i="3"/>
  <c r="LF55" i="3"/>
  <c r="KL55" i="3"/>
  <c r="KV55" i="3" s="1"/>
  <c r="LP55" i="3"/>
  <c r="MS55" i="3"/>
  <c r="LT55" i="3" s="1"/>
  <c r="LR55" i="3"/>
  <c r="CA66" i="3"/>
  <c r="CJ66" i="3"/>
  <c r="DM66" i="3"/>
  <c r="CN66" i="3" s="1"/>
  <c r="BG66" i="3"/>
  <c r="CI66" i="3" s="1"/>
  <c r="CL66" i="3"/>
  <c r="IE53" i="3"/>
  <c r="HA54" i="3" s="1"/>
  <c r="HK54" i="3" s="1"/>
  <c r="HU54" i="3" s="1"/>
  <c r="TI71" i="3"/>
  <c r="VB70" i="3"/>
  <c r="UW70" i="3"/>
  <c r="UC70" i="3"/>
  <c r="VZ70" i="3"/>
  <c r="VA70" i="3" s="1"/>
  <c r="UY70" i="3"/>
  <c r="RA68" i="3"/>
  <c r="IC53" i="3"/>
  <c r="IT53" i="3" s="1"/>
  <c r="LE60" i="3"/>
  <c r="KK60" i="3"/>
  <c r="KU60" i="3" s="1"/>
  <c r="WV166" i="2"/>
  <c r="XP166" i="2"/>
  <c r="WL167" i="2" s="1"/>
  <c r="XF166" i="2"/>
  <c r="XR166" i="3"/>
  <c r="WN167" i="3" s="1"/>
  <c r="WX166" i="3"/>
  <c r="XH166" i="3" s="1"/>
  <c r="AV70" i="3"/>
  <c r="DW72" i="3"/>
  <c r="WZ165" i="2"/>
  <c r="XJ165" i="2"/>
  <c r="XT165" i="2"/>
  <c r="WP166" i="2" s="1"/>
  <c r="XU165" i="2"/>
  <c r="WQ166" i="2" s="1"/>
  <c r="XA165" i="2"/>
  <c r="XK165" i="2" s="1"/>
  <c r="NO69" i="3"/>
  <c r="OQ69" i="3" s="1"/>
  <c r="OI69" i="3"/>
  <c r="PV69" i="3" s="1"/>
  <c r="OW69" i="3" s="1"/>
  <c r="OR69" i="3"/>
  <c r="OT69" i="3"/>
  <c r="PU69" i="3"/>
  <c r="OV69" i="3" s="1"/>
  <c r="QF72" i="3"/>
  <c r="WW166" i="3"/>
  <c r="XG166" i="3"/>
  <c r="XQ166" i="3"/>
  <c r="WM167" i="3" s="1"/>
  <c r="XN152" i="3"/>
  <c r="WJ153" i="3" s="1"/>
  <c r="WT152" i="3"/>
  <c r="XD152" i="3"/>
  <c r="WY165" i="2"/>
  <c r="XI165" i="2" s="1"/>
  <c r="XS165" i="2"/>
  <c r="WO166" i="2" s="1"/>
  <c r="OH71" i="3"/>
  <c r="NN71" i="3"/>
  <c r="NX71" i="3" s="1"/>
  <c r="XS166" i="3"/>
  <c r="WO167" i="3" s="1"/>
  <c r="WY166" i="3"/>
  <c r="XI166" i="3" s="1"/>
  <c r="XU165" i="3"/>
  <c r="WQ166" i="3" s="1"/>
  <c r="XA165" i="3"/>
  <c r="XK165" i="3" s="1"/>
  <c r="BP69" i="3"/>
  <c r="XV166" i="3"/>
  <c r="WR167" i="3" s="1"/>
  <c r="XB166" i="3"/>
  <c r="XL166" i="3" s="1"/>
  <c r="WW166" i="2"/>
  <c r="XG166" i="2" s="1"/>
  <c r="XQ166" i="2"/>
  <c r="WM167" i="2" s="1"/>
  <c r="WI85" i="2"/>
  <c r="XY84" i="2"/>
  <c r="XB166" i="2"/>
  <c r="XL166" i="2" s="1"/>
  <c r="XV166" i="2"/>
  <c r="WR167" i="2" s="1"/>
  <c r="WV165" i="3"/>
  <c r="XF165" i="3" s="1"/>
  <c r="XP165" i="3"/>
  <c r="WL166" i="3" s="1"/>
  <c r="QG69" i="3"/>
  <c r="RU68" i="3"/>
  <c r="RW68" i="3" s="1"/>
  <c r="RZ68" i="3"/>
  <c r="XO166" i="2"/>
  <c r="WK167" i="2" s="1"/>
  <c r="WU166" i="2"/>
  <c r="XE166" i="2"/>
  <c r="WZ167" i="3"/>
  <c r="XJ167" i="3" s="1"/>
  <c r="XT167" i="3"/>
  <c r="WP168" i="3" s="1"/>
  <c r="XN165" i="2"/>
  <c r="WJ166" i="2" s="1"/>
  <c r="WT165" i="2"/>
  <c r="XD165" i="2" s="1"/>
  <c r="WU156" i="3"/>
  <c r="XE156" i="3"/>
  <c r="XO156" i="3"/>
  <c r="WK157" i="3" s="1"/>
  <c r="WI81" i="3"/>
  <c r="XY80" i="3"/>
  <c r="WX166" i="2"/>
  <c r="XH166" i="2"/>
  <c r="XR166" i="2"/>
  <c r="WN167" i="2" s="1"/>
  <c r="HJ54" i="3"/>
  <c r="HT54" i="3" s="1"/>
  <c r="KM57" i="3" l="1"/>
  <c r="LG57" i="3"/>
  <c r="KC58" i="3" s="1"/>
  <c r="LG58" i="3" s="1"/>
  <c r="JR53" i="3"/>
  <c r="IS53" i="3" s="1"/>
  <c r="GY54" i="3"/>
  <c r="IP54" i="3" s="1"/>
  <c r="EI68" i="3"/>
  <c r="FC68" i="3"/>
  <c r="GP68" i="3"/>
  <c r="FQ68" i="3" s="1"/>
  <c r="GO68" i="3"/>
  <c r="FP68" i="3" s="1"/>
  <c r="FN68" i="3"/>
  <c r="FL68" i="3"/>
  <c r="KB56" i="3"/>
  <c r="LQ55" i="3"/>
  <c r="LS55" i="3" s="1"/>
  <c r="LV55" i="3"/>
  <c r="MT55" i="3"/>
  <c r="LU55" i="3" s="1"/>
  <c r="LO55" i="3"/>
  <c r="C123" i="3"/>
  <c r="H123" i="3"/>
  <c r="G123" i="3"/>
  <c r="F123" i="3"/>
  <c r="D123" i="3"/>
  <c r="B123" i="3"/>
  <c r="E123" i="3"/>
  <c r="DN66" i="3"/>
  <c r="CO66" i="3" s="1"/>
  <c r="I123" i="3" s="1"/>
  <c r="AW67" i="3"/>
  <c r="CK66" i="3"/>
  <c r="CM66" i="3" s="1"/>
  <c r="CP66" i="3"/>
  <c r="BQ66" i="3"/>
  <c r="KM58" i="3"/>
  <c r="KW58" i="3"/>
  <c r="IO53" i="3"/>
  <c r="IQ53" i="3" s="1"/>
  <c r="NY69" i="3"/>
  <c r="KA61" i="3"/>
  <c r="TS71" i="3"/>
  <c r="UU71" i="3" s="1"/>
  <c r="UM71" i="3"/>
  <c r="VY71" i="3"/>
  <c r="UZ71" i="3" s="1"/>
  <c r="UX71" i="3"/>
  <c r="UV71" i="3"/>
  <c r="XU166" i="2"/>
  <c r="WQ167" i="2" s="1"/>
  <c r="XA166" i="2"/>
  <c r="XK166" i="2" s="1"/>
  <c r="XN166" i="2"/>
  <c r="WJ167" i="2" s="1"/>
  <c r="WT166" i="2"/>
  <c r="XD166" i="2" s="1"/>
  <c r="WZ166" i="2"/>
  <c r="XJ166" i="2" s="1"/>
  <c r="XT166" i="2"/>
  <c r="WP167" i="2" s="1"/>
  <c r="XU166" i="3"/>
  <c r="WQ167" i="3" s="1"/>
  <c r="XA166" i="3"/>
  <c r="XK166" i="3"/>
  <c r="IN54" i="3"/>
  <c r="HI54" i="3"/>
  <c r="IM54" i="3" s="1"/>
  <c r="JQ54" i="3"/>
  <c r="IR54" i="3" s="1"/>
  <c r="WZ168" i="3"/>
  <c r="XJ168" i="3" s="1"/>
  <c r="XT168" i="3"/>
  <c r="WP169" i="3" s="1"/>
  <c r="WW167" i="2"/>
  <c r="XG167" i="2" s="1"/>
  <c r="XQ167" i="2"/>
  <c r="WM168" i="2" s="1"/>
  <c r="RK69" i="3"/>
  <c r="SX69" i="3" s="1"/>
  <c r="RY69" i="3" s="1"/>
  <c r="QQ69" i="3"/>
  <c r="RS69" i="3" s="1"/>
  <c r="RA69" i="3"/>
  <c r="RT69" i="3"/>
  <c r="SW69" i="3"/>
  <c r="RX69" i="3" s="1"/>
  <c r="RV69" i="3"/>
  <c r="XL167" i="2"/>
  <c r="XV167" i="2"/>
  <c r="WR168" i="2" s="1"/>
  <c r="XB167" i="2"/>
  <c r="XB167" i="3"/>
  <c r="XL167" i="3"/>
  <c r="XV167" i="3"/>
  <c r="WR168" i="3" s="1"/>
  <c r="FA72" i="3"/>
  <c r="EG72" i="3"/>
  <c r="XX85" i="2"/>
  <c r="XZ85" i="2"/>
  <c r="WS85" i="2"/>
  <c r="XC85" i="2"/>
  <c r="XM85" i="2"/>
  <c r="XS167" i="3"/>
  <c r="WO168" i="3" s="1"/>
  <c r="WY167" i="3"/>
  <c r="XI167" i="3"/>
  <c r="XX81" i="3"/>
  <c r="WS81" i="3"/>
  <c r="XC81" i="3"/>
  <c r="XZ81" i="3"/>
  <c r="XM81" i="3"/>
  <c r="WU167" i="2"/>
  <c r="XE167" i="2" s="1"/>
  <c r="XO167" i="2"/>
  <c r="WK168" i="2" s="1"/>
  <c r="XD153" i="3"/>
  <c r="XN153" i="3"/>
  <c r="WJ154" i="3" s="1"/>
  <c r="WT153" i="3"/>
  <c r="NE70" i="3"/>
  <c r="OX69" i="3"/>
  <c r="OS69" i="3"/>
  <c r="OU69" i="3" s="1"/>
  <c r="ND72" i="3"/>
  <c r="WV166" i="3"/>
  <c r="XF166" i="3"/>
  <c r="XP166" i="3"/>
  <c r="WL167" i="3" s="1"/>
  <c r="BZ70" i="3"/>
  <c r="BF70" i="3"/>
  <c r="BP70" i="3" s="1"/>
  <c r="WV167" i="2"/>
  <c r="XF167" i="2" s="1"/>
  <c r="XP167" i="2"/>
  <c r="WL168" i="2" s="1"/>
  <c r="WY166" i="2"/>
  <c r="XI166" i="2"/>
  <c r="XS166" i="2"/>
  <c r="WO167" i="2" s="1"/>
  <c r="RJ72" i="3"/>
  <c r="QP72" i="3"/>
  <c r="QZ72" i="3" s="1"/>
  <c r="XQ167" i="3"/>
  <c r="WM168" i="3" s="1"/>
  <c r="WW167" i="3"/>
  <c r="XG167" i="3" s="1"/>
  <c r="WU157" i="3"/>
  <c r="XE157" i="3"/>
  <c r="XO157" i="3"/>
  <c r="WK158" i="3" s="1"/>
  <c r="WX167" i="2"/>
  <c r="XH167" i="2"/>
  <c r="XR167" i="2"/>
  <c r="WN168" i="2" s="1"/>
  <c r="XR167" i="3"/>
  <c r="WN168" i="3" s="1"/>
  <c r="WX167" i="3"/>
  <c r="XH167" i="3" s="1"/>
  <c r="KL56" i="3" l="1"/>
  <c r="LO56" i="3" s="1"/>
  <c r="KV56" i="3"/>
  <c r="LF56" i="3"/>
  <c r="LP56" i="3"/>
  <c r="LR56" i="3"/>
  <c r="MS56" i="3"/>
  <c r="LT56" i="3" s="1"/>
  <c r="MT56" i="3"/>
  <c r="LU56" i="3" s="1"/>
  <c r="DY69" i="3"/>
  <c r="FR68" i="3"/>
  <c r="FM68" i="3"/>
  <c r="FO68" i="3" s="1"/>
  <c r="FK68" i="3"/>
  <c r="ES68" i="3"/>
  <c r="KW57" i="3"/>
  <c r="CA67" i="3"/>
  <c r="DN67" i="3" s="1"/>
  <c r="CO67" i="3" s="1"/>
  <c r="I124" i="3" s="1"/>
  <c r="BG67" i="3"/>
  <c r="CI67" i="3" s="1"/>
  <c r="DM67" i="3"/>
  <c r="CN67" i="3" s="1"/>
  <c r="CJ67" i="3"/>
  <c r="CL67" i="3"/>
  <c r="BQ67" i="3"/>
  <c r="HS54" i="3"/>
  <c r="IC54" i="3" s="1"/>
  <c r="GY55" i="3" s="1"/>
  <c r="KC59" i="3"/>
  <c r="UC71" i="3"/>
  <c r="KK61" i="3"/>
  <c r="KU61" i="3" s="1"/>
  <c r="LE61" i="3"/>
  <c r="VZ71" i="3"/>
  <c r="VA71" i="3" s="1"/>
  <c r="TI72" i="3"/>
  <c r="UW71" i="3"/>
  <c r="UY71" i="3" s="1"/>
  <c r="VB71" i="3"/>
  <c r="XB168" i="2"/>
  <c r="XL168" i="2" s="1"/>
  <c r="XV168" i="2"/>
  <c r="WR169" i="2" s="1"/>
  <c r="XA167" i="3"/>
  <c r="XK167" i="3" s="1"/>
  <c r="XU167" i="3"/>
  <c r="WQ168" i="3" s="1"/>
  <c r="XT169" i="3"/>
  <c r="WP170" i="3" s="1"/>
  <c r="WZ169" i="3"/>
  <c r="XJ169" i="3" s="1"/>
  <c r="WZ167" i="2"/>
  <c r="XJ167" i="2" s="1"/>
  <c r="XT167" i="2"/>
  <c r="WP168" i="2" s="1"/>
  <c r="XS167" i="2"/>
  <c r="WO168" i="2" s="1"/>
  <c r="WY167" i="2"/>
  <c r="XI167" i="2"/>
  <c r="QF73" i="3"/>
  <c r="AV71" i="3"/>
  <c r="OI70" i="3"/>
  <c r="PV70" i="3" s="1"/>
  <c r="OW70" i="3" s="1"/>
  <c r="NO70" i="3"/>
  <c r="OQ70" i="3" s="1"/>
  <c r="PU70" i="3"/>
  <c r="OV70" i="3" s="1"/>
  <c r="OT70" i="3"/>
  <c r="OR70" i="3"/>
  <c r="WU158" i="3"/>
  <c r="XE158" i="3"/>
  <c r="XO158" i="3"/>
  <c r="WK159" i="3" s="1"/>
  <c r="DW73" i="3"/>
  <c r="XR168" i="3"/>
  <c r="WN169" i="3" s="1"/>
  <c r="WX168" i="3"/>
  <c r="XH168" i="3"/>
  <c r="XP167" i="3"/>
  <c r="WL168" i="3" s="1"/>
  <c r="WV167" i="3"/>
  <c r="XF167" i="3" s="1"/>
  <c r="XN154" i="3"/>
  <c r="WJ155" i="3" s="1"/>
  <c r="WT154" i="3"/>
  <c r="XD154" i="3" s="1"/>
  <c r="WY168" i="3"/>
  <c r="XI168" i="3" s="1"/>
  <c r="XS168" i="3"/>
  <c r="WO169" i="3" s="1"/>
  <c r="EQ72" i="3"/>
  <c r="WW168" i="3"/>
  <c r="XG168" i="3" s="1"/>
  <c r="XQ168" i="3"/>
  <c r="WM169" i="3" s="1"/>
  <c r="WV168" i="2"/>
  <c r="XP168" i="2"/>
  <c r="WL169" i="2" s="1"/>
  <c r="XF168" i="2"/>
  <c r="XY85" i="2"/>
  <c r="WI86" i="2"/>
  <c r="XB168" i="3"/>
  <c r="XL168" i="3"/>
  <c r="XV168" i="3"/>
  <c r="WR169" i="3" s="1"/>
  <c r="XN167" i="2"/>
  <c r="WJ168" i="2" s="1"/>
  <c r="WT167" i="2"/>
  <c r="XD167" i="2" s="1"/>
  <c r="XO168" i="2"/>
  <c r="WK169" i="2" s="1"/>
  <c r="WU168" i="2"/>
  <c r="XE168" i="2"/>
  <c r="QG70" i="3"/>
  <c r="RZ69" i="3"/>
  <c r="RU69" i="3"/>
  <c r="RW69" i="3" s="1"/>
  <c r="WW168" i="2"/>
  <c r="XG168" i="2" s="1"/>
  <c r="XQ168" i="2"/>
  <c r="WM169" i="2" s="1"/>
  <c r="XA167" i="2"/>
  <c r="XK167" i="2" s="1"/>
  <c r="XU167" i="2"/>
  <c r="WQ168" i="2" s="1"/>
  <c r="WX168" i="2"/>
  <c r="XH168" i="2" s="1"/>
  <c r="XR168" i="2"/>
  <c r="WN169" i="2" s="1"/>
  <c r="OH72" i="3"/>
  <c r="NN72" i="3"/>
  <c r="XY81" i="3"/>
  <c r="WI82" i="3"/>
  <c r="EI69" i="3" l="1"/>
  <c r="FC69" i="3"/>
  <c r="FL69" i="3"/>
  <c r="FN69" i="3"/>
  <c r="GO69" i="3"/>
  <c r="FP69" i="3" s="1"/>
  <c r="KB57" i="3"/>
  <c r="LV56" i="3"/>
  <c r="LQ56" i="3"/>
  <c r="LS56" i="3" s="1"/>
  <c r="IE54" i="3"/>
  <c r="HA55" i="3" s="1"/>
  <c r="HK55" i="3" s="1"/>
  <c r="HU55" i="3" s="1"/>
  <c r="ID54" i="3"/>
  <c r="GZ55" i="3" s="1"/>
  <c r="IP55" i="3" s="1"/>
  <c r="F124" i="3"/>
  <c r="D124" i="3"/>
  <c r="B124" i="3"/>
  <c r="G124" i="3"/>
  <c r="H124" i="3"/>
  <c r="E124" i="3"/>
  <c r="C124" i="3"/>
  <c r="AW68" i="3"/>
  <c r="CK67" i="3"/>
  <c r="CM67" i="3" s="1"/>
  <c r="CP67" i="3"/>
  <c r="LG59" i="3"/>
  <c r="KM59" i="3"/>
  <c r="NY70" i="3"/>
  <c r="VY72" i="3"/>
  <c r="UZ72" i="3" s="1"/>
  <c r="UX72" i="3"/>
  <c r="UV72" i="3"/>
  <c r="UM72" i="3"/>
  <c r="VZ72" i="3" s="1"/>
  <c r="VA72" i="3" s="1"/>
  <c r="TS72" i="3"/>
  <c r="UU72" i="3" s="1"/>
  <c r="KA62" i="3"/>
  <c r="RJ73" i="3"/>
  <c r="QP73" i="3"/>
  <c r="QZ73" i="3" s="1"/>
  <c r="WV168" i="3"/>
  <c r="XF168" i="3" s="1"/>
  <c r="XP168" i="3"/>
  <c r="WL169" i="3" s="1"/>
  <c r="WT155" i="3"/>
  <c r="XD155" i="3"/>
  <c r="XN155" i="3"/>
  <c r="WJ156" i="3" s="1"/>
  <c r="NX72" i="3"/>
  <c r="ND73" i="3"/>
  <c r="XP169" i="2"/>
  <c r="WL170" i="2" s="1"/>
  <c r="WV169" i="2"/>
  <c r="XF169" i="2"/>
  <c r="XT170" i="3"/>
  <c r="WP171" i="3" s="1"/>
  <c r="WZ170" i="3"/>
  <c r="XJ170" i="3" s="1"/>
  <c r="XB169" i="2"/>
  <c r="XL169" i="2"/>
  <c r="XV169" i="2"/>
  <c r="WR170" i="2" s="1"/>
  <c r="XO169" i="2"/>
  <c r="WK170" i="2" s="1"/>
  <c r="WU169" i="2"/>
  <c r="XE169" i="2" s="1"/>
  <c r="EG73" i="3"/>
  <c r="EQ73" i="3"/>
  <c r="FA73" i="3"/>
  <c r="XM86" i="2"/>
  <c r="XZ86" i="2"/>
  <c r="XX86" i="2"/>
  <c r="WS86" i="2"/>
  <c r="XC86" i="2" s="1"/>
  <c r="XM82" i="3"/>
  <c r="XZ82" i="3"/>
  <c r="XX82" i="3"/>
  <c r="WS82" i="3"/>
  <c r="XC82" i="3" s="1"/>
  <c r="XU168" i="2"/>
  <c r="WQ169" i="2" s="1"/>
  <c r="XA168" i="2"/>
  <c r="XK168" i="2"/>
  <c r="WX169" i="3"/>
  <c r="XH169" i="3" s="1"/>
  <c r="XR169" i="3"/>
  <c r="WN170" i="3" s="1"/>
  <c r="NE71" i="3"/>
  <c r="OS70" i="3"/>
  <c r="OU70" i="3" s="1"/>
  <c r="OX70" i="3"/>
  <c r="XA168" i="3"/>
  <c r="XK168" i="3"/>
  <c r="XU168" i="3"/>
  <c r="WQ169" i="3" s="1"/>
  <c r="RK70" i="3"/>
  <c r="QQ70" i="3"/>
  <c r="RS70" i="3" s="1"/>
  <c r="SW70" i="3"/>
  <c r="RX70" i="3" s="1"/>
  <c r="RV70" i="3"/>
  <c r="RT70" i="3"/>
  <c r="XR169" i="2"/>
  <c r="WN170" i="2" s="1"/>
  <c r="WX169" i="2"/>
  <c r="XH169" i="2"/>
  <c r="WW169" i="3"/>
  <c r="XG169" i="3" s="1"/>
  <c r="XQ169" i="3"/>
  <c r="WM170" i="3" s="1"/>
  <c r="WY169" i="3"/>
  <c r="XI169" i="3" s="1"/>
  <c r="XS169" i="3"/>
  <c r="WO170" i="3" s="1"/>
  <c r="WY168" i="2"/>
  <c r="XI168" i="2" s="1"/>
  <c r="XS168" i="2"/>
  <c r="WO169" i="2" s="1"/>
  <c r="XN168" i="2"/>
  <c r="WJ169" i="2" s="1"/>
  <c r="WT168" i="2"/>
  <c r="XD168" i="2"/>
  <c r="WU159" i="3"/>
  <c r="XE159" i="3" s="1"/>
  <c r="XO159" i="3"/>
  <c r="WK160" i="3" s="1"/>
  <c r="HI55" i="3"/>
  <c r="HS55" i="3" s="1"/>
  <c r="XQ169" i="2"/>
  <c r="WM170" i="2" s="1"/>
  <c r="WW169" i="2"/>
  <c r="XG169" i="2"/>
  <c r="WZ168" i="2"/>
  <c r="XJ168" i="2" s="1"/>
  <c r="XT168" i="2"/>
  <c r="WP169" i="2" s="1"/>
  <c r="XV169" i="3"/>
  <c r="WR170" i="3" s="1"/>
  <c r="XB169" i="3"/>
  <c r="XL169" i="3" s="1"/>
  <c r="BF71" i="3"/>
  <c r="BP71" i="3" s="1"/>
  <c r="BZ71" i="3"/>
  <c r="JR54" i="3" l="1"/>
  <c r="IS54" i="3" s="1"/>
  <c r="IT54" i="3"/>
  <c r="JQ55" i="3"/>
  <c r="IR55" i="3" s="1"/>
  <c r="KL57" i="3"/>
  <c r="LF57" i="3"/>
  <c r="MT57" i="3"/>
  <c r="LU57" i="3" s="1"/>
  <c r="LR57" i="3"/>
  <c r="MS57" i="3"/>
  <c r="LT57" i="3" s="1"/>
  <c r="LP57" i="3"/>
  <c r="IN55" i="3"/>
  <c r="UC72" i="3"/>
  <c r="KW59" i="3"/>
  <c r="HJ55" i="3"/>
  <c r="HT55" i="3" s="1"/>
  <c r="GP69" i="3"/>
  <c r="FQ69" i="3" s="1"/>
  <c r="DY70" i="3"/>
  <c r="FM69" i="3"/>
  <c r="FO69" i="3" s="1"/>
  <c r="FR69" i="3"/>
  <c r="IO54" i="3"/>
  <c r="IQ54" i="3" s="1"/>
  <c r="FK69" i="3"/>
  <c r="ES69" i="3"/>
  <c r="DM68" i="3"/>
  <c r="CN68" i="3" s="1"/>
  <c r="CJ68" i="3"/>
  <c r="CA68" i="3"/>
  <c r="BG68" i="3"/>
  <c r="CL68" i="3"/>
  <c r="KC60" i="3"/>
  <c r="TI73" i="3"/>
  <c r="VB72" i="3"/>
  <c r="UW72" i="3"/>
  <c r="UY72" i="3" s="1"/>
  <c r="LE62" i="3"/>
  <c r="KK62" i="3"/>
  <c r="KU62" i="3" s="1"/>
  <c r="WZ171" i="3"/>
  <c r="XJ171" i="3"/>
  <c r="XT171" i="3"/>
  <c r="WP172" i="3" s="1"/>
  <c r="AV72" i="3"/>
  <c r="XY86" i="2"/>
  <c r="WI87" i="2"/>
  <c r="OH73" i="3"/>
  <c r="NN73" i="3"/>
  <c r="WV169" i="3"/>
  <c r="XF169" i="3"/>
  <c r="XP169" i="3"/>
  <c r="WL170" i="3" s="1"/>
  <c r="QG71" i="3"/>
  <c r="RU70" i="3"/>
  <c r="RW70" i="3" s="1"/>
  <c r="RZ70" i="3"/>
  <c r="XQ170" i="2"/>
  <c r="WM171" i="2" s="1"/>
  <c r="WW170" i="2"/>
  <c r="XG170" i="2" s="1"/>
  <c r="XK169" i="3"/>
  <c r="XU169" i="3"/>
  <c r="WQ170" i="3" s="1"/>
  <c r="XA169" i="3"/>
  <c r="XS169" i="2"/>
  <c r="WO170" i="2" s="1"/>
  <c r="WY169" i="2"/>
  <c r="XI169" i="2"/>
  <c r="WX170" i="2"/>
  <c r="XR170" i="2"/>
  <c r="WN171" i="2" s="1"/>
  <c r="XH170" i="2"/>
  <c r="WU170" i="2"/>
  <c r="XE170" i="2" s="1"/>
  <c r="XO170" i="2"/>
  <c r="WK171" i="2" s="1"/>
  <c r="XA169" i="2"/>
  <c r="XK169" i="2" s="1"/>
  <c r="XU169" i="2"/>
  <c r="WQ170" i="2" s="1"/>
  <c r="SX70" i="3"/>
  <c r="RY70" i="3" s="1"/>
  <c r="XQ170" i="3"/>
  <c r="WM171" i="3" s="1"/>
  <c r="WW170" i="3"/>
  <c r="XG170" i="3" s="1"/>
  <c r="XP170" i="2"/>
  <c r="WL171" i="2" s="1"/>
  <c r="WV170" i="2"/>
  <c r="XF170" i="2" s="1"/>
  <c r="XB170" i="3"/>
  <c r="XL170" i="3" s="1"/>
  <c r="XV170" i="3"/>
  <c r="WR171" i="3" s="1"/>
  <c r="XY82" i="3"/>
  <c r="WI83" i="3"/>
  <c r="XV170" i="2"/>
  <c r="WR171" i="2" s="1"/>
  <c r="XB170" i="2"/>
  <c r="XL170" i="2" s="1"/>
  <c r="XN169" i="2"/>
  <c r="WJ170" i="2" s="1"/>
  <c r="WT169" i="2"/>
  <c r="XD169" i="2" s="1"/>
  <c r="WT156" i="3"/>
  <c r="XD156" i="3"/>
  <c r="XN156" i="3"/>
  <c r="WJ157" i="3" s="1"/>
  <c r="QF74" i="3"/>
  <c r="IM55" i="3"/>
  <c r="IE55" i="3" s="1"/>
  <c r="HA56" i="3" s="1"/>
  <c r="XS170" i="3"/>
  <c r="WO171" i="3" s="1"/>
  <c r="WY170" i="3"/>
  <c r="XI170" i="3" s="1"/>
  <c r="OI71" i="3"/>
  <c r="PV71" i="3" s="1"/>
  <c r="OW71" i="3" s="1"/>
  <c r="NO71" i="3"/>
  <c r="OQ71" i="3" s="1"/>
  <c r="PU71" i="3"/>
  <c r="OV71" i="3" s="1"/>
  <c r="OT71" i="3"/>
  <c r="OR71" i="3"/>
  <c r="DW74" i="3"/>
  <c r="XT169" i="2"/>
  <c r="WP170" i="2" s="1"/>
  <c r="WZ169" i="2"/>
  <c r="XJ169" i="2"/>
  <c r="WU160" i="3"/>
  <c r="XE160" i="3" s="1"/>
  <c r="XO160" i="3"/>
  <c r="WK161" i="3" s="1"/>
  <c r="RA70" i="3"/>
  <c r="XR170" i="3"/>
  <c r="WN171" i="3" s="1"/>
  <c r="WX170" i="3"/>
  <c r="XH170" i="3" s="1"/>
  <c r="ES70" i="3" l="1"/>
  <c r="KB58" i="3"/>
  <c r="LV57" i="3"/>
  <c r="LQ57" i="3"/>
  <c r="LS57" i="3" s="1"/>
  <c r="EI70" i="3"/>
  <c r="FK70" i="3" s="1"/>
  <c r="FC70" i="3"/>
  <c r="FL70" i="3"/>
  <c r="GO70" i="3"/>
  <c r="FP70" i="3" s="1"/>
  <c r="FN70" i="3"/>
  <c r="KV57" i="3"/>
  <c r="LO57" i="3"/>
  <c r="CI68" i="3"/>
  <c r="BQ68" i="3"/>
  <c r="CP68" i="3"/>
  <c r="CK68" i="3"/>
  <c r="CM68" i="3" s="1"/>
  <c r="AW69" i="3"/>
  <c r="B125" i="3"/>
  <c r="G125" i="3"/>
  <c r="E125" i="3"/>
  <c r="H125" i="3"/>
  <c r="F125" i="3"/>
  <c r="D125" i="3"/>
  <c r="C125" i="3"/>
  <c r="DN68" i="3"/>
  <c r="CO68" i="3" s="1"/>
  <c r="I125" i="3" s="1"/>
  <c r="LG60" i="3"/>
  <c r="KM60" i="3"/>
  <c r="KA63" i="3"/>
  <c r="UM73" i="3"/>
  <c r="TS73" i="3"/>
  <c r="UU73" i="3" s="1"/>
  <c r="VY73" i="3"/>
  <c r="UZ73" i="3" s="1"/>
  <c r="UX73" i="3"/>
  <c r="UV73" i="3"/>
  <c r="WW171" i="2"/>
  <c r="XG171" i="2"/>
  <c r="XQ171" i="2"/>
  <c r="WM172" i="2" s="1"/>
  <c r="ND74" i="3"/>
  <c r="NX73" i="3"/>
  <c r="QP74" i="3"/>
  <c r="QZ74" i="3" s="1"/>
  <c r="RJ74" i="3"/>
  <c r="XR171" i="2"/>
  <c r="WN172" i="2" s="1"/>
  <c r="WX171" i="2"/>
  <c r="XH171" i="2" s="1"/>
  <c r="WX171" i="3"/>
  <c r="XH171" i="3"/>
  <c r="XR171" i="3"/>
  <c r="WN172" i="3" s="1"/>
  <c r="WT157" i="3"/>
  <c r="XD157" i="3" s="1"/>
  <c r="XN157" i="3"/>
  <c r="WJ158" i="3" s="1"/>
  <c r="WS83" i="3"/>
  <c r="XM83" i="3"/>
  <c r="XZ83" i="3"/>
  <c r="XX83" i="3"/>
  <c r="XC83" i="3"/>
  <c r="XU170" i="2"/>
  <c r="WQ171" i="2" s="1"/>
  <c r="XA170" i="2"/>
  <c r="XK170" i="2"/>
  <c r="WS87" i="2"/>
  <c r="XZ87" i="2"/>
  <c r="XM87" i="2"/>
  <c r="XX87" i="2"/>
  <c r="XC87" i="2"/>
  <c r="WV171" i="2"/>
  <c r="XF171" i="2" s="1"/>
  <c r="XP171" i="2"/>
  <c r="WL172" i="2" s="1"/>
  <c r="XP170" i="3"/>
  <c r="WL171" i="3" s="1"/>
  <c r="WV170" i="3"/>
  <c r="XF170" i="3" s="1"/>
  <c r="XO161" i="3"/>
  <c r="WK162" i="3" s="1"/>
  <c r="WU161" i="3"/>
  <c r="XE161" i="3"/>
  <c r="NE72" i="3"/>
  <c r="OX71" i="3"/>
  <c r="OS71" i="3"/>
  <c r="OU71" i="3" s="1"/>
  <c r="NY71" i="3"/>
  <c r="BZ72" i="3"/>
  <c r="BF72" i="3"/>
  <c r="XV171" i="2"/>
  <c r="WR172" i="2" s="1"/>
  <c r="XB171" i="2"/>
  <c r="XL171" i="2" s="1"/>
  <c r="WT170" i="2"/>
  <c r="XD170" i="2" s="1"/>
  <c r="XN170" i="2"/>
  <c r="WJ171" i="2" s="1"/>
  <c r="XU170" i="3"/>
  <c r="WQ171" i="3" s="1"/>
  <c r="XA170" i="3"/>
  <c r="XK170" i="3"/>
  <c r="WZ172" i="3"/>
  <c r="XJ172" i="3" s="1"/>
  <c r="XT172" i="3"/>
  <c r="WP173" i="3" s="1"/>
  <c r="QQ71" i="3"/>
  <c r="RS71" i="3" s="1"/>
  <c r="RK71" i="3"/>
  <c r="SX71" i="3"/>
  <c r="RY71" i="3" s="1"/>
  <c r="RT71" i="3"/>
  <c r="RV71" i="3"/>
  <c r="SW71" i="3"/>
  <c r="RX71" i="3" s="1"/>
  <c r="XS170" i="2"/>
  <c r="WO171" i="2" s="1"/>
  <c r="WY170" i="2"/>
  <c r="XI170" i="2" s="1"/>
  <c r="XB171" i="3"/>
  <c r="XL171" i="3" s="1"/>
  <c r="XV171" i="3"/>
  <c r="WR172" i="3" s="1"/>
  <c r="HK56" i="3"/>
  <c r="HU56" i="3" s="1"/>
  <c r="XS171" i="3"/>
  <c r="WO172" i="3" s="1"/>
  <c r="WY171" i="3"/>
  <c r="XI171" i="3" s="1"/>
  <c r="WW171" i="3"/>
  <c r="XG171" i="3" s="1"/>
  <c r="XQ171" i="3"/>
  <c r="WM172" i="3" s="1"/>
  <c r="XO171" i="2"/>
  <c r="WK172" i="2" s="1"/>
  <c r="WU171" i="2"/>
  <c r="XE171" i="2" s="1"/>
  <c r="XT170" i="2"/>
  <c r="WP171" i="2" s="1"/>
  <c r="WZ170" i="2"/>
  <c r="XJ170" i="2" s="1"/>
  <c r="EG74" i="3"/>
  <c r="FA74" i="3"/>
  <c r="IC55" i="3"/>
  <c r="ID55" i="3"/>
  <c r="GZ56" i="3" s="1"/>
  <c r="GP70" i="3" l="1"/>
  <c r="FQ70" i="3" s="1"/>
  <c r="DY71" i="3"/>
  <c r="FR70" i="3"/>
  <c r="FM70" i="3"/>
  <c r="FO70" i="3" s="1"/>
  <c r="LF58" i="3"/>
  <c r="KL58" i="3"/>
  <c r="LP58" i="3"/>
  <c r="MS58" i="3"/>
  <c r="LT58" i="3" s="1"/>
  <c r="LR58" i="3"/>
  <c r="MT58" i="3"/>
  <c r="LU58" i="3" s="1"/>
  <c r="CA69" i="3"/>
  <c r="DN69" i="3" s="1"/>
  <c r="CO69" i="3" s="1"/>
  <c r="BG69" i="3"/>
  <c r="CL69" i="3"/>
  <c r="DM69" i="3"/>
  <c r="CN69" i="3" s="1"/>
  <c r="CJ69" i="3"/>
  <c r="KW60" i="3"/>
  <c r="KC61" i="3"/>
  <c r="VZ73" i="3"/>
  <c r="VA73" i="3" s="1"/>
  <c r="TI74" i="3"/>
  <c r="UW73" i="3"/>
  <c r="VB73" i="3"/>
  <c r="RA71" i="3"/>
  <c r="UC73" i="3"/>
  <c r="KK63" i="3"/>
  <c r="KU63" i="3" s="1"/>
  <c r="LE63" i="3"/>
  <c r="WY172" i="3"/>
  <c r="XI172" i="3"/>
  <c r="XS172" i="3"/>
  <c r="WO173" i="3" s="1"/>
  <c r="XY83" i="3"/>
  <c r="WI84" i="3"/>
  <c r="XN171" i="2"/>
  <c r="WJ172" i="2" s="1"/>
  <c r="WT171" i="2"/>
  <c r="XD171" i="2" s="1"/>
  <c r="AV73" i="3"/>
  <c r="WU162" i="3"/>
  <c r="XE162" i="3" s="1"/>
  <c r="XO162" i="3"/>
  <c r="WK163" i="3" s="1"/>
  <c r="WT158" i="3"/>
  <c r="XD158" i="3" s="1"/>
  <c r="XN158" i="3"/>
  <c r="WJ159" i="3" s="1"/>
  <c r="GY56" i="3"/>
  <c r="IT55" i="3"/>
  <c r="IO55" i="3"/>
  <c r="IQ55" i="3" s="1"/>
  <c r="JR55" i="3"/>
  <c r="IS55" i="3" s="1"/>
  <c r="OI72" i="3"/>
  <c r="PV72" i="3" s="1"/>
  <c r="OW72" i="3" s="1"/>
  <c r="NO72" i="3"/>
  <c r="OQ72" i="3" s="1"/>
  <c r="OR72" i="3"/>
  <c r="OT72" i="3"/>
  <c r="PU72" i="3"/>
  <c r="OV72" i="3" s="1"/>
  <c r="XO172" i="2"/>
  <c r="WK173" i="2" s="1"/>
  <c r="WU172" i="2"/>
  <c r="XE172" i="2" s="1"/>
  <c r="XU171" i="3"/>
  <c r="WQ172" i="3" s="1"/>
  <c r="XA171" i="3"/>
  <c r="XK171" i="3"/>
  <c r="XQ172" i="3"/>
  <c r="WM173" i="3" s="1"/>
  <c r="WW172" i="3"/>
  <c r="XG172" i="3" s="1"/>
  <c r="DW75" i="3"/>
  <c r="XB172" i="3"/>
  <c r="XL172" i="3"/>
  <c r="XV172" i="3"/>
  <c r="WR173" i="3" s="1"/>
  <c r="QG72" i="3"/>
  <c r="RU71" i="3"/>
  <c r="RW71" i="3" s="1"/>
  <c r="RZ71" i="3"/>
  <c r="BP72" i="3"/>
  <c r="WI88" i="2"/>
  <c r="XY87" i="2"/>
  <c r="QF75" i="3"/>
  <c r="EQ74" i="3"/>
  <c r="XP171" i="3"/>
  <c r="WL172" i="3" s="1"/>
  <c r="WV171" i="3"/>
  <c r="XF171" i="3" s="1"/>
  <c r="WX172" i="3"/>
  <c r="XH172" i="3" s="1"/>
  <c r="XR172" i="3"/>
  <c r="WN173" i="3" s="1"/>
  <c r="NN74" i="3"/>
  <c r="OH74" i="3"/>
  <c r="XB172" i="2"/>
  <c r="XL172" i="2" s="1"/>
  <c r="XV172" i="2"/>
  <c r="WR173" i="2" s="1"/>
  <c r="WZ173" i="3"/>
  <c r="XJ173" i="3"/>
  <c r="XT173" i="3"/>
  <c r="WP174" i="3" s="1"/>
  <c r="WZ171" i="2"/>
  <c r="XJ171" i="2"/>
  <c r="XT171" i="2"/>
  <c r="WP172" i="2" s="1"/>
  <c r="XK171" i="2"/>
  <c r="XU171" i="2"/>
  <c r="WQ172" i="2" s="1"/>
  <c r="XA171" i="2"/>
  <c r="XQ172" i="2"/>
  <c r="WM173" i="2" s="1"/>
  <c r="WW172" i="2"/>
  <c r="XG172" i="2"/>
  <c r="XR172" i="2"/>
  <c r="WN173" i="2" s="1"/>
  <c r="WX172" i="2"/>
  <c r="XH172" i="2" s="1"/>
  <c r="HJ56" i="3"/>
  <c r="HT56" i="3" s="1"/>
  <c r="WY171" i="2"/>
  <c r="XI171" i="2"/>
  <c r="XS171" i="2"/>
  <c r="WO172" i="2" s="1"/>
  <c r="WV172" i="2"/>
  <c r="XP172" i="2"/>
  <c r="WL173" i="2" s="1"/>
  <c r="XF172" i="2"/>
  <c r="KV58" i="3" l="1"/>
  <c r="LO58" i="3"/>
  <c r="KB59" i="3"/>
  <c r="LV58" i="3"/>
  <c r="LQ58" i="3"/>
  <c r="LS58" i="3" s="1"/>
  <c r="FN71" i="3"/>
  <c r="GO71" i="3"/>
  <c r="FP71" i="3" s="1"/>
  <c r="EI71" i="3"/>
  <c r="FC71" i="3"/>
  <c r="FL71" i="3"/>
  <c r="C126" i="3"/>
  <c r="B126" i="3"/>
  <c r="F126" i="3"/>
  <c r="E126" i="3"/>
  <c r="I126" i="3"/>
  <c r="G126" i="3"/>
  <c r="D126" i="3"/>
  <c r="H126" i="3"/>
  <c r="CI69" i="3"/>
  <c r="BQ69" i="3"/>
  <c r="AW70" i="3"/>
  <c r="CP69" i="3"/>
  <c r="CK69" i="3"/>
  <c r="CM69" i="3" s="1"/>
  <c r="LG61" i="3"/>
  <c r="KM61" i="3"/>
  <c r="KW61" i="3"/>
  <c r="UY73" i="3"/>
  <c r="NY72" i="3"/>
  <c r="KA64" i="3"/>
  <c r="UX74" i="3"/>
  <c r="UV74" i="3"/>
  <c r="VY74" i="3"/>
  <c r="UZ74" i="3" s="1"/>
  <c r="TS74" i="3"/>
  <c r="UU74" i="3" s="1"/>
  <c r="UM74" i="3"/>
  <c r="IP56" i="3"/>
  <c r="JQ56" i="3"/>
  <c r="IR56" i="3" s="1"/>
  <c r="HI56" i="3"/>
  <c r="IM56" i="3" s="1"/>
  <c r="IN56" i="3"/>
  <c r="XN172" i="2"/>
  <c r="WJ173" i="2" s="1"/>
  <c r="WT172" i="2"/>
  <c r="XD172" i="2" s="1"/>
  <c r="XG173" i="3"/>
  <c r="WW173" i="3"/>
  <c r="XQ173" i="3"/>
  <c r="WM174" i="3" s="1"/>
  <c r="WT159" i="3"/>
  <c r="XD159" i="3" s="1"/>
  <c r="XN159" i="3"/>
  <c r="WJ160" i="3" s="1"/>
  <c r="XS172" i="2"/>
  <c r="WO173" i="2" s="1"/>
  <c r="WY172" i="2"/>
  <c r="XI172" i="2" s="1"/>
  <c r="XT172" i="2"/>
  <c r="WP173" i="2" s="1"/>
  <c r="WZ172" i="2"/>
  <c r="XJ172" i="2" s="1"/>
  <c r="WU163" i="3"/>
  <c r="XE163" i="3"/>
  <c r="XO163" i="3"/>
  <c r="WK164" i="3" s="1"/>
  <c r="WS84" i="3"/>
  <c r="XC84" i="3" s="1"/>
  <c r="XZ84" i="3"/>
  <c r="XX84" i="3"/>
  <c r="XM84" i="3"/>
  <c r="XB173" i="3"/>
  <c r="XL173" i="3" s="1"/>
  <c r="XV173" i="3"/>
  <c r="WR174" i="3" s="1"/>
  <c r="WX173" i="2"/>
  <c r="XH173" i="2" s="1"/>
  <c r="XR173" i="2"/>
  <c r="WN174" i="2" s="1"/>
  <c r="WZ174" i="3"/>
  <c r="XJ174" i="3" s="1"/>
  <c r="XT174" i="3"/>
  <c r="WP175" i="3" s="1"/>
  <c r="RJ75" i="3"/>
  <c r="QP75" i="3"/>
  <c r="QZ75" i="3" s="1"/>
  <c r="FA75" i="3"/>
  <c r="EG75" i="3"/>
  <c r="NE73" i="3"/>
  <c r="OX72" i="3"/>
  <c r="OS72" i="3"/>
  <c r="OU72" i="3" s="1"/>
  <c r="XS173" i="3"/>
  <c r="WO174" i="3" s="1"/>
  <c r="WY173" i="3"/>
  <c r="XI173" i="3" s="1"/>
  <c r="XA172" i="2"/>
  <c r="XK172" i="2" s="1"/>
  <c r="XU172" i="2"/>
  <c r="WQ173" i="2" s="1"/>
  <c r="XV173" i="2"/>
  <c r="WR174" i="2" s="1"/>
  <c r="XB173" i="2"/>
  <c r="XL173" i="2"/>
  <c r="QQ72" i="3"/>
  <c r="RS72" i="3" s="1"/>
  <c r="RK72" i="3"/>
  <c r="RV72" i="3"/>
  <c r="RT72" i="3"/>
  <c r="SW72" i="3"/>
  <c r="RX72" i="3" s="1"/>
  <c r="WU173" i="2"/>
  <c r="XE173" i="2" s="1"/>
  <c r="XO173" i="2"/>
  <c r="WK174" i="2" s="1"/>
  <c r="XP172" i="3"/>
  <c r="WL173" i="3" s="1"/>
  <c r="WV172" i="3"/>
  <c r="XF172" i="3" s="1"/>
  <c r="XA172" i="3"/>
  <c r="XK172" i="3" s="1"/>
  <c r="XU172" i="3"/>
  <c r="WQ173" i="3" s="1"/>
  <c r="XR173" i="3"/>
  <c r="WN174" i="3" s="1"/>
  <c r="WX173" i="3"/>
  <c r="XH173" i="3"/>
  <c r="XP173" i="2"/>
  <c r="WL174" i="2" s="1"/>
  <c r="WV173" i="2"/>
  <c r="XF173" i="2" s="1"/>
  <c r="NX74" i="3"/>
  <c r="BZ73" i="3"/>
  <c r="BF73" i="3"/>
  <c r="WW173" i="2"/>
  <c r="XG173" i="2"/>
  <c r="XQ173" i="2"/>
  <c r="WM174" i="2" s="1"/>
  <c r="ND75" i="3"/>
  <c r="XM88" i="2"/>
  <c r="XZ88" i="2"/>
  <c r="XX88" i="2"/>
  <c r="WS88" i="2"/>
  <c r="XC88" i="2" s="1"/>
  <c r="GP71" i="3" l="1"/>
  <c r="FQ71" i="3" s="1"/>
  <c r="FM71" i="3"/>
  <c r="FO71" i="3" s="1"/>
  <c r="FR71" i="3"/>
  <c r="DY72" i="3"/>
  <c r="FK71" i="3"/>
  <c r="ES71" i="3"/>
  <c r="LF59" i="3"/>
  <c r="KL59" i="3"/>
  <c r="LR59" i="3"/>
  <c r="LP59" i="3"/>
  <c r="MT59" i="3"/>
  <c r="LU59" i="3" s="1"/>
  <c r="MS59" i="3"/>
  <c r="LT59" i="3" s="1"/>
  <c r="DM70" i="3"/>
  <c r="CN70" i="3" s="1"/>
  <c r="CJ70" i="3"/>
  <c r="CA70" i="3"/>
  <c r="CL70" i="3"/>
  <c r="BG70" i="3"/>
  <c r="CI70" i="3" s="1"/>
  <c r="KC62" i="3"/>
  <c r="UC74" i="3"/>
  <c r="LE64" i="3"/>
  <c r="KK64" i="3"/>
  <c r="KU64" i="3" s="1"/>
  <c r="VZ74" i="3"/>
  <c r="VA74" i="3" s="1"/>
  <c r="TI75" i="3"/>
  <c r="UW74" i="3"/>
  <c r="VB74" i="3"/>
  <c r="QG73" i="3"/>
  <c r="RU72" i="3"/>
  <c r="RW72" i="3" s="1"/>
  <c r="RZ72" i="3"/>
  <c r="NN75" i="3"/>
  <c r="NX75" i="3" s="1"/>
  <c r="OH75" i="3"/>
  <c r="XO174" i="2"/>
  <c r="WK175" i="2" s="1"/>
  <c r="WU174" i="2"/>
  <c r="XE174" i="2"/>
  <c r="XB174" i="2"/>
  <c r="XL174" i="2"/>
  <c r="XV174" i="2"/>
  <c r="WR175" i="2" s="1"/>
  <c r="OI73" i="3"/>
  <c r="PV73" i="3" s="1"/>
  <c r="OW73" i="3" s="1"/>
  <c r="NO73" i="3"/>
  <c r="OQ73" i="3" s="1"/>
  <c r="OR73" i="3"/>
  <c r="PU73" i="3"/>
  <c r="OV73" i="3" s="1"/>
  <c r="OT73" i="3"/>
  <c r="WV174" i="2"/>
  <c r="XF174" i="2" s="1"/>
  <c r="XP174" i="2"/>
  <c r="WL175" i="2" s="1"/>
  <c r="XN173" i="2"/>
  <c r="WJ174" i="2" s="1"/>
  <c r="WT173" i="2"/>
  <c r="XD173" i="2" s="1"/>
  <c r="WU164" i="3"/>
  <c r="XE164" i="3" s="1"/>
  <c r="XO164" i="3"/>
  <c r="WK165" i="3" s="1"/>
  <c r="SX72" i="3"/>
  <c r="RY72" i="3" s="1"/>
  <c r="XA173" i="2"/>
  <c r="XU173" i="2"/>
  <c r="WQ174" i="2" s="1"/>
  <c r="XK173" i="2"/>
  <c r="EQ75" i="3"/>
  <c r="XB174" i="3"/>
  <c r="XL174" i="3" s="1"/>
  <c r="XV174" i="3"/>
  <c r="WR175" i="3" s="1"/>
  <c r="WW174" i="2"/>
  <c r="XG174" i="2"/>
  <c r="XQ174" i="2"/>
  <c r="WM175" i="2" s="1"/>
  <c r="WX174" i="3"/>
  <c r="XR174" i="3"/>
  <c r="WN175" i="3" s="1"/>
  <c r="XH174" i="3"/>
  <c r="HS56" i="3"/>
  <c r="IE56" i="3" s="1"/>
  <c r="HA57" i="3" s="1"/>
  <c r="XS173" i="2"/>
  <c r="WO174" i="2" s="1"/>
  <c r="WY173" i="2"/>
  <c r="XI173" i="2" s="1"/>
  <c r="XA173" i="3"/>
  <c r="XK173" i="3" s="1"/>
  <c r="XU173" i="3"/>
  <c r="WQ174" i="3" s="1"/>
  <c r="RA72" i="3"/>
  <c r="WT160" i="3"/>
  <c r="XD160" i="3" s="1"/>
  <c r="XN160" i="3"/>
  <c r="WJ161" i="3" s="1"/>
  <c r="WI85" i="3"/>
  <c r="XY84" i="3"/>
  <c r="XT173" i="2"/>
  <c r="WP174" i="2" s="1"/>
  <c r="WZ173" i="2"/>
  <c r="XJ173" i="2" s="1"/>
  <c r="WI89" i="2"/>
  <c r="XY88" i="2"/>
  <c r="WZ175" i="3"/>
  <c r="XJ175" i="3" s="1"/>
  <c r="XT175" i="3"/>
  <c r="WP176" i="3" s="1"/>
  <c r="XQ174" i="3"/>
  <c r="WM175" i="3" s="1"/>
  <c r="WW174" i="3"/>
  <c r="XG174" i="3"/>
  <c r="BP73" i="3"/>
  <c r="WY174" i="3"/>
  <c r="XI174" i="3"/>
  <c r="XS174" i="3"/>
  <c r="WO175" i="3" s="1"/>
  <c r="AV74" i="3"/>
  <c r="XP173" i="3"/>
  <c r="WL174" i="3" s="1"/>
  <c r="WV173" i="3"/>
  <c r="XF173" i="3" s="1"/>
  <c r="XR174" i="2"/>
  <c r="WN175" i="2" s="1"/>
  <c r="WX174" i="2"/>
  <c r="XH174" i="2" s="1"/>
  <c r="KV59" i="3" l="1"/>
  <c r="LO59" i="3"/>
  <c r="KB60" i="3"/>
  <c r="LV59" i="3"/>
  <c r="LQ59" i="3"/>
  <c r="LS59" i="3" s="1"/>
  <c r="EI72" i="3"/>
  <c r="FK72" i="3" s="1"/>
  <c r="FC72" i="3"/>
  <c r="GP72" i="3" s="1"/>
  <c r="FQ72" i="3" s="1"/>
  <c r="FL72" i="3"/>
  <c r="GO72" i="3"/>
  <c r="FP72" i="3" s="1"/>
  <c r="FN72" i="3"/>
  <c r="BQ70" i="3"/>
  <c r="DN70" i="3"/>
  <c r="CO70" i="3" s="1"/>
  <c r="CP70" i="3"/>
  <c r="CK70" i="3"/>
  <c r="CM70" i="3" s="1"/>
  <c r="AW71" i="3"/>
  <c r="F127" i="3"/>
  <c r="E127" i="3"/>
  <c r="C127" i="3"/>
  <c r="D127" i="3"/>
  <c r="B127" i="3"/>
  <c r="H127" i="3"/>
  <c r="I127" i="3"/>
  <c r="G127" i="3"/>
  <c r="KM62" i="3"/>
  <c r="LG62" i="3"/>
  <c r="UY74" i="3"/>
  <c r="KA65" i="3"/>
  <c r="TS75" i="3"/>
  <c r="UU75" i="3" s="1"/>
  <c r="UV75" i="3"/>
  <c r="UV2" i="3" s="1"/>
  <c r="UM75" i="3"/>
  <c r="VZ75" i="3" s="1"/>
  <c r="VA75" i="3" s="1"/>
  <c r="VY75" i="3"/>
  <c r="UZ75" i="3" s="1"/>
  <c r="UX75" i="3"/>
  <c r="XQ175" i="2"/>
  <c r="WM176" i="2" s="1"/>
  <c r="WW175" i="2"/>
  <c r="XG175" i="2" s="1"/>
  <c r="XO165" i="3"/>
  <c r="WK166" i="3" s="1"/>
  <c r="WU165" i="3"/>
  <c r="XE165" i="3" s="1"/>
  <c r="WT174" i="2"/>
  <c r="XD174" i="2" s="1"/>
  <c r="XN174" i="2"/>
  <c r="WJ175" i="2" s="1"/>
  <c r="WU175" i="2"/>
  <c r="XE175" i="2" s="1"/>
  <c r="XO175" i="2"/>
  <c r="WK176" i="2" s="1"/>
  <c r="XS175" i="3"/>
  <c r="WO176" i="3" s="1"/>
  <c r="WY175" i="3"/>
  <c r="XI175" i="3" s="1"/>
  <c r="XS174" i="2"/>
  <c r="WO175" i="2" s="1"/>
  <c r="WY174" i="2"/>
  <c r="XI174" i="2" s="1"/>
  <c r="XB175" i="3"/>
  <c r="XL175" i="3" s="1"/>
  <c r="XV175" i="3"/>
  <c r="WR176" i="3" s="1"/>
  <c r="WZ174" i="2"/>
  <c r="XJ174" i="2" s="1"/>
  <c r="XT174" i="2"/>
  <c r="WP175" i="2" s="1"/>
  <c r="IC56" i="3"/>
  <c r="ID56" i="3"/>
  <c r="GZ57" i="3" s="1"/>
  <c r="WV175" i="2"/>
  <c r="XP175" i="2"/>
  <c r="WL176" i="2" s="1"/>
  <c r="XF175" i="2"/>
  <c r="NY73" i="3"/>
  <c r="NE74" i="3"/>
  <c r="OX73" i="3"/>
  <c r="OS73" i="3"/>
  <c r="OU73" i="3" s="1"/>
  <c r="XB175" i="2"/>
  <c r="XL175" i="2" s="1"/>
  <c r="XV175" i="2"/>
  <c r="WR176" i="2" s="1"/>
  <c r="HK57" i="3"/>
  <c r="HU57" i="3" s="1"/>
  <c r="XX85" i="3"/>
  <c r="XZ85" i="3"/>
  <c r="XM85" i="3"/>
  <c r="WS85" i="3"/>
  <c r="XC85" i="3" s="1"/>
  <c r="XU174" i="2"/>
  <c r="WQ175" i="2" s="1"/>
  <c r="XA174" i="2"/>
  <c r="XK174" i="2" s="1"/>
  <c r="QQ73" i="3"/>
  <c r="RS73" i="3" s="1"/>
  <c r="RK73" i="3"/>
  <c r="RT73" i="3"/>
  <c r="RV73" i="3"/>
  <c r="SW73" i="3"/>
  <c r="RX73" i="3" s="1"/>
  <c r="BF74" i="3"/>
  <c r="BP74" i="3"/>
  <c r="BZ74" i="3"/>
  <c r="XX89" i="2"/>
  <c r="WS89" i="2"/>
  <c r="XC89" i="2"/>
  <c r="XM89" i="2"/>
  <c r="XZ89" i="2"/>
  <c r="WX175" i="2"/>
  <c r="XH175" i="2" s="1"/>
  <c r="XR175" i="2"/>
  <c r="WN176" i="2" s="1"/>
  <c r="XQ175" i="3"/>
  <c r="WM176" i="3" s="1"/>
  <c r="WW175" i="3"/>
  <c r="XG175" i="3" s="1"/>
  <c r="XP174" i="3"/>
  <c r="WL175" i="3" s="1"/>
  <c r="WV174" i="3"/>
  <c r="XF174" i="3" s="1"/>
  <c r="WT161" i="3"/>
  <c r="XD161" i="3"/>
  <c r="XN161" i="3"/>
  <c r="WJ162" i="3" s="1"/>
  <c r="XR175" i="3"/>
  <c r="WN176" i="3" s="1"/>
  <c r="WX175" i="3"/>
  <c r="XH175" i="3" s="1"/>
  <c r="XT176" i="3"/>
  <c r="WP177" i="3" s="1"/>
  <c r="WZ176" i="3"/>
  <c r="XJ176" i="3" s="1"/>
  <c r="XA174" i="3"/>
  <c r="XK174" i="3" s="1"/>
  <c r="XU174" i="3"/>
  <c r="WQ175" i="3" s="1"/>
  <c r="FR72" i="3" l="1"/>
  <c r="DY73" i="3"/>
  <c r="FM72" i="3"/>
  <c r="FO72" i="3" s="1"/>
  <c r="LF60" i="3"/>
  <c r="KL60" i="3"/>
  <c r="LP60" i="3"/>
  <c r="LR60" i="3"/>
  <c r="MS60" i="3"/>
  <c r="LT60" i="3" s="1"/>
  <c r="MT60" i="3"/>
  <c r="LU60" i="3" s="1"/>
  <c r="ES72" i="3"/>
  <c r="CJ71" i="3"/>
  <c r="BG71" i="3"/>
  <c r="CI71" i="3" s="1"/>
  <c r="CA71" i="3"/>
  <c r="CL71" i="3"/>
  <c r="DM71" i="3"/>
  <c r="CN71" i="3" s="1"/>
  <c r="KC63" i="3"/>
  <c r="UC75" i="3"/>
  <c r="KW62" i="3"/>
  <c r="VA2" i="3"/>
  <c r="UZ2" i="3"/>
  <c r="H57" i="3" s="1"/>
  <c r="VB75" i="3"/>
  <c r="UX2" i="3" s="1"/>
  <c r="D57" i="3" s="1"/>
  <c r="UW75" i="3"/>
  <c r="KK65" i="3"/>
  <c r="LE65" i="3"/>
  <c r="KU65" i="3"/>
  <c r="RA73" i="3"/>
  <c r="QG74" i="3"/>
  <c r="RU73" i="3"/>
  <c r="RW73" i="3" s="1"/>
  <c r="RZ73" i="3"/>
  <c r="HJ57" i="3"/>
  <c r="HT57" i="3" s="1"/>
  <c r="XO176" i="2"/>
  <c r="WK177" i="2" s="1"/>
  <c r="WU176" i="2"/>
  <c r="XE176" i="2" s="1"/>
  <c r="IT56" i="3"/>
  <c r="GY57" i="3"/>
  <c r="IO56" i="3"/>
  <c r="IQ56" i="3" s="1"/>
  <c r="JR56" i="3"/>
  <c r="IS56" i="3" s="1"/>
  <c r="XL176" i="2"/>
  <c r="XV176" i="2"/>
  <c r="WR177" i="2" s="1"/>
  <c r="XB176" i="2"/>
  <c r="XN175" i="2"/>
  <c r="WJ176" i="2" s="1"/>
  <c r="WT175" i="2"/>
  <c r="XD175" i="2"/>
  <c r="XR176" i="2"/>
  <c r="WN177" i="2" s="1"/>
  <c r="WX176" i="2"/>
  <c r="XH176" i="2" s="1"/>
  <c r="AV75" i="3"/>
  <c r="XP176" i="2"/>
  <c r="WL177" i="2" s="1"/>
  <c r="WV176" i="2"/>
  <c r="XF176" i="2" s="1"/>
  <c r="XV176" i="3"/>
  <c r="WR177" i="3" s="1"/>
  <c r="XB176" i="3"/>
  <c r="XL176" i="3" s="1"/>
  <c r="WW176" i="3"/>
  <c r="XG176" i="3" s="1"/>
  <c r="XQ176" i="3"/>
  <c r="WM177" i="3" s="1"/>
  <c r="WX176" i="3"/>
  <c r="XH176" i="3" s="1"/>
  <c r="XR176" i="3"/>
  <c r="WN177" i="3" s="1"/>
  <c r="XA175" i="2"/>
  <c r="XK175" i="2" s="1"/>
  <c r="XU175" i="2"/>
  <c r="WQ176" i="2" s="1"/>
  <c r="WU166" i="3"/>
  <c r="XE166" i="3"/>
  <c r="XO166" i="3"/>
  <c r="WK167" i="3" s="1"/>
  <c r="XT175" i="2"/>
  <c r="WP176" i="2" s="1"/>
  <c r="WZ175" i="2"/>
  <c r="XJ175" i="2" s="1"/>
  <c r="WT162" i="3"/>
  <c r="XD162" i="3"/>
  <c r="XN162" i="3"/>
  <c r="WJ163" i="3" s="1"/>
  <c r="WY175" i="2"/>
  <c r="XI175" i="2" s="1"/>
  <c r="XS175" i="2"/>
  <c r="WO176" i="2" s="1"/>
  <c r="WY176" i="3"/>
  <c r="XI176" i="3" s="1"/>
  <c r="XS176" i="3"/>
  <c r="WO177" i="3" s="1"/>
  <c r="XQ176" i="2"/>
  <c r="WM177" i="2" s="1"/>
  <c r="WW176" i="2"/>
  <c r="XG176" i="2" s="1"/>
  <c r="XP175" i="3"/>
  <c r="WL176" i="3" s="1"/>
  <c r="WV175" i="3"/>
  <c r="XF175" i="3"/>
  <c r="XJ177" i="3"/>
  <c r="WZ177" i="3"/>
  <c r="XT177" i="3"/>
  <c r="WP178" i="3" s="1"/>
  <c r="WI90" i="2"/>
  <c r="XY89" i="2"/>
  <c r="NO74" i="3"/>
  <c r="OQ74" i="3" s="1"/>
  <c r="OI74" i="3"/>
  <c r="PV74" i="3" s="1"/>
  <c r="OW74" i="3" s="1"/>
  <c r="PU74" i="3"/>
  <c r="OV74" i="3" s="1"/>
  <c r="OR74" i="3"/>
  <c r="OT74" i="3"/>
  <c r="WI86" i="3"/>
  <c r="XY85" i="3"/>
  <c r="XA175" i="3"/>
  <c r="XK175" i="3" s="1"/>
  <c r="XU175" i="3"/>
  <c r="WQ176" i="3" s="1"/>
  <c r="SX73" i="3"/>
  <c r="RY73" i="3" s="1"/>
  <c r="KV60" i="3" l="1"/>
  <c r="LO60" i="3"/>
  <c r="KB61" i="3"/>
  <c r="LV60" i="3"/>
  <c r="LQ60" i="3"/>
  <c r="LS60" i="3" s="1"/>
  <c r="BQ71" i="3"/>
  <c r="FC73" i="3"/>
  <c r="GO73" i="3"/>
  <c r="FP73" i="3" s="1"/>
  <c r="EI73" i="3"/>
  <c r="FN73" i="3"/>
  <c r="FL73" i="3"/>
  <c r="GP73" i="3"/>
  <c r="FQ73" i="3" s="1"/>
  <c r="DN71" i="3"/>
  <c r="CO71" i="3" s="1"/>
  <c r="I128" i="3" s="1"/>
  <c r="AW72" i="3"/>
  <c r="CK71" i="3"/>
  <c r="CM71" i="3" s="1"/>
  <c r="CP71" i="3"/>
  <c r="F128" i="3"/>
  <c r="E128" i="3"/>
  <c r="D128" i="3"/>
  <c r="G128" i="3"/>
  <c r="C128" i="3"/>
  <c r="H128" i="3"/>
  <c r="B128" i="3"/>
  <c r="KM63" i="3"/>
  <c r="KW63" i="3" s="1"/>
  <c r="LG63" i="3"/>
  <c r="KA66" i="3"/>
  <c r="UW2" i="3"/>
  <c r="UY2" i="3"/>
  <c r="E57" i="3" s="1"/>
  <c r="UY75" i="3"/>
  <c r="XS176" i="2"/>
  <c r="WO177" i="2" s="1"/>
  <c r="WY176" i="2"/>
  <c r="XI176" i="2"/>
  <c r="XA176" i="2"/>
  <c r="XU176" i="2"/>
  <c r="WQ177" i="2" s="1"/>
  <c r="XK176" i="2"/>
  <c r="XB177" i="3"/>
  <c r="XL177" i="3" s="1"/>
  <c r="XV177" i="3"/>
  <c r="WR178" i="3" s="1"/>
  <c r="XV177" i="2"/>
  <c r="WR178" i="2" s="1"/>
  <c r="XB177" i="2"/>
  <c r="XL177" i="2" s="1"/>
  <c r="WU177" i="2"/>
  <c r="XE177" i="2" s="1"/>
  <c r="XO177" i="2"/>
  <c r="WK178" i="2" s="1"/>
  <c r="WV177" i="2"/>
  <c r="XF177" i="2" s="1"/>
  <c r="XP177" i="2"/>
  <c r="WL178" i="2" s="1"/>
  <c r="NE75" i="3"/>
  <c r="OS74" i="3"/>
  <c r="OU74" i="3" s="1"/>
  <c r="OX74" i="3"/>
  <c r="BZ75" i="3"/>
  <c r="BF75" i="3"/>
  <c r="XP176" i="3"/>
  <c r="WL177" i="3" s="1"/>
  <c r="WV176" i="3"/>
  <c r="XF176" i="3" s="1"/>
  <c r="WX177" i="3"/>
  <c r="XR177" i="3"/>
  <c r="WN178" i="3" s="1"/>
  <c r="XH177" i="3"/>
  <c r="NY74" i="3"/>
  <c r="IN57" i="3"/>
  <c r="JQ57" i="3"/>
  <c r="IR57" i="3" s="1"/>
  <c r="IP57" i="3"/>
  <c r="HI57" i="3"/>
  <c r="IM57" i="3" s="1"/>
  <c r="XU176" i="3"/>
  <c r="WQ177" i="3" s="1"/>
  <c r="XA176" i="3"/>
  <c r="XK176" i="3"/>
  <c r="XR177" i="2"/>
  <c r="WN178" i="2" s="1"/>
  <c r="WX177" i="2"/>
  <c r="XH177" i="2" s="1"/>
  <c r="WW177" i="2"/>
  <c r="XG177" i="2" s="1"/>
  <c r="XQ177" i="2"/>
  <c r="WM178" i="2" s="1"/>
  <c r="WT163" i="3"/>
  <c r="XN163" i="3"/>
  <c r="WJ164" i="3" s="1"/>
  <c r="XD163" i="3"/>
  <c r="XS177" i="3"/>
  <c r="WO178" i="3" s="1"/>
  <c r="WY177" i="3"/>
  <c r="XI177" i="3" s="1"/>
  <c r="WW177" i="3"/>
  <c r="XQ177" i="3"/>
  <c r="WM178" i="3" s="1"/>
  <c r="XG177" i="3"/>
  <c r="WZ176" i="2"/>
  <c r="XJ176" i="2" s="1"/>
  <c r="XT176" i="2"/>
  <c r="WP177" i="2" s="1"/>
  <c r="QQ74" i="3"/>
  <c r="RS74" i="3" s="1"/>
  <c r="RK74" i="3"/>
  <c r="SX74" i="3" s="1"/>
  <c r="RY74" i="3" s="1"/>
  <c r="RT74" i="3"/>
  <c r="RV74" i="3"/>
  <c r="SW74" i="3"/>
  <c r="RX74" i="3" s="1"/>
  <c r="XO167" i="3"/>
  <c r="WK168" i="3" s="1"/>
  <c r="WU167" i="3"/>
  <c r="XE167" i="3" s="1"/>
  <c r="XM90" i="2"/>
  <c r="XZ90" i="2"/>
  <c r="XX90" i="2"/>
  <c r="WS90" i="2"/>
  <c r="XC90" i="2" s="1"/>
  <c r="WT176" i="2"/>
  <c r="XD176" i="2" s="1"/>
  <c r="XN176" i="2"/>
  <c r="WJ177" i="2" s="1"/>
  <c r="XX86" i="3"/>
  <c r="XM86" i="3"/>
  <c r="XZ86" i="3"/>
  <c r="WS86" i="3"/>
  <c r="XC86" i="3" s="1"/>
  <c r="XT178" i="3"/>
  <c r="WP179" i="3" s="1"/>
  <c r="WZ178" i="3"/>
  <c r="XJ178" i="3" s="1"/>
  <c r="FK73" i="3" l="1"/>
  <c r="ES73" i="3"/>
  <c r="DY74" i="3"/>
  <c r="FM73" i="3"/>
  <c r="FO73" i="3" s="1"/>
  <c r="FR73" i="3"/>
  <c r="LF61" i="3"/>
  <c r="KL61" i="3"/>
  <c r="LR61" i="3"/>
  <c r="LP61" i="3"/>
  <c r="MS61" i="3"/>
  <c r="LT61" i="3" s="1"/>
  <c r="MT61" i="3"/>
  <c r="LU61" i="3" s="1"/>
  <c r="CA72" i="3"/>
  <c r="CJ72" i="3"/>
  <c r="BG72" i="3"/>
  <c r="DM72" i="3"/>
  <c r="CN72" i="3" s="1"/>
  <c r="CL72" i="3"/>
  <c r="KC64" i="3"/>
  <c r="HS57" i="3"/>
  <c r="IE57" i="3" s="1"/>
  <c r="HA58" i="3" s="1"/>
  <c r="IC57" i="3"/>
  <c r="GY58" i="3" s="1"/>
  <c r="VB2" i="3"/>
  <c r="G57" i="3" s="1"/>
  <c r="F57" i="3"/>
  <c r="LE66" i="3"/>
  <c r="KK66" i="3"/>
  <c r="KU66" i="3" s="1"/>
  <c r="XB178" i="2"/>
  <c r="XL178" i="2" s="1"/>
  <c r="XV178" i="2"/>
  <c r="WR179" i="2" s="1"/>
  <c r="XQ178" i="2"/>
  <c r="WM179" i="2" s="1"/>
  <c r="WW178" i="2"/>
  <c r="XG178" i="2" s="1"/>
  <c r="WZ179" i="3"/>
  <c r="XT179" i="3"/>
  <c r="WP180" i="3" s="1"/>
  <c r="XJ179" i="3"/>
  <c r="XP177" i="3"/>
  <c r="WL178" i="3" s="1"/>
  <c r="WV177" i="3"/>
  <c r="XF177" i="3" s="1"/>
  <c r="XU177" i="2"/>
  <c r="WQ178" i="2" s="1"/>
  <c r="XA177" i="2"/>
  <c r="XK177" i="2" s="1"/>
  <c r="WT164" i="3"/>
  <c r="XD164" i="3" s="1"/>
  <c r="XN164" i="3"/>
  <c r="WJ165" i="3" s="1"/>
  <c r="OI75" i="3"/>
  <c r="PV75" i="3" s="1"/>
  <c r="OW75" i="3" s="1"/>
  <c r="NO75" i="3"/>
  <c r="OQ75" i="3" s="1"/>
  <c r="OR75" i="3"/>
  <c r="OR2" i="3" s="1"/>
  <c r="PU75" i="3"/>
  <c r="OV75" i="3" s="1"/>
  <c r="OT75" i="3"/>
  <c r="XP178" i="2"/>
  <c r="WL179" i="2" s="1"/>
  <c r="WV178" i="2"/>
  <c r="XF178" i="2" s="1"/>
  <c r="WX178" i="2"/>
  <c r="XH178" i="2"/>
  <c r="XR178" i="2"/>
  <c r="WN179" i="2" s="1"/>
  <c r="WW178" i="3"/>
  <c r="XG178" i="3" s="1"/>
  <c r="XQ178" i="3"/>
  <c r="WM179" i="3" s="1"/>
  <c r="XY86" i="3"/>
  <c r="WI87" i="3"/>
  <c r="XO168" i="3"/>
  <c r="WK169" i="3" s="1"/>
  <c r="WU168" i="3"/>
  <c r="XE168" i="3" s="1"/>
  <c r="XO178" i="2"/>
  <c r="WK179" i="2" s="1"/>
  <c r="WU178" i="2"/>
  <c r="XE178" i="2" s="1"/>
  <c r="XR178" i="3"/>
  <c r="WN179" i="3" s="1"/>
  <c r="WX178" i="3"/>
  <c r="XH178" i="3" s="1"/>
  <c r="XT177" i="2"/>
  <c r="WP178" i="2" s="1"/>
  <c r="WZ177" i="2"/>
  <c r="XJ177" i="2" s="1"/>
  <c r="XB178" i="3"/>
  <c r="XL178" i="3"/>
  <c r="XV178" i="3"/>
  <c r="WR179" i="3" s="1"/>
  <c r="XY90" i="2"/>
  <c r="WI91" i="2"/>
  <c r="XU177" i="3"/>
  <c r="WQ178" i="3" s="1"/>
  <c r="XA177" i="3"/>
  <c r="XK177" i="3"/>
  <c r="WT177" i="2"/>
  <c r="XD177" i="2"/>
  <c r="XN177" i="2"/>
  <c r="WJ178" i="2" s="1"/>
  <c r="QG75" i="3"/>
  <c r="RU74" i="3"/>
  <c r="RW74" i="3" s="1"/>
  <c r="RZ74" i="3"/>
  <c r="XS178" i="3"/>
  <c r="WO179" i="3" s="1"/>
  <c r="WY178" i="3"/>
  <c r="XI178" i="3" s="1"/>
  <c r="RA74" i="3"/>
  <c r="BP75" i="3"/>
  <c r="WY177" i="2"/>
  <c r="XI177" i="2" s="1"/>
  <c r="XS177" i="2"/>
  <c r="WO178" i="2" s="1"/>
  <c r="KV61" i="3" l="1"/>
  <c r="LO61" i="3"/>
  <c r="KB62" i="3"/>
  <c r="LQ61" i="3"/>
  <c r="LS61" i="3" s="1"/>
  <c r="LV61" i="3"/>
  <c r="ID57" i="3"/>
  <c r="GZ58" i="3" s="1"/>
  <c r="JQ58" i="3" s="1"/>
  <c r="IR58" i="3" s="1"/>
  <c r="EI74" i="3"/>
  <c r="FC74" i="3"/>
  <c r="FN74" i="3"/>
  <c r="GO74" i="3"/>
  <c r="FP74" i="3" s="1"/>
  <c r="FL74" i="3"/>
  <c r="GP74" i="3"/>
  <c r="FQ74" i="3" s="1"/>
  <c r="CI72" i="3"/>
  <c r="BQ72" i="3"/>
  <c r="F129" i="3"/>
  <c r="C129" i="3"/>
  <c r="H129" i="3"/>
  <c r="D129" i="3"/>
  <c r="E129" i="3"/>
  <c r="B129" i="3"/>
  <c r="G129" i="3"/>
  <c r="DN72" i="3"/>
  <c r="CO72" i="3" s="1"/>
  <c r="I129" i="3" s="1"/>
  <c r="AW73" i="3"/>
  <c r="CP72" i="3"/>
  <c r="CK72" i="3"/>
  <c r="CM72" i="3" s="1"/>
  <c r="LG64" i="3"/>
  <c r="KM64" i="3"/>
  <c r="KW64" i="3"/>
  <c r="KA67" i="3"/>
  <c r="XR179" i="2"/>
  <c r="WN180" i="2" s="1"/>
  <c r="WX179" i="2"/>
  <c r="XH179" i="2"/>
  <c r="XQ179" i="2"/>
  <c r="WM180" i="2" s="1"/>
  <c r="WW179" i="2"/>
  <c r="XG179" i="2" s="1"/>
  <c r="OV2" i="3"/>
  <c r="OW2" i="3"/>
  <c r="XV179" i="2"/>
  <c r="WR180" i="2" s="1"/>
  <c r="XB179" i="2"/>
  <c r="XL179" i="2"/>
  <c r="XA178" i="2"/>
  <c r="XK178" i="2" s="1"/>
  <c r="XU178" i="2"/>
  <c r="WQ179" i="2" s="1"/>
  <c r="HK58" i="3"/>
  <c r="HU58" i="3" s="1"/>
  <c r="RK75" i="3"/>
  <c r="QQ75" i="3"/>
  <c r="RS75" i="3" s="1"/>
  <c r="RV75" i="3"/>
  <c r="SW75" i="3"/>
  <c r="RX75" i="3" s="1"/>
  <c r="RT75" i="3"/>
  <c r="RT2" i="3" s="1"/>
  <c r="XN178" i="2"/>
  <c r="WJ179" i="2" s="1"/>
  <c r="WT178" i="2"/>
  <c r="XD178" i="2"/>
  <c r="WU179" i="2"/>
  <c r="XE179" i="2" s="1"/>
  <c r="XO179" i="2"/>
  <c r="WK180" i="2" s="1"/>
  <c r="XU178" i="3"/>
  <c r="WQ179" i="3" s="1"/>
  <c r="XA178" i="3"/>
  <c r="XK178" i="3" s="1"/>
  <c r="XR179" i="3"/>
  <c r="WN180" i="3" s="1"/>
  <c r="WX179" i="3"/>
  <c r="XH179" i="3" s="1"/>
  <c r="WU169" i="3"/>
  <c r="XE169" i="3"/>
  <c r="XO169" i="3"/>
  <c r="WK170" i="3" s="1"/>
  <c r="OS75" i="3"/>
  <c r="OU75" i="3" s="1"/>
  <c r="OX75" i="3"/>
  <c r="OT2" i="3" s="1"/>
  <c r="D55" i="3" s="1"/>
  <c r="WV178" i="3"/>
  <c r="XF178" i="3" s="1"/>
  <c r="XP178" i="3"/>
  <c r="WL179" i="3" s="1"/>
  <c r="WZ178" i="2"/>
  <c r="XJ178" i="2" s="1"/>
  <c r="XT178" i="2"/>
  <c r="WP179" i="2" s="1"/>
  <c r="WS87" i="3"/>
  <c r="XC87" i="3" s="1"/>
  <c r="XZ87" i="3"/>
  <c r="XX87" i="3"/>
  <c r="XM87" i="3"/>
  <c r="NY75" i="3"/>
  <c r="WS91" i="2"/>
  <c r="XC91" i="2" s="1"/>
  <c r="XZ91" i="2"/>
  <c r="XM91" i="2"/>
  <c r="XX91" i="2"/>
  <c r="WZ180" i="3"/>
  <c r="XT180" i="3"/>
  <c r="WP181" i="3" s="1"/>
  <c r="XJ180" i="3"/>
  <c r="XS179" i="3"/>
  <c r="WO180" i="3" s="1"/>
  <c r="WY179" i="3"/>
  <c r="XI179" i="3"/>
  <c r="IP58" i="3"/>
  <c r="IN58" i="3"/>
  <c r="HI58" i="3"/>
  <c r="HS58" i="3"/>
  <c r="IC58" i="3"/>
  <c r="XQ179" i="3"/>
  <c r="WM180" i="3" s="1"/>
  <c r="WW179" i="3"/>
  <c r="XG179" i="3" s="1"/>
  <c r="WY178" i="2"/>
  <c r="XI178" i="2"/>
  <c r="XS178" i="2"/>
  <c r="WO179" i="2" s="1"/>
  <c r="XP179" i="2"/>
  <c r="WL180" i="2" s="1"/>
  <c r="WV179" i="2"/>
  <c r="XF179" i="2" s="1"/>
  <c r="XV179" i="3"/>
  <c r="WR180" i="3" s="1"/>
  <c r="XB179" i="3"/>
  <c r="XL179" i="3" s="1"/>
  <c r="IO57" i="3"/>
  <c r="IQ57" i="3" s="1"/>
  <c r="WT165" i="3"/>
  <c r="XD165" i="3" s="1"/>
  <c r="XN165" i="3"/>
  <c r="WJ166" i="3" s="1"/>
  <c r="DY75" i="3" l="1"/>
  <c r="FM74" i="3"/>
  <c r="FO74" i="3" s="1"/>
  <c r="FR74" i="3"/>
  <c r="FK74" i="3"/>
  <c r="ES74" i="3"/>
  <c r="HJ58" i="3"/>
  <c r="HT58" i="3" s="1"/>
  <c r="KL62" i="3"/>
  <c r="LF62" i="3"/>
  <c r="LR62" i="3"/>
  <c r="MS62" i="3"/>
  <c r="LT62" i="3" s="1"/>
  <c r="LP62" i="3"/>
  <c r="IT57" i="3"/>
  <c r="JR57" i="3"/>
  <c r="IS57" i="3" s="1"/>
  <c r="CA73" i="3"/>
  <c r="BG73" i="3"/>
  <c r="CJ73" i="3"/>
  <c r="CL73" i="3"/>
  <c r="DM73" i="3"/>
  <c r="CN73" i="3" s="1"/>
  <c r="KC65" i="3"/>
  <c r="LE67" i="3"/>
  <c r="KK67" i="3"/>
  <c r="KU67" i="3" s="1"/>
  <c r="H55" i="3"/>
  <c r="RA75" i="3"/>
  <c r="WT166" i="3"/>
  <c r="XD166" i="3" s="1"/>
  <c r="XN166" i="3"/>
  <c r="WJ167" i="3" s="1"/>
  <c r="XR180" i="3"/>
  <c r="WN181" i="3" s="1"/>
  <c r="WX180" i="3"/>
  <c r="XH180" i="3"/>
  <c r="RU75" i="3"/>
  <c r="RW75" i="3" s="1"/>
  <c r="RZ75" i="3"/>
  <c r="RV2" i="3" s="1"/>
  <c r="D56" i="3" s="1"/>
  <c r="XT179" i="2"/>
  <c r="WP180" i="2" s="1"/>
  <c r="WZ179" i="2"/>
  <c r="XJ179" i="2"/>
  <c r="WV180" i="2"/>
  <c r="XF180" i="2" s="1"/>
  <c r="XP180" i="2"/>
  <c r="WL181" i="2" s="1"/>
  <c r="XS179" i="2"/>
  <c r="WO180" i="2" s="1"/>
  <c r="WY179" i="2"/>
  <c r="XI179" i="2"/>
  <c r="XQ180" i="3"/>
  <c r="WM181" i="3" s="1"/>
  <c r="WW180" i="3"/>
  <c r="XG180" i="3" s="1"/>
  <c r="XY87" i="3"/>
  <c r="WI88" i="3"/>
  <c r="WV179" i="3"/>
  <c r="XF179" i="3" s="1"/>
  <c r="XP179" i="3"/>
  <c r="WL180" i="3" s="1"/>
  <c r="XA179" i="3"/>
  <c r="XU179" i="3"/>
  <c r="WQ180" i="3" s="1"/>
  <c r="XK179" i="3"/>
  <c r="WW180" i="2"/>
  <c r="XG180" i="2" s="1"/>
  <c r="XQ180" i="2"/>
  <c r="WM181" i="2" s="1"/>
  <c r="WY180" i="3"/>
  <c r="XI180" i="3" s="1"/>
  <c r="XS180" i="3"/>
  <c r="WO181" i="3" s="1"/>
  <c r="WU180" i="2"/>
  <c r="XE180" i="2" s="1"/>
  <c r="XO180" i="2"/>
  <c r="WK181" i="2" s="1"/>
  <c r="XT181" i="3"/>
  <c r="WP182" i="3" s="1"/>
  <c r="WZ181" i="3"/>
  <c r="XJ181" i="3" s="1"/>
  <c r="XV180" i="3"/>
  <c r="WR181" i="3" s="1"/>
  <c r="XB180" i="3"/>
  <c r="XL180" i="3" s="1"/>
  <c r="GY59" i="3"/>
  <c r="XU179" i="2"/>
  <c r="WQ180" i="2" s="1"/>
  <c r="XA179" i="2"/>
  <c r="XK179" i="2" s="1"/>
  <c r="XN179" i="2"/>
  <c r="WJ180" i="2" s="1"/>
  <c r="WT179" i="2"/>
  <c r="XD179" i="2" s="1"/>
  <c r="OS2" i="3"/>
  <c r="OU2" i="3"/>
  <c r="E55" i="3" s="1"/>
  <c r="SX75" i="3"/>
  <c r="RY75" i="3" s="1"/>
  <c r="WU170" i="3"/>
  <c r="XE170" i="3"/>
  <c r="XO170" i="3"/>
  <c r="WK171" i="3" s="1"/>
  <c r="WI92" i="2"/>
  <c r="XY91" i="2"/>
  <c r="RY2" i="3"/>
  <c r="RX2" i="3"/>
  <c r="XB180" i="2"/>
  <c r="XL180" i="2" s="1"/>
  <c r="XV180" i="2"/>
  <c r="WR181" i="2" s="1"/>
  <c r="XR180" i="2"/>
  <c r="WN181" i="2" s="1"/>
  <c r="WX180" i="2"/>
  <c r="XH180" i="2" s="1"/>
  <c r="KB63" i="3" l="1"/>
  <c r="LV62" i="3"/>
  <c r="LQ62" i="3"/>
  <c r="LS62" i="3" s="1"/>
  <c r="KV62" i="3"/>
  <c r="LO62" i="3"/>
  <c r="IM58" i="3"/>
  <c r="IE58" i="3" s="1"/>
  <c r="HA59" i="3" s="1"/>
  <c r="HK59" i="3" s="1"/>
  <c r="HU59" i="3" s="1"/>
  <c r="MT62" i="3"/>
  <c r="LU62" i="3" s="1"/>
  <c r="FN75" i="3"/>
  <c r="GO75" i="3"/>
  <c r="FP75" i="3" s="1"/>
  <c r="FC75" i="3"/>
  <c r="FL75" i="3"/>
  <c r="FL2" i="3" s="1"/>
  <c r="EI75" i="3"/>
  <c r="C130" i="3"/>
  <c r="B130" i="3"/>
  <c r="G130" i="3"/>
  <c r="H130" i="3"/>
  <c r="F130" i="3"/>
  <c r="E130" i="3"/>
  <c r="D130" i="3"/>
  <c r="CI73" i="3"/>
  <c r="BQ73" i="3"/>
  <c r="AW74" i="3"/>
  <c r="CP73" i="3"/>
  <c r="DN73" i="3"/>
  <c r="CO73" i="3" s="1"/>
  <c r="I130" i="3" s="1"/>
  <c r="CK73" i="3"/>
  <c r="CM73" i="3" s="1"/>
  <c r="KM65" i="3"/>
  <c r="LG65" i="3"/>
  <c r="KW65" i="3"/>
  <c r="ID58" i="3"/>
  <c r="KA68" i="3"/>
  <c r="XP180" i="3"/>
  <c r="WL181" i="3" s="1"/>
  <c r="WV180" i="3"/>
  <c r="XF180" i="3" s="1"/>
  <c r="XM88" i="3"/>
  <c r="XZ88" i="3"/>
  <c r="XX88" i="3"/>
  <c r="WS88" i="3"/>
  <c r="XC88" i="3" s="1"/>
  <c r="WY181" i="3"/>
  <c r="XI181" i="3"/>
  <c r="XS181" i="3"/>
  <c r="WO182" i="3" s="1"/>
  <c r="XO171" i="3"/>
  <c r="WK172" i="3" s="1"/>
  <c r="WU171" i="3"/>
  <c r="XE171" i="3" s="1"/>
  <c r="OX2" i="3"/>
  <c r="G55" i="3" s="1"/>
  <c r="F55" i="3"/>
  <c r="HI59" i="3"/>
  <c r="HS59" i="3" s="1"/>
  <c r="IC59" i="3"/>
  <c r="WZ180" i="2"/>
  <c r="XT180" i="2"/>
  <c r="WP181" i="2" s="1"/>
  <c r="XJ180" i="2"/>
  <c r="XN180" i="2"/>
  <c r="WJ181" i="2" s="1"/>
  <c r="WT180" i="2"/>
  <c r="XD180" i="2"/>
  <c r="XV181" i="3"/>
  <c r="WR182" i="3" s="1"/>
  <c r="XB181" i="3"/>
  <c r="XL181" i="3" s="1"/>
  <c r="XQ181" i="2"/>
  <c r="WM182" i="2" s="1"/>
  <c r="WW181" i="2"/>
  <c r="XG181" i="2" s="1"/>
  <c r="RU2" i="3"/>
  <c r="RW2" i="3"/>
  <c r="E56" i="3" s="1"/>
  <c r="XB181" i="2"/>
  <c r="XL181" i="2" s="1"/>
  <c r="XV181" i="2"/>
  <c r="WR182" i="2" s="1"/>
  <c r="WW181" i="3"/>
  <c r="XQ181" i="3"/>
  <c r="WM182" i="3" s="1"/>
  <c r="XG181" i="3"/>
  <c r="XM92" i="2"/>
  <c r="XZ92" i="2"/>
  <c r="XX92" i="2"/>
  <c r="WS92" i="2"/>
  <c r="XC92" i="2" s="1"/>
  <c r="WZ182" i="3"/>
  <c r="XT182" i="3"/>
  <c r="WP183" i="3" s="1"/>
  <c r="XJ182" i="3"/>
  <c r="XR181" i="2"/>
  <c r="WN182" i="2" s="1"/>
  <c r="WX181" i="2"/>
  <c r="XH181" i="2"/>
  <c r="XU180" i="2"/>
  <c r="WQ181" i="2" s="1"/>
  <c r="XA180" i="2"/>
  <c r="XK180" i="2" s="1"/>
  <c r="WX181" i="3"/>
  <c r="XH181" i="3" s="1"/>
  <c r="XR181" i="3"/>
  <c r="WN182" i="3" s="1"/>
  <c r="H56" i="3"/>
  <c r="XA180" i="3"/>
  <c r="XU180" i="3"/>
  <c r="WQ181" i="3" s="1"/>
  <c r="XK180" i="3"/>
  <c r="XS180" i="2"/>
  <c r="WO181" i="2" s="1"/>
  <c r="WY180" i="2"/>
  <c r="XI180" i="2" s="1"/>
  <c r="XD167" i="3"/>
  <c r="XN167" i="3"/>
  <c r="WJ168" i="3" s="1"/>
  <c r="WT167" i="3"/>
  <c r="WU181" i="2"/>
  <c r="XE181" i="2" s="1"/>
  <c r="XO181" i="2"/>
  <c r="WK182" i="2" s="1"/>
  <c r="XP181" i="2"/>
  <c r="WL182" i="2" s="1"/>
  <c r="WV181" i="2"/>
  <c r="XF181" i="2" s="1"/>
  <c r="FM75" i="3" l="1"/>
  <c r="FR75" i="3"/>
  <c r="FN2" i="3" s="1"/>
  <c r="GP75" i="3"/>
  <c r="FQ75" i="3" s="1"/>
  <c r="FK75" i="3"/>
  <c r="ES75" i="3"/>
  <c r="FQ2" i="3"/>
  <c r="FP2" i="3"/>
  <c r="H46" i="3" s="1"/>
  <c r="LF63" i="3"/>
  <c r="KL63" i="3"/>
  <c r="MS63" i="3"/>
  <c r="LT63" i="3" s="1"/>
  <c r="LP63" i="3"/>
  <c r="LR63" i="3"/>
  <c r="CA74" i="3"/>
  <c r="BG74" i="3"/>
  <c r="CJ74" i="3"/>
  <c r="DM74" i="3"/>
  <c r="CN74" i="3" s="1"/>
  <c r="CL74" i="3"/>
  <c r="KC66" i="3"/>
  <c r="JR58" i="3"/>
  <c r="IS58" i="3" s="1"/>
  <c r="IO58" i="3"/>
  <c r="IQ58" i="3" s="1"/>
  <c r="IT58" i="3"/>
  <c r="GZ59" i="3"/>
  <c r="LE68" i="3"/>
  <c r="KK68" i="3"/>
  <c r="KU68" i="3"/>
  <c r="GY60" i="3"/>
  <c r="XS182" i="3"/>
  <c r="WO183" i="3" s="1"/>
  <c r="WY182" i="3"/>
  <c r="XI182" i="3" s="1"/>
  <c r="WU182" i="2"/>
  <c r="XE182" i="2"/>
  <c r="XO182" i="2"/>
  <c r="WK183" i="2" s="1"/>
  <c r="XA181" i="2"/>
  <c r="XK181" i="2" s="1"/>
  <c r="XU181" i="2"/>
  <c r="WQ182" i="2" s="1"/>
  <c r="WI93" i="2"/>
  <c r="XY92" i="2"/>
  <c r="XU181" i="3"/>
  <c r="WQ182" i="3" s="1"/>
  <c r="XA181" i="3"/>
  <c r="XK181" i="3" s="1"/>
  <c r="XQ182" i="2"/>
  <c r="WM183" i="2" s="1"/>
  <c r="WW182" i="2"/>
  <c r="XG182" i="2" s="1"/>
  <c r="XS181" i="2"/>
  <c r="WO182" i="2" s="1"/>
  <c r="WY181" i="2"/>
  <c r="XI181" i="2"/>
  <c r="XY88" i="3"/>
  <c r="WI89" i="3"/>
  <c r="XB182" i="3"/>
  <c r="XL182" i="3"/>
  <c r="XV182" i="3"/>
  <c r="WR183" i="3" s="1"/>
  <c r="WZ183" i="3"/>
  <c r="XJ183" i="3"/>
  <c r="XT183" i="3"/>
  <c r="WP184" i="3" s="1"/>
  <c r="XP181" i="3"/>
  <c r="WL182" i="3" s="1"/>
  <c r="WV181" i="3"/>
  <c r="XF181" i="3" s="1"/>
  <c r="WX182" i="2"/>
  <c r="XR182" i="2"/>
  <c r="WN183" i="2" s="1"/>
  <c r="XH182" i="2"/>
  <c r="WW182" i="3"/>
  <c r="XQ182" i="3"/>
  <c r="WM183" i="3" s="1"/>
  <c r="XG182" i="3"/>
  <c r="XF182" i="2"/>
  <c r="XP182" i="2"/>
  <c r="WL183" i="2" s="1"/>
  <c r="WV182" i="2"/>
  <c r="F56" i="3"/>
  <c r="RZ2" i="3"/>
  <c r="G56" i="3" s="1"/>
  <c r="XR182" i="3"/>
  <c r="WN183" i="3" s="1"/>
  <c r="WX182" i="3"/>
  <c r="XH182" i="3"/>
  <c r="XV182" i="2"/>
  <c r="WR183" i="2" s="1"/>
  <c r="XB182" i="2"/>
  <c r="XL182" i="2" s="1"/>
  <c r="WZ181" i="2"/>
  <c r="XT181" i="2"/>
  <c r="WP182" i="2" s="1"/>
  <c r="XJ181" i="2"/>
  <c r="WT168" i="3"/>
  <c r="XD168" i="3" s="1"/>
  <c r="XN168" i="3"/>
  <c r="WJ169" i="3" s="1"/>
  <c r="XN181" i="2"/>
  <c r="WJ182" i="2" s="1"/>
  <c r="WT181" i="2"/>
  <c r="XD181" i="2" s="1"/>
  <c r="XO172" i="3"/>
  <c r="WK173" i="3" s="1"/>
  <c r="WU172" i="3"/>
  <c r="XE172" i="3"/>
  <c r="KB64" i="3" l="1"/>
  <c r="LV63" i="3"/>
  <c r="LQ63" i="3"/>
  <c r="LS63" i="3" s="1"/>
  <c r="KV63" i="3"/>
  <c r="LO63" i="3"/>
  <c r="FM2" i="3"/>
  <c r="FO2" i="3"/>
  <c r="MT63" i="3"/>
  <c r="LU63" i="3" s="1"/>
  <c r="FO75" i="3"/>
  <c r="CI74" i="3"/>
  <c r="BQ74" i="3"/>
  <c r="B131" i="3"/>
  <c r="D131" i="3"/>
  <c r="H131" i="3"/>
  <c r="C131" i="3"/>
  <c r="G131" i="3"/>
  <c r="F131" i="3"/>
  <c r="E131" i="3"/>
  <c r="DN74" i="3"/>
  <c r="CO74" i="3" s="1"/>
  <c r="I131" i="3" s="1"/>
  <c r="CK74" i="3"/>
  <c r="CM74" i="3" s="1"/>
  <c r="CP74" i="3"/>
  <c r="AW75" i="3"/>
  <c r="LG66" i="3"/>
  <c r="KM66" i="3"/>
  <c r="KW66" i="3"/>
  <c r="IP59" i="3"/>
  <c r="HJ59" i="3"/>
  <c r="IM59" i="3" s="1"/>
  <c r="IN59" i="3"/>
  <c r="JQ59" i="3"/>
  <c r="IR59" i="3" s="1"/>
  <c r="HT59" i="3"/>
  <c r="KA69" i="3"/>
  <c r="WU173" i="3"/>
  <c r="XE173" i="3" s="1"/>
  <c r="XO173" i="3"/>
  <c r="WK174" i="3" s="1"/>
  <c r="XU182" i="2"/>
  <c r="WQ183" i="2" s="1"/>
  <c r="XA182" i="2"/>
  <c r="XK182" i="2" s="1"/>
  <c r="XO183" i="2"/>
  <c r="WK184" i="2" s="1"/>
  <c r="WU183" i="2"/>
  <c r="XE183" i="2" s="1"/>
  <c r="XT184" i="3"/>
  <c r="WP185" i="3" s="1"/>
  <c r="WZ184" i="3"/>
  <c r="XJ184" i="3" s="1"/>
  <c r="XS182" i="2"/>
  <c r="WO183" i="2" s="1"/>
  <c r="WY182" i="2"/>
  <c r="XI182" i="2"/>
  <c r="WT182" i="2"/>
  <c r="XN182" i="2"/>
  <c r="WJ183" i="2" s="1"/>
  <c r="XD182" i="2"/>
  <c r="WT169" i="3"/>
  <c r="XD169" i="3" s="1"/>
  <c r="XN169" i="3"/>
  <c r="WJ170" i="3" s="1"/>
  <c r="XB183" i="3"/>
  <c r="XL183" i="3" s="1"/>
  <c r="XV183" i="3"/>
  <c r="WR184" i="3" s="1"/>
  <c r="XU182" i="3"/>
  <c r="WQ183" i="3" s="1"/>
  <c r="XA182" i="3"/>
  <c r="XK182" i="3"/>
  <c r="WY183" i="3"/>
  <c r="XI183" i="3" s="1"/>
  <c r="XS183" i="3"/>
  <c r="WO184" i="3" s="1"/>
  <c r="XV183" i="2"/>
  <c r="WR184" i="2" s="1"/>
  <c r="XB183" i="2"/>
  <c r="XL183" i="2" s="1"/>
  <c r="XR183" i="3"/>
  <c r="WN184" i="3" s="1"/>
  <c r="WX183" i="3"/>
  <c r="XH183" i="3" s="1"/>
  <c r="XX89" i="3"/>
  <c r="XM89" i="3"/>
  <c r="WS89" i="3"/>
  <c r="XC89" i="3"/>
  <c r="XZ89" i="3"/>
  <c r="WZ182" i="2"/>
  <c r="XJ182" i="2" s="1"/>
  <c r="XT182" i="2"/>
  <c r="WP183" i="2" s="1"/>
  <c r="XQ183" i="2"/>
  <c r="WM184" i="2" s="1"/>
  <c r="WW183" i="2"/>
  <c r="XG183" i="2" s="1"/>
  <c r="XF183" i="2"/>
  <c r="XP183" i="2"/>
  <c r="WL184" i="2" s="1"/>
  <c r="WV183" i="2"/>
  <c r="WX183" i="2"/>
  <c r="XH183" i="2"/>
  <c r="XR183" i="2"/>
  <c r="WN184" i="2" s="1"/>
  <c r="XX93" i="2"/>
  <c r="XM93" i="2"/>
  <c r="XZ93" i="2"/>
  <c r="WS93" i="2"/>
  <c r="XC93" i="2" s="1"/>
  <c r="WW183" i="3"/>
  <c r="XQ183" i="3"/>
  <c r="WM184" i="3" s="1"/>
  <c r="XG183" i="3"/>
  <c r="XF182" i="3"/>
  <c r="XP182" i="3"/>
  <c r="WL183" i="3" s="1"/>
  <c r="WV182" i="3"/>
  <c r="IC60" i="3"/>
  <c r="HI60" i="3"/>
  <c r="HS60" i="3" s="1"/>
  <c r="IE59" i="3" l="1"/>
  <c r="HA60" i="3" s="1"/>
  <c r="HK60" i="3" s="1"/>
  <c r="HU60" i="3" s="1"/>
  <c r="E46" i="3"/>
  <c r="FR2" i="3"/>
  <c r="F46" i="3" s="1"/>
  <c r="LF64" i="3"/>
  <c r="KL64" i="3"/>
  <c r="LR64" i="3"/>
  <c r="LP64" i="3"/>
  <c r="MS64" i="3"/>
  <c r="LT64" i="3" s="1"/>
  <c r="MT64" i="3"/>
  <c r="LU64" i="3" s="1"/>
  <c r="CJ75" i="3"/>
  <c r="DM75" i="3"/>
  <c r="CN75" i="3" s="1"/>
  <c r="CA75" i="3"/>
  <c r="BG75" i="3"/>
  <c r="CL75" i="3"/>
  <c r="ID59" i="3"/>
  <c r="GZ60" i="3" s="1"/>
  <c r="KC67" i="3"/>
  <c r="LE69" i="3"/>
  <c r="KK69" i="3"/>
  <c r="KU69" i="3"/>
  <c r="WW184" i="3"/>
  <c r="XG184" i="3" s="1"/>
  <c r="XQ184" i="3"/>
  <c r="WM185" i="3" s="1"/>
  <c r="WZ185" i="3"/>
  <c r="XJ185" i="3" s="1"/>
  <c r="XT185" i="3"/>
  <c r="WP186" i="3" s="1"/>
  <c r="WY183" i="2"/>
  <c r="XI183" i="2" s="1"/>
  <c r="XS183" i="2"/>
  <c r="WO184" i="2" s="1"/>
  <c r="WI94" i="2"/>
  <c r="XY93" i="2"/>
  <c r="WZ183" i="2"/>
  <c r="XJ183" i="2"/>
  <c r="XT183" i="2"/>
  <c r="WP184" i="2" s="1"/>
  <c r="XV184" i="3"/>
  <c r="WR185" i="3" s="1"/>
  <c r="XB184" i="3"/>
  <c r="XL184" i="3" s="1"/>
  <c r="XO184" i="2"/>
  <c r="WK185" i="2" s="1"/>
  <c r="WU184" i="2"/>
  <c r="XE184" i="2" s="1"/>
  <c r="WI90" i="3"/>
  <c r="XY89" i="3"/>
  <c r="XQ184" i="2"/>
  <c r="WM185" i="2" s="1"/>
  <c r="WW184" i="2"/>
  <c r="XG184" i="2"/>
  <c r="XN183" i="2"/>
  <c r="WJ184" i="2" s="1"/>
  <c r="WT183" i="2"/>
  <c r="XD183" i="2" s="1"/>
  <c r="XA183" i="3"/>
  <c r="XK183" i="3" s="1"/>
  <c r="XU183" i="3"/>
  <c r="WQ184" i="3" s="1"/>
  <c r="WX184" i="3"/>
  <c r="XR184" i="3"/>
  <c r="WN185" i="3" s="1"/>
  <c r="XH184" i="3"/>
  <c r="XP183" i="3"/>
  <c r="WL184" i="3" s="1"/>
  <c r="WV183" i="3"/>
  <c r="XF183" i="3"/>
  <c r="XU183" i="2"/>
  <c r="WQ184" i="2" s="1"/>
  <c r="XA183" i="2"/>
  <c r="XK183" i="2" s="1"/>
  <c r="WV184" i="2"/>
  <c r="XF184" i="2" s="1"/>
  <c r="XP184" i="2"/>
  <c r="WL185" i="2" s="1"/>
  <c r="XV184" i="2"/>
  <c r="WR185" i="2" s="1"/>
  <c r="XB184" i="2"/>
  <c r="XL184" i="2"/>
  <c r="XR184" i="2"/>
  <c r="WN185" i="2" s="1"/>
  <c r="WX184" i="2"/>
  <c r="XH184" i="2" s="1"/>
  <c r="XO174" i="3"/>
  <c r="WK175" i="3" s="1"/>
  <c r="WU174" i="3"/>
  <c r="XE174" i="3" s="1"/>
  <c r="GY61" i="3"/>
  <c r="XS184" i="3"/>
  <c r="WO185" i="3" s="1"/>
  <c r="WY184" i="3"/>
  <c r="XI184" i="3" s="1"/>
  <c r="WT170" i="3"/>
  <c r="XD170" i="3" s="1"/>
  <c r="XN170" i="3"/>
  <c r="WJ171" i="3" s="1"/>
  <c r="IO59" i="3" l="1"/>
  <c r="IQ59" i="3" s="1"/>
  <c r="JR59" i="3"/>
  <c r="IS59" i="3" s="1"/>
  <c r="IT59" i="3"/>
  <c r="KV64" i="3"/>
  <c r="LO64" i="3"/>
  <c r="KB65" i="3"/>
  <c r="LQ64" i="3"/>
  <c r="LS64" i="3" s="1"/>
  <c r="LV64" i="3"/>
  <c r="CN2" i="3"/>
  <c r="CO2" i="3"/>
  <c r="H41" i="3" s="1"/>
  <c r="CI75" i="3"/>
  <c r="BQ75" i="3"/>
  <c r="DN75" i="3"/>
  <c r="CO75" i="3" s="1"/>
  <c r="I132" i="3" s="1"/>
  <c r="CP75" i="3"/>
  <c r="CL2" i="3" s="1"/>
  <c r="CK75" i="3"/>
  <c r="H132" i="3"/>
  <c r="F132" i="3"/>
  <c r="E132" i="3"/>
  <c r="G132" i="3"/>
  <c r="D132" i="3"/>
  <c r="C132" i="3"/>
  <c r="CJ2" i="3"/>
  <c r="B132" i="3"/>
  <c r="LG67" i="3"/>
  <c r="KM67" i="3"/>
  <c r="KA70" i="3"/>
  <c r="XN184" i="2"/>
  <c r="WJ185" i="2" s="1"/>
  <c r="WT184" i="2"/>
  <c r="XD184" i="2" s="1"/>
  <c r="HJ60" i="3"/>
  <c r="IM60" i="3" s="1"/>
  <c r="IP60" i="3"/>
  <c r="IN60" i="3"/>
  <c r="JQ60" i="3"/>
  <c r="IR60" i="3" s="1"/>
  <c r="XS184" i="2"/>
  <c r="WO185" i="2" s="1"/>
  <c r="WY184" i="2"/>
  <c r="XI184" i="2"/>
  <c r="XU184" i="2"/>
  <c r="WQ185" i="2" s="1"/>
  <c r="XA184" i="2"/>
  <c r="XK184" i="2"/>
  <c r="WX185" i="2"/>
  <c r="XH185" i="2"/>
  <c r="XR185" i="2"/>
  <c r="WN186" i="2" s="1"/>
  <c r="XV185" i="2"/>
  <c r="WR186" i="2" s="1"/>
  <c r="XB185" i="2"/>
  <c r="XL185" i="2" s="1"/>
  <c r="HI61" i="3"/>
  <c r="HS61" i="3" s="1"/>
  <c r="IC61" i="3"/>
  <c r="XT184" i="2"/>
  <c r="WP185" i="2" s="1"/>
  <c r="WZ184" i="2"/>
  <c r="XJ184" i="2"/>
  <c r="WV184" i="3"/>
  <c r="XF184" i="3"/>
  <c r="XP184" i="3"/>
  <c r="WL185" i="3" s="1"/>
  <c r="WW185" i="2"/>
  <c r="XG185" i="2" s="1"/>
  <c r="XQ185" i="2"/>
  <c r="WM186" i="2" s="1"/>
  <c r="XZ94" i="2"/>
  <c r="XX94" i="2"/>
  <c r="WS94" i="2"/>
  <c r="XC94" i="2" s="1"/>
  <c r="XM94" i="2"/>
  <c r="XJ186" i="3"/>
  <c r="XT186" i="3"/>
  <c r="WP187" i="3" s="1"/>
  <c r="WZ186" i="3"/>
  <c r="XB185" i="3"/>
  <c r="XL185" i="3" s="1"/>
  <c r="XV185" i="3"/>
  <c r="WR186" i="3" s="1"/>
  <c r="XS185" i="3"/>
  <c r="WO186" i="3" s="1"/>
  <c r="WY185" i="3"/>
  <c r="XI185" i="3" s="1"/>
  <c r="XO175" i="3"/>
  <c r="WK176" i="3" s="1"/>
  <c r="WU175" i="3"/>
  <c r="XE175" i="3" s="1"/>
  <c r="XD171" i="3"/>
  <c r="XN171" i="3"/>
  <c r="WJ172" i="3" s="1"/>
  <c r="WT171" i="3"/>
  <c r="XH185" i="3"/>
  <c r="XR185" i="3"/>
  <c r="WN186" i="3" s="1"/>
  <c r="WX185" i="3"/>
  <c r="XQ185" i="3"/>
  <c r="WM186" i="3" s="1"/>
  <c r="WW185" i="3"/>
  <c r="XG185" i="3" s="1"/>
  <c r="XM90" i="3"/>
  <c r="XX90" i="3"/>
  <c r="WS90" i="3"/>
  <c r="XC90" i="3" s="1"/>
  <c r="XZ90" i="3"/>
  <c r="XO185" i="2"/>
  <c r="WK186" i="2" s="1"/>
  <c r="WU185" i="2"/>
  <c r="XE185" i="2" s="1"/>
  <c r="XU184" i="3"/>
  <c r="WQ185" i="3" s="1"/>
  <c r="XA184" i="3"/>
  <c r="XK184" i="3" s="1"/>
  <c r="WV185" i="2"/>
  <c r="XF185" i="2" s="1"/>
  <c r="XP185" i="2"/>
  <c r="WL186" i="2" s="1"/>
  <c r="KL65" i="3" l="1"/>
  <c r="LF65" i="3"/>
  <c r="MT65" i="3" s="1"/>
  <c r="LU65" i="3" s="1"/>
  <c r="LR65" i="3"/>
  <c r="MS65" i="3"/>
  <c r="LT65" i="3" s="1"/>
  <c r="LP65" i="3"/>
  <c r="CM75" i="3"/>
  <c r="CK2" i="3"/>
  <c r="CM2" i="3"/>
  <c r="H45" i="3"/>
  <c r="F41" i="3"/>
  <c r="KC68" i="3"/>
  <c r="KW67" i="3"/>
  <c r="LE70" i="3"/>
  <c r="KK70" i="3"/>
  <c r="KU70" i="3" s="1"/>
  <c r="XY94" i="2"/>
  <c r="WI95" i="2"/>
  <c r="WU176" i="3"/>
  <c r="XE176" i="3" s="1"/>
  <c r="XO176" i="3"/>
  <c r="WK177" i="3" s="1"/>
  <c r="XT185" i="2"/>
  <c r="WP186" i="2" s="1"/>
  <c r="WZ185" i="2"/>
  <c r="XJ185" i="2" s="1"/>
  <c r="XB186" i="2"/>
  <c r="XV186" i="2"/>
  <c r="WR187" i="2" s="1"/>
  <c r="XL186" i="2"/>
  <c r="XR186" i="3"/>
  <c r="WN187" i="3" s="1"/>
  <c r="WX186" i="3"/>
  <c r="XH186" i="3" s="1"/>
  <c r="XY90" i="3"/>
  <c r="WI91" i="3"/>
  <c r="XR186" i="2"/>
  <c r="WN187" i="2" s="1"/>
  <c r="WX186" i="2"/>
  <c r="XH186" i="2" s="1"/>
  <c r="XQ186" i="3"/>
  <c r="WM187" i="3" s="1"/>
  <c r="WW186" i="3"/>
  <c r="XG186" i="3"/>
  <c r="XS185" i="2"/>
  <c r="WO186" i="2" s="1"/>
  <c r="WY185" i="2"/>
  <c r="XI185" i="2" s="1"/>
  <c r="XU185" i="3"/>
  <c r="WQ186" i="3" s="1"/>
  <c r="XA185" i="3"/>
  <c r="XK185" i="3"/>
  <c r="WY186" i="3"/>
  <c r="XS186" i="3"/>
  <c r="WO187" i="3" s="1"/>
  <c r="XI186" i="3"/>
  <c r="XQ186" i="2"/>
  <c r="WM187" i="2" s="1"/>
  <c r="WW186" i="2"/>
  <c r="XG186" i="2" s="1"/>
  <c r="HT60" i="3"/>
  <c r="IE60" i="3" s="1"/>
  <c r="HA61" i="3" s="1"/>
  <c r="XA185" i="2"/>
  <c r="XK185" i="2" s="1"/>
  <c r="XU185" i="2"/>
  <c r="WQ186" i="2" s="1"/>
  <c r="XN185" i="2"/>
  <c r="WJ186" i="2" s="1"/>
  <c r="WT185" i="2"/>
  <c r="XD185" i="2"/>
  <c r="XB186" i="3"/>
  <c r="XL186" i="3"/>
  <c r="XV186" i="3"/>
  <c r="WR187" i="3" s="1"/>
  <c r="XO186" i="2"/>
  <c r="WK187" i="2" s="1"/>
  <c r="WU186" i="2"/>
  <c r="XE186" i="2" s="1"/>
  <c r="GY62" i="3"/>
  <c r="WV186" i="2"/>
  <c r="XF186" i="2" s="1"/>
  <c r="XP186" i="2"/>
  <c r="WL187" i="2" s="1"/>
  <c r="XP185" i="3"/>
  <c r="WL186" i="3" s="1"/>
  <c r="WV185" i="3"/>
  <c r="XF185" i="3" s="1"/>
  <c r="XN172" i="3"/>
  <c r="WJ173" i="3" s="1"/>
  <c r="WT172" i="3"/>
  <c r="XD172" i="3" s="1"/>
  <c r="XT187" i="3"/>
  <c r="WP188" i="3" s="1"/>
  <c r="WZ187" i="3"/>
  <c r="XJ187" i="3" s="1"/>
  <c r="KB66" i="3" l="1"/>
  <c r="LQ65" i="3"/>
  <c r="LS65" i="3" s="1"/>
  <c r="LV65" i="3"/>
  <c r="KV65" i="3"/>
  <c r="LO65" i="3"/>
  <c r="C41" i="3"/>
  <c r="CP2" i="3"/>
  <c r="E45" i="3"/>
  <c r="LG68" i="3"/>
  <c r="KM68" i="3"/>
  <c r="ID60" i="3"/>
  <c r="GZ61" i="3" s="1"/>
  <c r="KA71" i="3"/>
  <c r="HK61" i="3"/>
  <c r="HU61" i="3" s="1"/>
  <c r="XV187" i="2"/>
  <c r="WR188" i="2" s="1"/>
  <c r="XB187" i="2"/>
  <c r="XL187" i="2" s="1"/>
  <c r="HI62" i="3"/>
  <c r="HS62" i="3" s="1"/>
  <c r="IC62" i="3"/>
  <c r="XT186" i="2"/>
  <c r="WP187" i="2" s="1"/>
  <c r="WZ186" i="2"/>
  <c r="XJ186" i="2"/>
  <c r="WZ188" i="3"/>
  <c r="XJ188" i="3"/>
  <c r="XT188" i="3"/>
  <c r="WP189" i="3" s="1"/>
  <c r="XA186" i="2"/>
  <c r="XK186" i="2" s="1"/>
  <c r="XU186" i="2"/>
  <c r="WQ187" i="2" s="1"/>
  <c r="WT173" i="3"/>
  <c r="XN173" i="3"/>
  <c r="WJ174" i="3" s="1"/>
  <c r="XD173" i="3"/>
  <c r="WU187" i="2"/>
  <c r="XO187" i="2"/>
  <c r="WK188" i="2" s="1"/>
  <c r="XE187" i="2"/>
  <c r="XS186" i="2"/>
  <c r="WO187" i="2" s="1"/>
  <c r="WY186" i="2"/>
  <c r="XI186" i="2"/>
  <c r="XV187" i="3"/>
  <c r="WR188" i="3" s="1"/>
  <c r="XB187" i="3"/>
  <c r="XL187" i="3" s="1"/>
  <c r="WV187" i="2"/>
  <c r="XF187" i="2" s="1"/>
  <c r="XP187" i="2"/>
  <c r="WL188" i="2" s="1"/>
  <c r="XR187" i="2"/>
  <c r="WN188" i="2" s="1"/>
  <c r="WX187" i="2"/>
  <c r="XH187" i="2" s="1"/>
  <c r="XO177" i="3"/>
  <c r="WK178" i="3" s="1"/>
  <c r="WU177" i="3"/>
  <c r="XE177" i="3"/>
  <c r="XQ187" i="2"/>
  <c r="WM188" i="2" s="1"/>
  <c r="WW187" i="2"/>
  <c r="XG187" i="2" s="1"/>
  <c r="XP186" i="3"/>
  <c r="WL187" i="3" s="1"/>
  <c r="WV186" i="3"/>
  <c r="XF186" i="3" s="1"/>
  <c r="WY187" i="3"/>
  <c r="XS187" i="3"/>
  <c r="WO188" i="3" s="1"/>
  <c r="XI187" i="3"/>
  <c r="XQ187" i="3"/>
  <c r="WM188" i="3" s="1"/>
  <c r="WW187" i="3"/>
  <c r="XG187" i="3"/>
  <c r="WS91" i="3"/>
  <c r="XC91" i="3"/>
  <c r="XZ91" i="3"/>
  <c r="XX91" i="3"/>
  <c r="XM91" i="3"/>
  <c r="WT186" i="2"/>
  <c r="XD186" i="2" s="1"/>
  <c r="XN186" i="2"/>
  <c r="WJ187" i="2" s="1"/>
  <c r="XA186" i="3"/>
  <c r="XK186" i="3"/>
  <c r="XU186" i="3"/>
  <c r="WQ187" i="3" s="1"/>
  <c r="WS95" i="2"/>
  <c r="XZ95" i="2"/>
  <c r="XM95" i="2"/>
  <c r="XX95" i="2"/>
  <c r="XC95" i="2"/>
  <c r="WX187" i="3"/>
  <c r="XH187" i="3" s="1"/>
  <c r="XR187" i="3"/>
  <c r="WN188" i="3" s="1"/>
  <c r="LF66" i="3" l="1"/>
  <c r="KL66" i="3"/>
  <c r="MS66" i="3"/>
  <c r="LT66" i="3" s="1"/>
  <c r="LR66" i="3"/>
  <c r="MT66" i="3"/>
  <c r="LU66" i="3" s="1"/>
  <c r="LP66" i="3"/>
  <c r="F45" i="3"/>
  <c r="D41" i="3"/>
  <c r="JR60" i="3"/>
  <c r="IS60" i="3" s="1"/>
  <c r="IT60" i="3"/>
  <c r="IO60" i="3"/>
  <c r="IQ60" i="3" s="1"/>
  <c r="KC69" i="3"/>
  <c r="KW68" i="3"/>
  <c r="LE71" i="3"/>
  <c r="KK71" i="3"/>
  <c r="KU71" i="3"/>
  <c r="XP188" i="2"/>
  <c r="WL189" i="2" s="1"/>
  <c r="WV188" i="2"/>
  <c r="XF188" i="2" s="1"/>
  <c r="WY188" i="3"/>
  <c r="XS188" i="3"/>
  <c r="WO189" i="3" s="1"/>
  <c r="XI188" i="3"/>
  <c r="WT187" i="2"/>
  <c r="XD187" i="2" s="1"/>
  <c r="XN187" i="2"/>
  <c r="WJ188" i="2" s="1"/>
  <c r="XT187" i="2"/>
  <c r="WP188" i="2" s="1"/>
  <c r="WZ187" i="2"/>
  <c r="XJ187" i="2" s="1"/>
  <c r="XT189" i="3"/>
  <c r="WP190" i="3" s="1"/>
  <c r="WZ189" i="3"/>
  <c r="XJ189" i="3"/>
  <c r="XO188" i="2"/>
  <c r="WK189" i="2" s="1"/>
  <c r="WU188" i="2"/>
  <c r="XE188" i="2" s="1"/>
  <c r="XV188" i="2"/>
  <c r="WR189" i="2" s="1"/>
  <c r="XB188" i="2"/>
  <c r="XL188" i="2" s="1"/>
  <c r="XR188" i="3"/>
  <c r="WN189" i="3" s="1"/>
  <c r="WX188" i="3"/>
  <c r="XH188" i="3" s="1"/>
  <c r="GY63" i="3"/>
  <c r="XN174" i="3"/>
  <c r="WJ175" i="3" s="1"/>
  <c r="WT174" i="3"/>
  <c r="XD174" i="3" s="1"/>
  <c r="XB188" i="3"/>
  <c r="XL188" i="3"/>
  <c r="XV188" i="3"/>
  <c r="WR189" i="3" s="1"/>
  <c r="WY187" i="2"/>
  <c r="XI187" i="2" s="1"/>
  <c r="XS187" i="2"/>
  <c r="WO188" i="2" s="1"/>
  <c r="WI96" i="2"/>
  <c r="XY95" i="2"/>
  <c r="HJ61" i="3"/>
  <c r="IM61" i="3" s="1"/>
  <c r="JQ61" i="3"/>
  <c r="IR61" i="3" s="1"/>
  <c r="IP61" i="3"/>
  <c r="IN61" i="3"/>
  <c r="XR188" i="2"/>
  <c r="WN189" i="2" s="1"/>
  <c r="WX188" i="2"/>
  <c r="XH188" i="2" s="1"/>
  <c r="XY91" i="3"/>
  <c r="WI92" i="3"/>
  <c r="WV187" i="3"/>
  <c r="XP187" i="3"/>
  <c r="WL188" i="3" s="1"/>
  <c r="XF187" i="3"/>
  <c r="XQ188" i="2"/>
  <c r="WM189" i="2" s="1"/>
  <c r="WW188" i="2"/>
  <c r="XG188" i="2"/>
  <c r="XA187" i="3"/>
  <c r="XK187" i="3" s="1"/>
  <c r="XU187" i="3"/>
  <c r="WQ188" i="3" s="1"/>
  <c r="XQ188" i="3"/>
  <c r="WM189" i="3" s="1"/>
  <c r="WW188" i="3"/>
  <c r="XG188" i="3"/>
  <c r="WU178" i="3"/>
  <c r="XE178" i="3" s="1"/>
  <c r="XO178" i="3"/>
  <c r="WK179" i="3" s="1"/>
  <c r="XU187" i="2"/>
  <c r="WQ188" i="2" s="1"/>
  <c r="XA187" i="2"/>
  <c r="XK187" i="2" s="1"/>
  <c r="KV66" i="3" l="1"/>
  <c r="LO66" i="3"/>
  <c r="KB67" i="3"/>
  <c r="LQ66" i="3"/>
  <c r="LS66" i="3" s="1"/>
  <c r="LV66" i="3"/>
  <c r="KM69" i="3"/>
  <c r="LG69" i="3"/>
  <c r="KW69" i="3"/>
  <c r="HT61" i="3"/>
  <c r="IE61" i="3" s="1"/>
  <c r="HA62" i="3" s="1"/>
  <c r="HK62" i="3" s="1"/>
  <c r="HU62" i="3" s="1"/>
  <c r="KA72" i="3"/>
  <c r="WZ188" i="2"/>
  <c r="XJ188" i="2"/>
  <c r="XT188" i="2"/>
  <c r="WP189" i="2" s="1"/>
  <c r="XB189" i="3"/>
  <c r="XL189" i="3"/>
  <c r="XV189" i="3"/>
  <c r="WR190" i="3" s="1"/>
  <c r="XV189" i="2"/>
  <c r="WR190" i="2" s="1"/>
  <c r="XB189" i="2"/>
  <c r="XL189" i="2" s="1"/>
  <c r="XN188" i="2"/>
  <c r="WJ189" i="2" s="1"/>
  <c r="WT188" i="2"/>
  <c r="XD188" i="2" s="1"/>
  <c r="XP188" i="3"/>
  <c r="WL189" i="3" s="1"/>
  <c r="WV188" i="3"/>
  <c r="XF188" i="3"/>
  <c r="WY189" i="3"/>
  <c r="XS189" i="3"/>
  <c r="WO190" i="3" s="1"/>
  <c r="XI189" i="3"/>
  <c r="XN175" i="3"/>
  <c r="WJ176" i="3" s="1"/>
  <c r="WT175" i="3"/>
  <c r="XD175" i="3" s="1"/>
  <c r="WW189" i="2"/>
  <c r="XQ189" i="2"/>
  <c r="WM190" i="2" s="1"/>
  <c r="XG189" i="2"/>
  <c r="XO189" i="2"/>
  <c r="WK190" i="2" s="1"/>
  <c r="WU189" i="2"/>
  <c r="XE189" i="2" s="1"/>
  <c r="XR189" i="2"/>
  <c r="WN190" i="2" s="1"/>
  <c r="WX189" i="2"/>
  <c r="XH189" i="2" s="1"/>
  <c r="XC92" i="3"/>
  <c r="WS92" i="3"/>
  <c r="XM92" i="3"/>
  <c r="XZ92" i="3"/>
  <c r="XX92" i="3"/>
  <c r="XQ189" i="3"/>
  <c r="WM190" i="3" s="1"/>
  <c r="WW189" i="3"/>
  <c r="XG189" i="3"/>
  <c r="XA188" i="2"/>
  <c r="XK188" i="2" s="1"/>
  <c r="XU188" i="2"/>
  <c r="WQ189" i="2" s="1"/>
  <c r="WU179" i="3"/>
  <c r="XE179" i="3"/>
  <c r="XO179" i="3"/>
  <c r="WK180" i="3" s="1"/>
  <c r="XM96" i="2"/>
  <c r="XZ96" i="2"/>
  <c r="WS96" i="2"/>
  <c r="XC96" i="2" s="1"/>
  <c r="XX96" i="2"/>
  <c r="IC63" i="3"/>
  <c r="HI63" i="3"/>
  <c r="XT190" i="3"/>
  <c r="WP191" i="3" s="1"/>
  <c r="WZ190" i="3"/>
  <c r="XJ190" i="3" s="1"/>
  <c r="XP189" i="2"/>
  <c r="WL190" i="2" s="1"/>
  <c r="WV189" i="2"/>
  <c r="XF189" i="2" s="1"/>
  <c r="WY188" i="2"/>
  <c r="XS188" i="2"/>
  <c r="WO189" i="2" s="1"/>
  <c r="XI188" i="2"/>
  <c r="XR189" i="3"/>
  <c r="WN190" i="3" s="1"/>
  <c r="WX189" i="3"/>
  <c r="XH189" i="3" s="1"/>
  <c r="XA188" i="3"/>
  <c r="XK188" i="3"/>
  <c r="XU188" i="3"/>
  <c r="WQ189" i="3" s="1"/>
  <c r="KL67" i="3" l="1"/>
  <c r="LO67" i="3" s="1"/>
  <c r="LF67" i="3"/>
  <c r="KV67" i="3"/>
  <c r="LR67" i="3"/>
  <c r="LP67" i="3"/>
  <c r="MS67" i="3"/>
  <c r="LT67" i="3" s="1"/>
  <c r="MT67" i="3"/>
  <c r="LU67" i="3" s="1"/>
  <c r="KC70" i="3"/>
  <c r="LE72" i="3"/>
  <c r="KK72" i="3"/>
  <c r="KU72" i="3"/>
  <c r="ID61" i="3"/>
  <c r="GZ62" i="3" s="1"/>
  <c r="WT189" i="2"/>
  <c r="XD189" i="2"/>
  <c r="XN189" i="2"/>
  <c r="WJ190" i="2" s="1"/>
  <c r="WI97" i="2"/>
  <c r="XY96" i="2"/>
  <c r="WY190" i="3"/>
  <c r="XS190" i="3"/>
  <c r="WO191" i="3" s="1"/>
  <c r="XI190" i="3"/>
  <c r="XJ191" i="3"/>
  <c r="XT191" i="3"/>
  <c r="WP192" i="3" s="1"/>
  <c r="WZ191" i="3"/>
  <c r="XO180" i="3"/>
  <c r="WK181" i="3" s="1"/>
  <c r="WU180" i="3"/>
  <c r="XE180" i="3" s="1"/>
  <c r="XB190" i="3"/>
  <c r="XL190" i="3"/>
  <c r="XV190" i="3"/>
  <c r="WR191" i="3" s="1"/>
  <c r="XP190" i="2"/>
  <c r="WL191" i="2" s="1"/>
  <c r="WV190" i="2"/>
  <c r="XF190" i="2" s="1"/>
  <c r="XA189" i="3"/>
  <c r="XK189" i="3"/>
  <c r="XU189" i="3"/>
  <c r="WQ190" i="3" s="1"/>
  <c r="XB190" i="2"/>
  <c r="XL190" i="2" s="1"/>
  <c r="XV190" i="2"/>
  <c r="WR191" i="2" s="1"/>
  <c r="XQ190" i="3"/>
  <c r="WM191" i="3" s="1"/>
  <c r="WW190" i="3"/>
  <c r="XG190" i="3"/>
  <c r="XO190" i="2"/>
  <c r="WK191" i="2" s="1"/>
  <c r="XE190" i="2"/>
  <c r="WU190" i="2"/>
  <c r="XR190" i="3"/>
  <c r="WN191" i="3" s="1"/>
  <c r="WX190" i="3"/>
  <c r="XH190" i="3"/>
  <c r="WV189" i="3"/>
  <c r="XF189" i="3" s="1"/>
  <c r="XP189" i="3"/>
  <c r="WL190" i="3" s="1"/>
  <c r="XT189" i="2"/>
  <c r="WP190" i="2" s="1"/>
  <c r="WZ189" i="2"/>
  <c r="XJ189" i="2" s="1"/>
  <c r="XN176" i="3"/>
  <c r="WJ177" i="3" s="1"/>
  <c r="WT176" i="3"/>
  <c r="XD176" i="3" s="1"/>
  <c r="WX190" i="2"/>
  <c r="XH190" i="2"/>
  <c r="XR190" i="2"/>
  <c r="WN191" i="2" s="1"/>
  <c r="XS189" i="2"/>
  <c r="WO190" i="2" s="1"/>
  <c r="WY189" i="2"/>
  <c r="XI189" i="2" s="1"/>
  <c r="GY64" i="3"/>
  <c r="XU189" i="2"/>
  <c r="WQ190" i="2" s="1"/>
  <c r="XA189" i="2"/>
  <c r="XK189" i="2" s="1"/>
  <c r="XY92" i="3"/>
  <c r="WI93" i="3"/>
  <c r="WW190" i="2"/>
  <c r="XG190" i="2"/>
  <c r="XQ190" i="2"/>
  <c r="WM191" i="2" s="1"/>
  <c r="HS63" i="3"/>
  <c r="KB68" i="3" l="1"/>
  <c r="LV67" i="3"/>
  <c r="LQ67" i="3"/>
  <c r="LS67" i="3" s="1"/>
  <c r="LG70" i="3"/>
  <c r="KM70" i="3"/>
  <c r="JR61" i="3"/>
  <c r="IS61" i="3" s="1"/>
  <c r="IT61" i="3"/>
  <c r="IO61" i="3"/>
  <c r="IQ61" i="3" s="1"/>
  <c r="KA73" i="3"/>
  <c r="WZ192" i="3"/>
  <c r="XJ192" i="3" s="1"/>
  <c r="XT192" i="3"/>
  <c r="WP193" i="3" s="1"/>
  <c r="XS191" i="3"/>
  <c r="WO192" i="3" s="1"/>
  <c r="WY191" i="3"/>
  <c r="XI191" i="3" s="1"/>
  <c r="XN177" i="3"/>
  <c r="WJ178" i="3" s="1"/>
  <c r="WT177" i="3"/>
  <c r="XD177" i="3" s="1"/>
  <c r="XQ191" i="3"/>
  <c r="WM192" i="3" s="1"/>
  <c r="WW191" i="3"/>
  <c r="XG191" i="3" s="1"/>
  <c r="WY190" i="2"/>
  <c r="XI190" i="2"/>
  <c r="XS190" i="2"/>
  <c r="WO191" i="2" s="1"/>
  <c r="XT190" i="2"/>
  <c r="WP191" i="2" s="1"/>
  <c r="WZ190" i="2"/>
  <c r="XJ190" i="2" s="1"/>
  <c r="XP191" i="2"/>
  <c r="WL192" i="2" s="1"/>
  <c r="WV191" i="2"/>
  <c r="XF191" i="2"/>
  <c r="XM93" i="3"/>
  <c r="XZ93" i="3"/>
  <c r="WS93" i="3"/>
  <c r="XC93" i="3" s="1"/>
  <c r="XX93" i="3"/>
  <c r="XP190" i="3"/>
  <c r="WL191" i="3" s="1"/>
  <c r="WV190" i="3"/>
  <c r="XF190" i="3" s="1"/>
  <c r="XV191" i="3"/>
  <c r="WR192" i="3" s="1"/>
  <c r="XB191" i="3"/>
  <c r="XL191" i="3"/>
  <c r="XX97" i="2"/>
  <c r="WS97" i="2"/>
  <c r="XC97" i="2" s="1"/>
  <c r="XM97" i="2"/>
  <c r="XZ97" i="2"/>
  <c r="WU191" i="2"/>
  <c r="XE191" i="2" s="1"/>
  <c r="XO191" i="2"/>
  <c r="WK192" i="2" s="1"/>
  <c r="XQ191" i="2"/>
  <c r="WM192" i="2" s="1"/>
  <c r="WW191" i="2"/>
  <c r="XG191" i="2" s="1"/>
  <c r="HJ62" i="3"/>
  <c r="IM62" i="3" s="1"/>
  <c r="IP62" i="3"/>
  <c r="IN62" i="3"/>
  <c r="JQ62" i="3"/>
  <c r="IR62" i="3" s="1"/>
  <c r="XB191" i="2"/>
  <c r="XL191" i="2"/>
  <c r="XV191" i="2"/>
  <c r="WR192" i="2" s="1"/>
  <c r="XN190" i="2"/>
  <c r="WJ191" i="2" s="1"/>
  <c r="WT190" i="2"/>
  <c r="XD190" i="2"/>
  <c r="XO181" i="3"/>
  <c r="WK182" i="3" s="1"/>
  <c r="WU181" i="3"/>
  <c r="XE181" i="3" s="1"/>
  <c r="XR191" i="2"/>
  <c r="WN192" i="2" s="1"/>
  <c r="WX191" i="2"/>
  <c r="XH191" i="2" s="1"/>
  <c r="XU190" i="2"/>
  <c r="WQ191" i="2" s="1"/>
  <c r="XA190" i="2"/>
  <c r="XK190" i="2" s="1"/>
  <c r="IC64" i="3"/>
  <c r="HI64" i="3"/>
  <c r="HS64" i="3" s="1"/>
  <c r="WX191" i="3"/>
  <c r="XH191" i="3" s="1"/>
  <c r="XR191" i="3"/>
  <c r="WN192" i="3" s="1"/>
  <c r="XA190" i="3"/>
  <c r="XK190" i="3" s="1"/>
  <c r="XU190" i="3"/>
  <c r="WQ191" i="3" s="1"/>
  <c r="KL68" i="3" l="1"/>
  <c r="LF68" i="3"/>
  <c r="MS68" i="3"/>
  <c r="LT68" i="3" s="1"/>
  <c r="MT68" i="3"/>
  <c r="LU68" i="3" s="1"/>
  <c r="LR68" i="3"/>
  <c r="LP68" i="3"/>
  <c r="KW70" i="3"/>
  <c r="KC71" i="3"/>
  <c r="HT62" i="3"/>
  <c r="ID62" i="3" s="1"/>
  <c r="LE73" i="3"/>
  <c r="KK73" i="3"/>
  <c r="KU73" i="3"/>
  <c r="WW192" i="3"/>
  <c r="XG192" i="3"/>
  <c r="XQ192" i="3"/>
  <c r="WM193" i="3" s="1"/>
  <c r="XY93" i="3"/>
  <c r="WI94" i="3"/>
  <c r="XY97" i="2"/>
  <c r="WI98" i="2"/>
  <c r="XE182" i="3"/>
  <c r="XO182" i="3"/>
  <c r="WK183" i="3" s="1"/>
  <c r="WU182" i="3"/>
  <c r="XU191" i="3"/>
  <c r="WQ192" i="3" s="1"/>
  <c r="XA191" i="3"/>
  <c r="XK191" i="3"/>
  <c r="GY65" i="3"/>
  <c r="WV192" i="2"/>
  <c r="XF192" i="2"/>
  <c r="XP192" i="2"/>
  <c r="WL193" i="2" s="1"/>
  <c r="XN178" i="3"/>
  <c r="WJ179" i="3" s="1"/>
  <c r="WT178" i="3"/>
  <c r="XD178" i="3" s="1"/>
  <c r="XN191" i="2"/>
  <c r="WJ192" i="2" s="1"/>
  <c r="WT191" i="2"/>
  <c r="XD191" i="2" s="1"/>
  <c r="WW192" i="2"/>
  <c r="XG192" i="2" s="1"/>
  <c r="XQ192" i="2"/>
  <c r="WM193" i="2" s="1"/>
  <c r="XV192" i="3"/>
  <c r="WR193" i="3" s="1"/>
  <c r="XB192" i="3"/>
  <c r="XL192" i="3" s="1"/>
  <c r="XT191" i="2"/>
  <c r="WP192" i="2" s="1"/>
  <c r="WZ191" i="2"/>
  <c r="XJ191" i="2" s="1"/>
  <c r="WY192" i="3"/>
  <c r="XI192" i="3"/>
  <c r="XS192" i="3"/>
  <c r="WO193" i="3" s="1"/>
  <c r="XS191" i="2"/>
  <c r="WO192" i="2" s="1"/>
  <c r="WY191" i="2"/>
  <c r="XI191" i="2" s="1"/>
  <c r="WX192" i="3"/>
  <c r="XH192" i="3"/>
  <c r="XR192" i="3"/>
  <c r="WN193" i="3" s="1"/>
  <c r="XV192" i="2"/>
  <c r="WR193" i="2" s="1"/>
  <c r="XB192" i="2"/>
  <c r="XL192" i="2" s="1"/>
  <c r="XA191" i="2"/>
  <c r="XK191" i="2" s="1"/>
  <c r="XU191" i="2"/>
  <c r="WQ192" i="2" s="1"/>
  <c r="WU192" i="2"/>
  <c r="XE192" i="2"/>
  <c r="XO192" i="2"/>
  <c r="WK193" i="2" s="1"/>
  <c r="XP191" i="3"/>
  <c r="WL192" i="3" s="1"/>
  <c r="WV191" i="3"/>
  <c r="XF191" i="3" s="1"/>
  <c r="XT193" i="3"/>
  <c r="WP194" i="3" s="1"/>
  <c r="WZ193" i="3"/>
  <c r="XJ193" i="3"/>
  <c r="WX192" i="2"/>
  <c r="XH192" i="2" s="1"/>
  <c r="XR192" i="2"/>
  <c r="WN193" i="2" s="1"/>
  <c r="KB69" i="3" l="1"/>
  <c r="LV68" i="3"/>
  <c r="LQ68" i="3"/>
  <c r="LS68" i="3" s="1"/>
  <c r="KV68" i="3"/>
  <c r="LO68" i="3"/>
  <c r="IE62" i="3"/>
  <c r="HA63" i="3" s="1"/>
  <c r="HK63" i="3" s="1"/>
  <c r="HU63" i="3" s="1"/>
  <c r="LG71" i="3"/>
  <c r="KM71" i="3"/>
  <c r="KA74" i="3"/>
  <c r="GZ63" i="3"/>
  <c r="XF193" i="2"/>
  <c r="XP193" i="2"/>
  <c r="WL194" i="2" s="1"/>
  <c r="WV193" i="2"/>
  <c r="XZ98" i="2"/>
  <c r="WS98" i="2"/>
  <c r="XC98" i="2" s="1"/>
  <c r="XX98" i="2"/>
  <c r="XM98" i="2"/>
  <c r="XR193" i="2"/>
  <c r="WN194" i="2" s="1"/>
  <c r="WX193" i="2"/>
  <c r="XH193" i="2" s="1"/>
  <c r="XU192" i="2"/>
  <c r="WQ193" i="2" s="1"/>
  <c r="XA192" i="2"/>
  <c r="XK192" i="2" s="1"/>
  <c r="XQ193" i="2"/>
  <c r="WM194" i="2" s="1"/>
  <c r="WW193" i="2"/>
  <c r="XG193" i="2" s="1"/>
  <c r="XO193" i="2"/>
  <c r="WK194" i="2" s="1"/>
  <c r="WU193" i="2"/>
  <c r="XE193" i="2" s="1"/>
  <c r="HI65" i="3"/>
  <c r="HS65" i="3" s="1"/>
  <c r="IC65" i="3"/>
  <c r="XM94" i="3"/>
  <c r="XZ94" i="3"/>
  <c r="XX94" i="3"/>
  <c r="WS94" i="3"/>
  <c r="XC94" i="3" s="1"/>
  <c r="WZ192" i="2"/>
  <c r="XT192" i="2"/>
  <c r="WP193" i="2" s="1"/>
  <c r="XJ192" i="2"/>
  <c r="WT179" i="3"/>
  <c r="XD179" i="3" s="1"/>
  <c r="XN179" i="3"/>
  <c r="WJ180" i="3" s="1"/>
  <c r="XR193" i="3"/>
  <c r="WN194" i="3" s="1"/>
  <c r="WX193" i="3"/>
  <c r="XH193" i="3" s="1"/>
  <c r="XB193" i="3"/>
  <c r="XL193" i="3"/>
  <c r="XV193" i="3"/>
  <c r="WR194" i="3" s="1"/>
  <c r="XS193" i="3"/>
  <c r="WO194" i="3" s="1"/>
  <c r="WY193" i="3"/>
  <c r="XI193" i="3"/>
  <c r="XO183" i="3"/>
  <c r="WK184" i="3" s="1"/>
  <c r="WU183" i="3"/>
  <c r="XE183" i="3" s="1"/>
  <c r="WZ194" i="3"/>
  <c r="XJ194" i="3" s="1"/>
  <c r="XT194" i="3"/>
  <c r="WP195" i="3" s="1"/>
  <c r="WV192" i="3"/>
  <c r="XF192" i="3"/>
  <c r="XP192" i="3"/>
  <c r="WL193" i="3" s="1"/>
  <c r="XS192" i="2"/>
  <c r="WO193" i="2" s="1"/>
  <c r="WY192" i="2"/>
  <c r="XI192" i="2" s="1"/>
  <c r="XB193" i="2"/>
  <c r="XL193" i="2"/>
  <c r="XV193" i="2"/>
  <c r="WR194" i="2" s="1"/>
  <c r="WT192" i="2"/>
  <c r="XD192" i="2" s="1"/>
  <c r="XN192" i="2"/>
  <c r="WJ193" i="2" s="1"/>
  <c r="XQ193" i="3"/>
  <c r="WM194" i="3" s="1"/>
  <c r="WW193" i="3"/>
  <c r="XG193" i="3"/>
  <c r="XU192" i="3"/>
  <c r="WQ193" i="3" s="1"/>
  <c r="XA192" i="3"/>
  <c r="XK192" i="3" s="1"/>
  <c r="IO62" i="3" l="1"/>
  <c r="IQ62" i="3" s="1"/>
  <c r="JR62" i="3"/>
  <c r="IS62" i="3" s="1"/>
  <c r="IT62" i="3"/>
  <c r="KW71" i="3"/>
  <c r="KL69" i="3"/>
  <c r="LF69" i="3"/>
  <c r="LR69" i="3"/>
  <c r="MT69" i="3"/>
  <c r="LU69" i="3" s="1"/>
  <c r="MS69" i="3"/>
  <c r="LT69" i="3" s="1"/>
  <c r="LP69" i="3"/>
  <c r="KC72" i="3"/>
  <c r="LE74" i="3"/>
  <c r="KK74" i="3"/>
  <c r="KU74" i="3"/>
  <c r="XY98" i="2"/>
  <c r="WI99" i="2"/>
  <c r="XT195" i="3"/>
  <c r="WP196" i="3" s="1"/>
  <c r="WZ195" i="3"/>
  <c r="XJ195" i="3" s="1"/>
  <c r="WX194" i="3"/>
  <c r="XH194" i="3"/>
  <c r="XR194" i="3"/>
  <c r="WN195" i="3" s="1"/>
  <c r="WV193" i="3"/>
  <c r="XF193" i="3" s="1"/>
  <c r="XP193" i="3"/>
  <c r="WL194" i="3" s="1"/>
  <c r="WW194" i="3"/>
  <c r="XG194" i="3" s="1"/>
  <c r="XQ194" i="3"/>
  <c r="WM195" i="3" s="1"/>
  <c r="WI95" i="3"/>
  <c r="XY94" i="3"/>
  <c r="XG194" i="2"/>
  <c r="XQ194" i="2"/>
  <c r="WM195" i="2" s="1"/>
  <c r="WW194" i="2"/>
  <c r="XN193" i="2"/>
  <c r="WJ194" i="2" s="1"/>
  <c r="WT193" i="2"/>
  <c r="XD193" i="2"/>
  <c r="XV194" i="2"/>
  <c r="WR195" i="2" s="1"/>
  <c r="XB194" i="2"/>
  <c r="XL194" i="2" s="1"/>
  <c r="WT180" i="3"/>
  <c r="XD180" i="3"/>
  <c r="XN180" i="3"/>
  <c r="WJ181" i="3" s="1"/>
  <c r="WV194" i="2"/>
  <c r="XF194" i="2" s="1"/>
  <c r="XP194" i="2"/>
  <c r="WL195" i="2" s="1"/>
  <c r="XB194" i="3"/>
  <c r="XL194" i="3"/>
  <c r="XV194" i="3"/>
  <c r="WR195" i="3" s="1"/>
  <c r="WU194" i="2"/>
  <c r="XE194" i="2"/>
  <c r="XO194" i="2"/>
  <c r="WK195" i="2" s="1"/>
  <c r="GY66" i="3"/>
  <c r="XA193" i="3"/>
  <c r="XK193" i="3" s="1"/>
  <c r="XU193" i="3"/>
  <c r="WQ194" i="3" s="1"/>
  <c r="WU184" i="3"/>
  <c r="XE184" i="3"/>
  <c r="XO184" i="3"/>
  <c r="WK185" i="3" s="1"/>
  <c r="XA193" i="2"/>
  <c r="XK193" i="2" s="1"/>
  <c r="XU193" i="2"/>
  <c r="WQ194" i="2" s="1"/>
  <c r="WY193" i="2"/>
  <c r="XI193" i="2" s="1"/>
  <c r="XS193" i="2"/>
  <c r="WO194" i="2" s="1"/>
  <c r="WZ193" i="2"/>
  <c r="XT193" i="2"/>
  <c r="WP194" i="2" s="1"/>
  <c r="XJ193" i="2"/>
  <c r="XI194" i="3"/>
  <c r="WY194" i="3"/>
  <c r="XS194" i="3"/>
  <c r="WO195" i="3" s="1"/>
  <c r="WX194" i="2"/>
  <c r="XH194" i="2" s="1"/>
  <c r="XR194" i="2"/>
  <c r="WN195" i="2" s="1"/>
  <c r="HJ63" i="3"/>
  <c r="IM63" i="3" s="1"/>
  <c r="IP63" i="3"/>
  <c r="IN63" i="3"/>
  <c r="JQ63" i="3"/>
  <c r="IR63" i="3" s="1"/>
  <c r="KB70" i="3" l="1"/>
  <c r="LV69" i="3"/>
  <c r="LQ69" i="3"/>
  <c r="LS69" i="3" s="1"/>
  <c r="KV69" i="3"/>
  <c r="LO69" i="3"/>
  <c r="LG72" i="3"/>
  <c r="KM72" i="3"/>
  <c r="KW72" i="3"/>
  <c r="KA75" i="3"/>
  <c r="XP194" i="3"/>
  <c r="WL195" i="3" s="1"/>
  <c r="WV194" i="3"/>
  <c r="XF194" i="3" s="1"/>
  <c r="XB195" i="3"/>
  <c r="XL195" i="3" s="1"/>
  <c r="XV195" i="3"/>
  <c r="WR196" i="3" s="1"/>
  <c r="XV195" i="2"/>
  <c r="WR196" i="2" s="1"/>
  <c r="XB195" i="2"/>
  <c r="XL195" i="2" s="1"/>
  <c r="WX195" i="3"/>
  <c r="XH195" i="3"/>
  <c r="XR195" i="3"/>
  <c r="WN196" i="3" s="1"/>
  <c r="WZ194" i="2"/>
  <c r="XJ194" i="2" s="1"/>
  <c r="XT194" i="2"/>
  <c r="WP195" i="2" s="1"/>
  <c r="XU194" i="3"/>
  <c r="WQ195" i="3" s="1"/>
  <c r="XA194" i="3"/>
  <c r="XK194" i="3" s="1"/>
  <c r="XP195" i="2"/>
  <c r="WL196" i="2" s="1"/>
  <c r="WV195" i="2"/>
  <c r="XF195" i="2" s="1"/>
  <c r="XQ195" i="2"/>
  <c r="WM196" i="2" s="1"/>
  <c r="WW195" i="2"/>
  <c r="XG195" i="2" s="1"/>
  <c r="WT181" i="3"/>
  <c r="XN181" i="3"/>
  <c r="WJ182" i="3" s="1"/>
  <c r="XD181" i="3"/>
  <c r="XT196" i="3"/>
  <c r="WP197" i="3" s="1"/>
  <c r="WZ196" i="3"/>
  <c r="XJ196" i="3" s="1"/>
  <c r="HT63" i="3"/>
  <c r="ID63" i="3" s="1"/>
  <c r="XA194" i="2"/>
  <c r="XK194" i="2" s="1"/>
  <c r="XU194" i="2"/>
  <c r="WQ195" i="2" s="1"/>
  <c r="WY195" i="3"/>
  <c r="XI195" i="3" s="1"/>
  <c r="XS195" i="3"/>
  <c r="WO196" i="3" s="1"/>
  <c r="WU185" i="3"/>
  <c r="XE185" i="3"/>
  <c r="XO185" i="3"/>
  <c r="WK186" i="3" s="1"/>
  <c r="WT194" i="2"/>
  <c r="XN194" i="2"/>
  <c r="WJ195" i="2" s="1"/>
  <c r="XD194" i="2"/>
  <c r="XS194" i="2"/>
  <c r="WO195" i="2" s="1"/>
  <c r="WY194" i="2"/>
  <c r="XI194" i="2"/>
  <c r="IC66" i="3"/>
  <c r="HI66" i="3"/>
  <c r="XZ95" i="3"/>
  <c r="XX95" i="3"/>
  <c r="WS95" i="3"/>
  <c r="XC95" i="3" s="1"/>
  <c r="XM95" i="3"/>
  <c r="WX195" i="2"/>
  <c r="XH195" i="2"/>
  <c r="XR195" i="2"/>
  <c r="WN196" i="2" s="1"/>
  <c r="WW195" i="3"/>
  <c r="XG195" i="3" s="1"/>
  <c r="XQ195" i="3"/>
  <c r="WM196" i="3" s="1"/>
  <c r="WS99" i="2"/>
  <c r="XC99" i="2" s="1"/>
  <c r="XZ99" i="2"/>
  <c r="XM99" i="2"/>
  <c r="XX99" i="2"/>
  <c r="XO195" i="2"/>
  <c r="WK196" i="2" s="1"/>
  <c r="WU195" i="2"/>
  <c r="XE195" i="2"/>
  <c r="KL70" i="3" l="1"/>
  <c r="LF70" i="3"/>
  <c r="LR70" i="3"/>
  <c r="MT70" i="3"/>
  <c r="LU70" i="3" s="1"/>
  <c r="MS70" i="3"/>
  <c r="LT70" i="3" s="1"/>
  <c r="LP70" i="3"/>
  <c r="IE63" i="3"/>
  <c r="HA64" i="3" s="1"/>
  <c r="HK64" i="3" s="1"/>
  <c r="HU64" i="3" s="1"/>
  <c r="KC73" i="3"/>
  <c r="KK75" i="3"/>
  <c r="KU75" i="3" s="1"/>
  <c r="LE75" i="3"/>
  <c r="XA195" i="2"/>
  <c r="XK195" i="2" s="1"/>
  <c r="XU195" i="2"/>
  <c r="WQ196" i="2" s="1"/>
  <c r="XQ196" i="2"/>
  <c r="WM197" i="2" s="1"/>
  <c r="WW196" i="2"/>
  <c r="XG196" i="2" s="1"/>
  <c r="XY99" i="2"/>
  <c r="WI100" i="2"/>
  <c r="XR196" i="3"/>
  <c r="WN197" i="3" s="1"/>
  <c r="WX196" i="3"/>
  <c r="XH196" i="3" s="1"/>
  <c r="XN195" i="2"/>
  <c r="WJ196" i="2" s="1"/>
  <c r="WT195" i="2"/>
  <c r="XD195" i="2" s="1"/>
  <c r="XO196" i="2"/>
  <c r="WK197" i="2" s="1"/>
  <c r="WU196" i="2"/>
  <c r="XE196" i="2" s="1"/>
  <c r="XY95" i="3"/>
  <c r="WI96" i="3"/>
  <c r="XV196" i="2"/>
  <c r="WR197" i="2" s="1"/>
  <c r="XB196" i="2"/>
  <c r="XL196" i="2" s="1"/>
  <c r="WV196" i="2"/>
  <c r="XF196" i="2" s="1"/>
  <c r="XP196" i="2"/>
  <c r="WL197" i="2" s="1"/>
  <c r="XQ196" i="3"/>
  <c r="WM197" i="3" s="1"/>
  <c r="WW196" i="3"/>
  <c r="XG196" i="3" s="1"/>
  <c r="XO186" i="3"/>
  <c r="WK187" i="3" s="1"/>
  <c r="WU186" i="3"/>
  <c r="XE186" i="3" s="1"/>
  <c r="WZ197" i="3"/>
  <c r="XJ197" i="3"/>
  <c r="XT197" i="3"/>
  <c r="WP198" i="3" s="1"/>
  <c r="XV196" i="3"/>
  <c r="WR197" i="3" s="1"/>
  <c r="XB196" i="3"/>
  <c r="XL196" i="3" s="1"/>
  <c r="WY195" i="2"/>
  <c r="XS195" i="2"/>
  <c r="WO196" i="2" s="1"/>
  <c r="XI195" i="2"/>
  <c r="GZ64" i="3"/>
  <c r="IT63" i="3"/>
  <c r="XK195" i="3"/>
  <c r="XU195" i="3"/>
  <c r="WQ196" i="3" s="1"/>
  <c r="XA195" i="3"/>
  <c r="XS196" i="3"/>
  <c r="WO197" i="3" s="1"/>
  <c r="WY196" i="3"/>
  <c r="XI196" i="3" s="1"/>
  <c r="WZ195" i="2"/>
  <c r="XJ195" i="2"/>
  <c r="XT195" i="2"/>
  <c r="WP196" i="2" s="1"/>
  <c r="XN182" i="3"/>
  <c r="WJ183" i="3" s="1"/>
  <c r="WT182" i="3"/>
  <c r="XD182" i="3" s="1"/>
  <c r="WX196" i="2"/>
  <c r="XH196" i="2" s="1"/>
  <c r="XR196" i="2"/>
  <c r="WN197" i="2" s="1"/>
  <c r="GY67" i="3"/>
  <c r="WV195" i="3"/>
  <c r="XF195" i="3"/>
  <c r="XP195" i="3"/>
  <c r="WL196" i="3" s="1"/>
  <c r="HS66" i="3"/>
  <c r="JR63" i="3" l="1"/>
  <c r="IS63" i="3" s="1"/>
  <c r="KB71" i="3"/>
  <c r="LQ70" i="3"/>
  <c r="LS70" i="3" s="1"/>
  <c r="LV70" i="3"/>
  <c r="KV70" i="3"/>
  <c r="LO70" i="3"/>
  <c r="IE64" i="3"/>
  <c r="HA65" i="3" s="1"/>
  <c r="HK65" i="3" s="1"/>
  <c r="HU65" i="3" s="1"/>
  <c r="IO63" i="3"/>
  <c r="IQ63" i="3" s="1"/>
  <c r="LG73" i="3"/>
  <c r="KM73" i="3"/>
  <c r="KW73" i="3" s="1"/>
  <c r="XB197" i="3"/>
  <c r="XL197" i="3" s="1"/>
  <c r="XV197" i="3"/>
  <c r="WR198" i="3" s="1"/>
  <c r="WZ198" i="3"/>
  <c r="XJ198" i="3"/>
  <c r="XT198" i="3"/>
  <c r="WP199" i="3" s="1"/>
  <c r="XZ96" i="3"/>
  <c r="XX96" i="3"/>
  <c r="WS96" i="3"/>
  <c r="XC96" i="3" s="1"/>
  <c r="XM96" i="3"/>
  <c r="XO187" i="3"/>
  <c r="WK188" i="3" s="1"/>
  <c r="WU187" i="3"/>
  <c r="XE187" i="3"/>
  <c r="XV197" i="2"/>
  <c r="WR198" i="2" s="1"/>
  <c r="XB197" i="2"/>
  <c r="XL197" i="2" s="1"/>
  <c r="XP196" i="3"/>
  <c r="WL197" i="3" s="1"/>
  <c r="WV196" i="3"/>
  <c r="XF196" i="3" s="1"/>
  <c r="XT196" i="2"/>
  <c r="WP197" i="2" s="1"/>
  <c r="WZ196" i="2"/>
  <c r="XJ196" i="2" s="1"/>
  <c r="HJ64" i="3"/>
  <c r="IM64" i="3" s="1"/>
  <c r="IP64" i="3"/>
  <c r="IN64" i="3"/>
  <c r="JQ64" i="3"/>
  <c r="IR64" i="3" s="1"/>
  <c r="WX197" i="3"/>
  <c r="XR197" i="3"/>
  <c r="WN198" i="3" s="1"/>
  <c r="XH197" i="3"/>
  <c r="IE65" i="3"/>
  <c r="HA66" i="3" s="1"/>
  <c r="IC67" i="3"/>
  <c r="HI67" i="3"/>
  <c r="HS67" i="3"/>
  <c r="WU197" i="2"/>
  <c r="XE197" i="2" s="1"/>
  <c r="XO197" i="2"/>
  <c r="WK198" i="2" s="1"/>
  <c r="WX197" i="2"/>
  <c r="XH197" i="2"/>
  <c r="XR197" i="2"/>
  <c r="WN198" i="2" s="1"/>
  <c r="XU196" i="3"/>
  <c r="WQ197" i="3" s="1"/>
  <c r="XA196" i="3"/>
  <c r="XK196" i="3" s="1"/>
  <c r="XN183" i="3"/>
  <c r="WJ184" i="3" s="1"/>
  <c r="XD183" i="3"/>
  <c r="WT183" i="3"/>
  <c r="XX100" i="2"/>
  <c r="XM100" i="2"/>
  <c r="XZ100" i="2"/>
  <c r="WS100" i="2"/>
  <c r="XC100" i="2" s="1"/>
  <c r="XS196" i="2"/>
  <c r="WO197" i="2" s="1"/>
  <c r="WY196" i="2"/>
  <c r="XI196" i="2" s="1"/>
  <c r="XQ197" i="3"/>
  <c r="WM198" i="3" s="1"/>
  <c r="WW197" i="3"/>
  <c r="XG197" i="3"/>
  <c r="WW197" i="2"/>
  <c r="XG197" i="2" s="1"/>
  <c r="XQ197" i="2"/>
  <c r="WM198" i="2" s="1"/>
  <c r="XU196" i="2"/>
  <c r="WQ197" i="2" s="1"/>
  <c r="XA196" i="2"/>
  <c r="XK196" i="2" s="1"/>
  <c r="WY197" i="3"/>
  <c r="XI197" i="3" s="1"/>
  <c r="XS197" i="3"/>
  <c r="WO198" i="3" s="1"/>
  <c r="WV197" i="2"/>
  <c r="XP197" i="2"/>
  <c r="WL198" i="2" s="1"/>
  <c r="XF197" i="2"/>
  <c r="WT196" i="2"/>
  <c r="XD196" i="2" s="1"/>
  <c r="XN196" i="2"/>
  <c r="WJ197" i="2" s="1"/>
  <c r="LF71" i="3" l="1"/>
  <c r="KL71" i="3"/>
  <c r="LR71" i="3"/>
  <c r="MS71" i="3"/>
  <c r="LT71" i="3" s="1"/>
  <c r="MT71" i="3"/>
  <c r="LU71" i="3" s="1"/>
  <c r="LP71" i="3"/>
  <c r="KC74" i="3"/>
  <c r="XO188" i="3"/>
  <c r="WK189" i="3" s="1"/>
  <c r="WU188" i="3"/>
  <c r="XE188" i="3" s="1"/>
  <c r="XT197" i="2"/>
  <c r="WP198" i="2" s="1"/>
  <c r="WZ197" i="2"/>
  <c r="XJ197" i="2" s="1"/>
  <c r="XY96" i="3"/>
  <c r="WI97" i="3"/>
  <c r="XA197" i="2"/>
  <c r="XU197" i="2"/>
  <c r="WQ198" i="2" s="1"/>
  <c r="XK197" i="2"/>
  <c r="WI101" i="2"/>
  <c r="XY100" i="2"/>
  <c r="XO198" i="2"/>
  <c r="WK199" i="2" s="1"/>
  <c r="WU198" i="2"/>
  <c r="XE198" i="2"/>
  <c r="XP197" i="3"/>
  <c r="WL198" i="3" s="1"/>
  <c r="WV197" i="3"/>
  <c r="XF197" i="3"/>
  <c r="XT199" i="3"/>
  <c r="WP200" i="3" s="1"/>
  <c r="WZ199" i="3"/>
  <c r="XJ199" i="3" s="1"/>
  <c r="XN197" i="2"/>
  <c r="WJ198" i="2" s="1"/>
  <c r="WT197" i="2"/>
  <c r="XD197" i="2" s="1"/>
  <c r="XB198" i="2"/>
  <c r="XV198" i="2"/>
  <c r="WR199" i="2" s="1"/>
  <c r="XL198" i="2"/>
  <c r="WX198" i="3"/>
  <c r="XH198" i="3"/>
  <c r="XR198" i="3"/>
  <c r="WN199" i="3" s="1"/>
  <c r="XA197" i="3"/>
  <c r="XU197" i="3"/>
  <c r="WQ198" i="3" s="1"/>
  <c r="XK197" i="3"/>
  <c r="IE66" i="3"/>
  <c r="HA67" i="3" s="1"/>
  <c r="HK66" i="3"/>
  <c r="HU66" i="3" s="1"/>
  <c r="XG198" i="2"/>
  <c r="WW198" i="2"/>
  <c r="XQ198" i="2"/>
  <c r="WM199" i="2" s="1"/>
  <c r="WV198" i="2"/>
  <c r="XF198" i="2" s="1"/>
  <c r="XP198" i="2"/>
  <c r="WL199" i="2" s="1"/>
  <c r="WT184" i="3"/>
  <c r="XD184" i="3"/>
  <c r="XN184" i="3"/>
  <c r="WJ185" i="3" s="1"/>
  <c r="XQ198" i="3"/>
  <c r="WM199" i="3" s="1"/>
  <c r="WW198" i="3"/>
  <c r="XG198" i="3" s="1"/>
  <c r="XV198" i="3"/>
  <c r="WR199" i="3" s="1"/>
  <c r="XB198" i="3"/>
  <c r="XL198" i="3" s="1"/>
  <c r="WY198" i="3"/>
  <c r="XI198" i="3"/>
  <c r="XS198" i="3"/>
  <c r="WO199" i="3" s="1"/>
  <c r="WY197" i="2"/>
  <c r="XI197" i="2" s="1"/>
  <c r="XS197" i="2"/>
  <c r="WO198" i="2" s="1"/>
  <c r="XR198" i="2"/>
  <c r="WN199" i="2" s="1"/>
  <c r="WX198" i="2"/>
  <c r="XH198" i="2" s="1"/>
  <c r="GY68" i="3"/>
  <c r="HT64" i="3"/>
  <c r="ID64" i="3" s="1"/>
  <c r="KV71" i="3" l="1"/>
  <c r="LO71" i="3"/>
  <c r="KB72" i="3"/>
  <c r="LV71" i="3"/>
  <c r="LQ71" i="3"/>
  <c r="LS71" i="3" s="1"/>
  <c r="LG74" i="3"/>
  <c r="KM74" i="3"/>
  <c r="XA198" i="2"/>
  <c r="XU198" i="2"/>
  <c r="WQ199" i="2" s="1"/>
  <c r="XK198" i="2"/>
  <c r="HK67" i="3"/>
  <c r="HU67" i="3" s="1"/>
  <c r="IE67" i="3"/>
  <c r="HA68" i="3" s="1"/>
  <c r="XS198" i="2"/>
  <c r="WO199" i="2" s="1"/>
  <c r="WY198" i="2"/>
  <c r="XI198" i="2"/>
  <c r="XQ199" i="3"/>
  <c r="WM200" i="3" s="1"/>
  <c r="WW199" i="3"/>
  <c r="XG199" i="3" s="1"/>
  <c r="WT185" i="3"/>
  <c r="XD185" i="3" s="1"/>
  <c r="XN185" i="3"/>
  <c r="WJ186" i="3" s="1"/>
  <c r="XU198" i="3"/>
  <c r="WQ199" i="3" s="1"/>
  <c r="XA198" i="3"/>
  <c r="XK198" i="3" s="1"/>
  <c r="WV198" i="3"/>
  <c r="XP198" i="3"/>
  <c r="WL199" i="3" s="1"/>
  <c r="XF198" i="3"/>
  <c r="WZ198" i="2"/>
  <c r="XJ198" i="2" s="1"/>
  <c r="XT198" i="2"/>
  <c r="WP199" i="2" s="1"/>
  <c r="IC68" i="3"/>
  <c r="HI68" i="3"/>
  <c r="GZ65" i="3"/>
  <c r="IO64" i="3"/>
  <c r="IQ64" i="3" s="1"/>
  <c r="IT64" i="3"/>
  <c r="JR64" i="3"/>
  <c r="IS64" i="3" s="1"/>
  <c r="WV199" i="2"/>
  <c r="XF199" i="2" s="1"/>
  <c r="XP199" i="2"/>
  <c r="WL200" i="2" s="1"/>
  <c r="XV199" i="3"/>
  <c r="WR200" i="3" s="1"/>
  <c r="XB199" i="3"/>
  <c r="XL199" i="3" s="1"/>
  <c r="WW199" i="2"/>
  <c r="XG199" i="2" s="1"/>
  <c r="XQ199" i="2"/>
  <c r="WM200" i="2" s="1"/>
  <c r="XB199" i="2"/>
  <c r="XL199" i="2" s="1"/>
  <c r="XV199" i="2"/>
  <c r="WR200" i="2" s="1"/>
  <c r="XX101" i="2"/>
  <c r="WS101" i="2"/>
  <c r="XC101" i="2"/>
  <c r="XM101" i="2"/>
  <c r="XZ101" i="2"/>
  <c r="WT198" i="2"/>
  <c r="XN198" i="2"/>
  <c r="WJ199" i="2" s="1"/>
  <c r="XD198" i="2"/>
  <c r="WZ200" i="3"/>
  <c r="XJ200" i="3"/>
  <c r="XT200" i="3"/>
  <c r="WP201" i="3" s="1"/>
  <c r="XS199" i="3"/>
  <c r="WO200" i="3" s="1"/>
  <c r="WY199" i="3"/>
  <c r="XI199" i="3" s="1"/>
  <c r="XX97" i="3"/>
  <c r="WS97" i="3"/>
  <c r="XZ97" i="3"/>
  <c r="XC97" i="3"/>
  <c r="XM97" i="3"/>
  <c r="WX199" i="3"/>
  <c r="XH199" i="3"/>
  <c r="XR199" i="3"/>
  <c r="WN200" i="3" s="1"/>
  <c r="WU199" i="2"/>
  <c r="XE199" i="2" s="1"/>
  <c r="XO199" i="2"/>
  <c r="WK200" i="2" s="1"/>
  <c r="XR199" i="2"/>
  <c r="WN200" i="2" s="1"/>
  <c r="WX199" i="2"/>
  <c r="XH199" i="2" s="1"/>
  <c r="XO189" i="3"/>
  <c r="WK190" i="3" s="1"/>
  <c r="WU189" i="3"/>
  <c r="XE189" i="3" s="1"/>
  <c r="LF72" i="3" l="1"/>
  <c r="KL72" i="3"/>
  <c r="LR72" i="3"/>
  <c r="LP72" i="3"/>
  <c r="MS72" i="3"/>
  <c r="LT72" i="3" s="1"/>
  <c r="MT72" i="3"/>
  <c r="LU72" i="3" s="1"/>
  <c r="KW74" i="3"/>
  <c r="KC75" i="3"/>
  <c r="XQ200" i="3"/>
  <c r="WM201" i="3" s="1"/>
  <c r="WW200" i="3"/>
  <c r="XG200" i="3" s="1"/>
  <c r="XT201" i="3"/>
  <c r="WP202" i="3" s="1"/>
  <c r="WZ201" i="3"/>
  <c r="XJ201" i="3"/>
  <c r="XU199" i="3"/>
  <c r="WQ200" i="3" s="1"/>
  <c r="XA199" i="3"/>
  <c r="XK199" i="3" s="1"/>
  <c r="XO200" i="2"/>
  <c r="WK201" i="2" s="1"/>
  <c r="WU200" i="2"/>
  <c r="XE200" i="2" s="1"/>
  <c r="XB200" i="2"/>
  <c r="XL200" i="2"/>
  <c r="XV200" i="2"/>
  <c r="WR201" i="2" s="1"/>
  <c r="XR200" i="3"/>
  <c r="WN201" i="3" s="1"/>
  <c r="WX200" i="3"/>
  <c r="XH200" i="3" s="1"/>
  <c r="WT199" i="2"/>
  <c r="XD199" i="2"/>
  <c r="XN199" i="2"/>
  <c r="WJ200" i="2" s="1"/>
  <c r="GY69" i="3"/>
  <c r="WV199" i="3"/>
  <c r="XF199" i="3"/>
  <c r="XP199" i="3"/>
  <c r="WL200" i="3" s="1"/>
  <c r="XS200" i="3"/>
  <c r="WO201" i="3" s="1"/>
  <c r="WY200" i="3"/>
  <c r="XI200" i="3"/>
  <c r="XQ200" i="2"/>
  <c r="WM201" i="2" s="1"/>
  <c r="WW200" i="2"/>
  <c r="XG200" i="2" s="1"/>
  <c r="WI98" i="3"/>
  <c r="XY97" i="3"/>
  <c r="IE68" i="3"/>
  <c r="HA69" i="3" s="1"/>
  <c r="HK68" i="3"/>
  <c r="HU68" i="3"/>
  <c r="XO190" i="3"/>
  <c r="WK191" i="3" s="1"/>
  <c r="WU190" i="3"/>
  <c r="XE190" i="3" s="1"/>
  <c r="WI102" i="2"/>
  <c r="XY101" i="2"/>
  <c r="XN186" i="3"/>
  <c r="WJ187" i="3" s="1"/>
  <c r="WT186" i="3"/>
  <c r="XD186" i="3" s="1"/>
  <c r="XK199" i="2"/>
  <c r="XA199" i="2"/>
  <c r="XU199" i="2"/>
  <c r="WQ200" i="2" s="1"/>
  <c r="XT199" i="2"/>
  <c r="WP200" i="2" s="1"/>
  <c r="WZ199" i="2"/>
  <c r="XJ199" i="2"/>
  <c r="HJ65" i="3"/>
  <c r="IM65" i="3" s="1"/>
  <c r="JQ65" i="3"/>
  <c r="IR65" i="3" s="1"/>
  <c r="IN65" i="3"/>
  <c r="IP65" i="3"/>
  <c r="WY199" i="2"/>
  <c r="XS199" i="2"/>
  <c r="WO200" i="2" s="1"/>
  <c r="XI199" i="2"/>
  <c r="XB200" i="3"/>
  <c r="XL200" i="3"/>
  <c r="XV200" i="3"/>
  <c r="WR201" i="3" s="1"/>
  <c r="XR200" i="2"/>
  <c r="WN201" i="2" s="1"/>
  <c r="WX200" i="2"/>
  <c r="XH200" i="2" s="1"/>
  <c r="XP200" i="2"/>
  <c r="WL201" i="2" s="1"/>
  <c r="WV200" i="2"/>
  <c r="XF200" i="2"/>
  <c r="HS68" i="3"/>
  <c r="KV72" i="3" l="1"/>
  <c r="LO72" i="3"/>
  <c r="KB73" i="3"/>
  <c r="LQ72" i="3"/>
  <c r="LS72" i="3" s="1"/>
  <c r="LV72" i="3"/>
  <c r="KM75" i="3"/>
  <c r="LG75" i="3"/>
  <c r="HT65" i="3"/>
  <c r="ID65" i="3" s="1"/>
  <c r="JR65" i="3" s="1"/>
  <c r="IS65" i="3" s="1"/>
  <c r="WU201" i="2"/>
  <c r="XE201" i="2" s="1"/>
  <c r="XO201" i="2"/>
  <c r="WK202" i="2" s="1"/>
  <c r="HI69" i="3"/>
  <c r="HS69" i="3" s="1"/>
  <c r="IC69" i="3"/>
  <c r="XF201" i="2"/>
  <c r="XP201" i="2"/>
  <c r="WL202" i="2" s="1"/>
  <c r="WV201" i="2"/>
  <c r="XN200" i="2"/>
  <c r="WJ201" i="2" s="1"/>
  <c r="WT200" i="2"/>
  <c r="XD200" i="2" s="1"/>
  <c r="WW201" i="2"/>
  <c r="XG201" i="2"/>
  <c r="XQ201" i="2"/>
  <c r="WM202" i="2" s="1"/>
  <c r="XA200" i="3"/>
  <c r="XK200" i="3"/>
  <c r="XU200" i="3"/>
  <c r="WQ201" i="3" s="1"/>
  <c r="XB201" i="3"/>
  <c r="XL201" i="3"/>
  <c r="XV201" i="3"/>
  <c r="WR202" i="3" s="1"/>
  <c r="XO191" i="3"/>
  <c r="WK192" i="3" s="1"/>
  <c r="WU191" i="3"/>
  <c r="XE191" i="3" s="1"/>
  <c r="XR201" i="2"/>
  <c r="WN202" i="2" s="1"/>
  <c r="WX201" i="2"/>
  <c r="XH201" i="2" s="1"/>
  <c r="XM102" i="2"/>
  <c r="XZ102" i="2"/>
  <c r="WS102" i="2"/>
  <c r="XX102" i="2"/>
  <c r="XC102" i="2"/>
  <c r="WY201" i="3"/>
  <c r="XI201" i="3" s="1"/>
  <c r="XS201" i="3"/>
  <c r="WO202" i="3" s="1"/>
  <c r="WX201" i="3"/>
  <c r="XH201" i="3" s="1"/>
  <c r="XR201" i="3"/>
  <c r="WN202" i="3" s="1"/>
  <c r="XT202" i="3"/>
  <c r="WP203" i="3" s="1"/>
  <c r="WZ202" i="3"/>
  <c r="XJ202" i="3" s="1"/>
  <c r="XF200" i="3"/>
  <c r="XP200" i="3"/>
  <c r="WL201" i="3" s="1"/>
  <c r="WV200" i="3"/>
  <c r="XV201" i="2"/>
  <c r="WR202" i="2" s="1"/>
  <c r="XB201" i="2"/>
  <c r="XL201" i="2" s="1"/>
  <c r="XN187" i="3"/>
  <c r="WJ188" i="3" s="1"/>
  <c r="WT187" i="3"/>
  <c r="XD187" i="3" s="1"/>
  <c r="XX98" i="3"/>
  <c r="XM98" i="3"/>
  <c r="WS98" i="3"/>
  <c r="XC98" i="3" s="1"/>
  <c r="XZ98" i="3"/>
  <c r="WY200" i="2"/>
  <c r="XI200" i="2" s="1"/>
  <c r="XS200" i="2"/>
  <c r="WO201" i="2" s="1"/>
  <c r="WZ200" i="2"/>
  <c r="XT200" i="2"/>
  <c r="WP201" i="2" s="1"/>
  <c r="XJ200" i="2"/>
  <c r="XA200" i="2"/>
  <c r="XK200" i="2" s="1"/>
  <c r="XU200" i="2"/>
  <c r="WQ201" i="2" s="1"/>
  <c r="HK69" i="3"/>
  <c r="HU69" i="3" s="1"/>
  <c r="IE69" i="3"/>
  <c r="HA70" i="3" s="1"/>
  <c r="WW201" i="3"/>
  <c r="XG201" i="3"/>
  <c r="XQ201" i="3"/>
  <c r="WM202" i="3" s="1"/>
  <c r="LF73" i="3" l="1"/>
  <c r="KL73" i="3"/>
  <c r="LO73" i="3" s="1"/>
  <c r="KV73" i="3"/>
  <c r="LR73" i="3"/>
  <c r="MT73" i="3"/>
  <c r="LU73" i="3" s="1"/>
  <c r="MS73" i="3"/>
  <c r="LT73" i="3" s="1"/>
  <c r="LP73" i="3"/>
  <c r="GZ66" i="3"/>
  <c r="HJ66" i="3" s="1"/>
  <c r="IM66" i="3" s="1"/>
  <c r="KW75" i="3"/>
  <c r="IO65" i="3"/>
  <c r="IQ65" i="3" s="1"/>
  <c r="IT65" i="3"/>
  <c r="GY70" i="3"/>
  <c r="XY102" i="2"/>
  <c r="WI103" i="2"/>
  <c r="XU201" i="2"/>
  <c r="WQ202" i="2" s="1"/>
  <c r="XA201" i="2"/>
  <c r="XK201" i="2" s="1"/>
  <c r="WV201" i="3"/>
  <c r="XF201" i="3" s="1"/>
  <c r="XP201" i="3"/>
  <c r="WL202" i="3" s="1"/>
  <c r="XA201" i="3"/>
  <c r="XK201" i="3" s="1"/>
  <c r="XU201" i="3"/>
  <c r="WQ202" i="3" s="1"/>
  <c r="XY98" i="3"/>
  <c r="WI99" i="3"/>
  <c r="WZ201" i="2"/>
  <c r="XJ201" i="2"/>
  <c r="XT201" i="2"/>
  <c r="WP202" i="2" s="1"/>
  <c r="WX202" i="3"/>
  <c r="XH202" i="3"/>
  <c r="XR202" i="3"/>
  <c r="WN203" i="3" s="1"/>
  <c r="XT203" i="3"/>
  <c r="WP204" i="3" s="1"/>
  <c r="WZ203" i="3"/>
  <c r="XJ203" i="3" s="1"/>
  <c r="WW202" i="2"/>
  <c r="XG202" i="2" s="1"/>
  <c r="XQ202" i="2"/>
  <c r="WM203" i="2" s="1"/>
  <c r="XN188" i="3"/>
  <c r="WJ189" i="3" s="1"/>
  <c r="WT188" i="3"/>
  <c r="XD188" i="3" s="1"/>
  <c r="IP66" i="3"/>
  <c r="IN66" i="3"/>
  <c r="XS202" i="3"/>
  <c r="WO203" i="3" s="1"/>
  <c r="WY202" i="3"/>
  <c r="XI202" i="3" s="1"/>
  <c r="XO192" i="3"/>
  <c r="WK193" i="3" s="1"/>
  <c r="WU192" i="3"/>
  <c r="XE192" i="3" s="1"/>
  <c r="WT201" i="2"/>
  <c r="XD201" i="2"/>
  <c r="XN201" i="2"/>
  <c r="WJ202" i="2" s="1"/>
  <c r="WW202" i="3"/>
  <c r="XG202" i="3"/>
  <c r="XQ202" i="3"/>
  <c r="WM203" i="3" s="1"/>
  <c r="WX202" i="2"/>
  <c r="XH202" i="2" s="1"/>
  <c r="XR202" i="2"/>
  <c r="WN203" i="2" s="1"/>
  <c r="XB202" i="2"/>
  <c r="XL202" i="2"/>
  <c r="XV202" i="2"/>
  <c r="WR203" i="2" s="1"/>
  <c r="XO202" i="2"/>
  <c r="WK203" i="2" s="1"/>
  <c r="WU202" i="2"/>
  <c r="XE202" i="2" s="1"/>
  <c r="HK70" i="3"/>
  <c r="HU70" i="3"/>
  <c r="IE70" i="3"/>
  <c r="HA71" i="3" s="1"/>
  <c r="XS201" i="2"/>
  <c r="WO202" i="2" s="1"/>
  <c r="WY201" i="2"/>
  <c r="XI201" i="2" s="1"/>
  <c r="XV202" i="3"/>
  <c r="WR203" i="3" s="1"/>
  <c r="XB202" i="3"/>
  <c r="XL202" i="3"/>
  <c r="WV202" i="2"/>
  <c r="XF202" i="2" s="1"/>
  <c r="XP202" i="2"/>
  <c r="WL203" i="2" s="1"/>
  <c r="JQ66" i="3" l="1"/>
  <c r="IR66" i="3" s="1"/>
  <c r="KB74" i="3"/>
  <c r="LQ73" i="3"/>
  <c r="LS73" i="3" s="1"/>
  <c r="LV73" i="3"/>
  <c r="WZ204" i="3"/>
  <c r="XJ204" i="3"/>
  <c r="XT204" i="3"/>
  <c r="WP205" i="3" s="1"/>
  <c r="XN202" i="2"/>
  <c r="WJ203" i="2" s="1"/>
  <c r="WT202" i="2"/>
  <c r="XD202" i="2" s="1"/>
  <c r="WV202" i="3"/>
  <c r="XF202" i="3"/>
  <c r="XP202" i="3"/>
  <c r="WL203" i="3" s="1"/>
  <c r="XP203" i="2"/>
  <c r="WL204" i="2" s="1"/>
  <c r="WV203" i="2"/>
  <c r="XF203" i="2" s="1"/>
  <c r="XB203" i="2"/>
  <c r="XV203" i="2"/>
  <c r="WR204" i="2" s="1"/>
  <c r="XL203" i="2"/>
  <c r="XR203" i="3"/>
  <c r="WN204" i="3" s="1"/>
  <c r="WX203" i="3"/>
  <c r="XH203" i="3" s="1"/>
  <c r="HT66" i="3"/>
  <c r="ID66" i="3" s="1"/>
  <c r="WZ202" i="2"/>
  <c r="XJ202" i="2"/>
  <c r="XT202" i="2"/>
  <c r="WP203" i="2" s="1"/>
  <c r="XK202" i="2"/>
  <c r="XU202" i="2"/>
  <c r="WQ203" i="2" s="1"/>
  <c r="XA202" i="2"/>
  <c r="XO193" i="3"/>
  <c r="WK194" i="3" s="1"/>
  <c r="WU193" i="3"/>
  <c r="XE193" i="3" s="1"/>
  <c r="WY202" i="2"/>
  <c r="XI202" i="2"/>
  <c r="XS202" i="2"/>
  <c r="WO203" i="2" s="1"/>
  <c r="WS103" i="2"/>
  <c r="XC103" i="2" s="1"/>
  <c r="XZ103" i="2"/>
  <c r="XM103" i="2"/>
  <c r="XX103" i="2"/>
  <c r="WU203" i="2"/>
  <c r="XE203" i="2"/>
  <c r="XO203" i="2"/>
  <c r="WK204" i="2" s="1"/>
  <c r="XB203" i="3"/>
  <c r="XV203" i="3"/>
  <c r="WR204" i="3" s="1"/>
  <c r="XL203" i="3"/>
  <c r="WX203" i="2"/>
  <c r="XH203" i="2"/>
  <c r="XR203" i="2"/>
  <c r="WN204" i="2" s="1"/>
  <c r="WT189" i="3"/>
  <c r="XD189" i="3" s="1"/>
  <c r="XN189" i="3"/>
  <c r="WJ190" i="3" s="1"/>
  <c r="XS203" i="3"/>
  <c r="WO204" i="3" s="1"/>
  <c r="WY203" i="3"/>
  <c r="XI203" i="3"/>
  <c r="HK71" i="3"/>
  <c r="HU71" i="3" s="1"/>
  <c r="IE71" i="3"/>
  <c r="HA72" i="3" s="1"/>
  <c r="XQ203" i="3"/>
  <c r="WM204" i="3" s="1"/>
  <c r="WW203" i="3"/>
  <c r="XG203" i="3" s="1"/>
  <c r="XC99" i="3"/>
  <c r="XZ99" i="3"/>
  <c r="XX99" i="3"/>
  <c r="XM99" i="3"/>
  <c r="WS99" i="3"/>
  <c r="XQ203" i="2"/>
  <c r="WM204" i="2" s="1"/>
  <c r="WW203" i="2"/>
  <c r="XG203" i="2" s="1"/>
  <c r="IC70" i="3"/>
  <c r="HI70" i="3"/>
  <c r="HS70" i="3" s="1"/>
  <c r="XA202" i="3"/>
  <c r="XK202" i="3" s="1"/>
  <c r="XU202" i="3"/>
  <c r="WQ203" i="3" s="1"/>
  <c r="LF74" i="3" l="1"/>
  <c r="KL74" i="3"/>
  <c r="LP74" i="3"/>
  <c r="LR74" i="3"/>
  <c r="MS74" i="3"/>
  <c r="LT74" i="3" s="1"/>
  <c r="MT74" i="3"/>
  <c r="LU74" i="3" s="1"/>
  <c r="GZ67" i="3"/>
  <c r="IO66" i="3"/>
  <c r="IQ66" i="3" s="1"/>
  <c r="IT66" i="3"/>
  <c r="JR66" i="3"/>
  <c r="IS66" i="3" s="1"/>
  <c r="XU203" i="3"/>
  <c r="WQ204" i="3" s="1"/>
  <c r="XA203" i="3"/>
  <c r="XK203" i="3"/>
  <c r="XY103" i="2"/>
  <c r="WI104" i="2"/>
  <c r="GY71" i="3"/>
  <c r="WX204" i="2"/>
  <c r="XH204" i="2"/>
  <c r="XR204" i="2"/>
  <c r="WN205" i="2" s="1"/>
  <c r="XT203" i="2"/>
  <c r="WP204" i="2" s="1"/>
  <c r="WZ203" i="2"/>
  <c r="XJ203" i="2" s="1"/>
  <c r="WV204" i="2"/>
  <c r="XP204" i="2"/>
  <c r="WL205" i="2" s="1"/>
  <c r="XF204" i="2"/>
  <c r="XQ204" i="3"/>
  <c r="WM205" i="3" s="1"/>
  <c r="WW204" i="3"/>
  <c r="XG204" i="3" s="1"/>
  <c r="XS203" i="2"/>
  <c r="WO204" i="2" s="1"/>
  <c r="WY203" i="2"/>
  <c r="XI203" i="2" s="1"/>
  <c r="XP203" i="3"/>
  <c r="WL204" i="3" s="1"/>
  <c r="WV203" i="3"/>
  <c r="XF203" i="3" s="1"/>
  <c r="IE72" i="3"/>
  <c r="HA73" i="3" s="1"/>
  <c r="HK72" i="3"/>
  <c r="HU72" i="3" s="1"/>
  <c r="XB204" i="3"/>
  <c r="XL204" i="3" s="1"/>
  <c r="XV204" i="3"/>
  <c r="WR205" i="3" s="1"/>
  <c r="WW204" i="2"/>
  <c r="XG204" i="2" s="1"/>
  <c r="XQ204" i="2"/>
  <c r="WM205" i="2" s="1"/>
  <c r="WX204" i="3"/>
  <c r="XR204" i="3"/>
  <c r="WN205" i="3" s="1"/>
  <c r="XH204" i="3"/>
  <c r="WU204" i="2"/>
  <c r="XO204" i="2"/>
  <c r="WK205" i="2" s="1"/>
  <c r="XE204" i="2"/>
  <c r="XO194" i="3"/>
  <c r="WK195" i="3" s="1"/>
  <c r="WU194" i="3"/>
  <c r="XE194" i="3" s="1"/>
  <c r="XN203" i="2"/>
  <c r="WJ204" i="2" s="1"/>
  <c r="WT203" i="2"/>
  <c r="XD203" i="2" s="1"/>
  <c r="WY204" i="3"/>
  <c r="XS204" i="3"/>
  <c r="WO205" i="3" s="1"/>
  <c r="XI204" i="3"/>
  <c r="XV204" i="2"/>
  <c r="WR205" i="2" s="1"/>
  <c r="XB204" i="2"/>
  <c r="XL204" i="2" s="1"/>
  <c r="WZ205" i="3"/>
  <c r="XJ205" i="3" s="1"/>
  <c r="XT205" i="3"/>
  <c r="WP206" i="3" s="1"/>
  <c r="WI100" i="3"/>
  <c r="XY99" i="3"/>
  <c r="XN190" i="3"/>
  <c r="WJ191" i="3" s="1"/>
  <c r="WT190" i="3"/>
  <c r="XD190" i="3" s="1"/>
  <c r="XU203" i="2"/>
  <c r="WQ204" i="2" s="1"/>
  <c r="XA203" i="2"/>
  <c r="XK203" i="2" s="1"/>
  <c r="KV74" i="3" l="1"/>
  <c r="LO74" i="3"/>
  <c r="KB75" i="3"/>
  <c r="LQ74" i="3"/>
  <c r="LV74" i="3"/>
  <c r="WU195" i="3"/>
  <c r="XE195" i="3"/>
  <c r="XO195" i="3"/>
  <c r="WK196" i="3" s="1"/>
  <c r="HI71" i="3"/>
  <c r="HS71" i="3" s="1"/>
  <c r="IC71" i="3"/>
  <c r="XZ104" i="2"/>
  <c r="WS104" i="2"/>
  <c r="XC104" i="2" s="1"/>
  <c r="XX104" i="2"/>
  <c r="XM104" i="2"/>
  <c r="XU204" i="2"/>
  <c r="WQ205" i="2" s="1"/>
  <c r="XA204" i="2"/>
  <c r="XK204" i="2" s="1"/>
  <c r="XO205" i="2"/>
  <c r="WK206" i="2" s="1"/>
  <c r="WU205" i="2"/>
  <c r="XE205" i="2" s="1"/>
  <c r="WV205" i="2"/>
  <c r="XF205" i="2"/>
  <c r="XP205" i="2"/>
  <c r="WL206" i="2" s="1"/>
  <c r="WW205" i="3"/>
  <c r="XG205" i="3"/>
  <c r="XQ205" i="3"/>
  <c r="WM206" i="3" s="1"/>
  <c r="WT191" i="3"/>
  <c r="XD191" i="3"/>
  <c r="XN191" i="3"/>
  <c r="WJ192" i="3" s="1"/>
  <c r="WY205" i="3"/>
  <c r="XI205" i="3"/>
  <c r="XS205" i="3"/>
  <c r="WO206" i="3" s="1"/>
  <c r="WX205" i="3"/>
  <c r="XH205" i="3"/>
  <c r="XR205" i="3"/>
  <c r="WN206" i="3" s="1"/>
  <c r="XP204" i="3"/>
  <c r="WL205" i="3" s="1"/>
  <c r="WV204" i="3"/>
  <c r="XF204" i="3"/>
  <c r="WZ204" i="2"/>
  <c r="XJ204" i="2"/>
  <c r="XT204" i="2"/>
  <c r="WP205" i="2" s="1"/>
  <c r="XA204" i="3"/>
  <c r="XK204" i="3" s="1"/>
  <c r="XU204" i="3"/>
  <c r="WQ205" i="3" s="1"/>
  <c r="XB205" i="2"/>
  <c r="XL205" i="2"/>
  <c r="XV205" i="2"/>
  <c r="WR206" i="2" s="1"/>
  <c r="XR205" i="2"/>
  <c r="WN206" i="2" s="1"/>
  <c r="WX205" i="2"/>
  <c r="XH205" i="2" s="1"/>
  <c r="IE73" i="3"/>
  <c r="HA74" i="3" s="1"/>
  <c r="HK73" i="3"/>
  <c r="HU73" i="3" s="1"/>
  <c r="XQ205" i="2"/>
  <c r="WM206" i="2" s="1"/>
  <c r="WW205" i="2"/>
  <c r="XG205" i="2" s="1"/>
  <c r="XN204" i="2"/>
  <c r="WJ205" i="2" s="1"/>
  <c r="WT204" i="2"/>
  <c r="XD204" i="2" s="1"/>
  <c r="XX100" i="3"/>
  <c r="XM100" i="3"/>
  <c r="WS100" i="3"/>
  <c r="XC100" i="3" s="1"/>
  <c r="XZ100" i="3"/>
  <c r="XS204" i="2"/>
  <c r="WO205" i="2" s="1"/>
  <c r="WY204" i="2"/>
  <c r="XI204" i="2" s="1"/>
  <c r="XT206" i="3"/>
  <c r="WP207" i="3" s="1"/>
  <c r="WZ206" i="3"/>
  <c r="XJ206" i="3" s="1"/>
  <c r="XV205" i="3"/>
  <c r="WR206" i="3" s="1"/>
  <c r="XB205" i="3"/>
  <c r="XL205" i="3" s="1"/>
  <c r="HJ67" i="3"/>
  <c r="IM67" i="3" s="1"/>
  <c r="JQ67" i="3"/>
  <c r="IR67" i="3" s="1"/>
  <c r="IP67" i="3"/>
  <c r="IN67" i="3"/>
  <c r="LS74" i="3" l="1"/>
  <c r="KL75" i="3"/>
  <c r="LO75" i="3" s="1"/>
  <c r="LF75" i="3"/>
  <c r="KV75" i="3"/>
  <c r="LR75" i="3"/>
  <c r="MS75" i="3"/>
  <c r="LT75" i="3" s="1"/>
  <c r="LP75" i="3"/>
  <c r="LP2" i="3" s="1"/>
  <c r="MT75" i="3"/>
  <c r="LU75" i="3" s="1"/>
  <c r="XV206" i="2"/>
  <c r="WR207" i="2" s="1"/>
  <c r="XB206" i="2"/>
  <c r="XL206" i="2"/>
  <c r="WX206" i="3"/>
  <c r="XH206" i="3"/>
  <c r="XR206" i="3"/>
  <c r="WN207" i="3" s="1"/>
  <c r="WV206" i="2"/>
  <c r="XF206" i="2"/>
  <c r="XP206" i="2"/>
  <c r="WL207" i="2" s="1"/>
  <c r="XT207" i="3"/>
  <c r="WP208" i="3" s="1"/>
  <c r="WZ207" i="3"/>
  <c r="XJ207" i="3" s="1"/>
  <c r="XS205" i="2"/>
  <c r="WO206" i="2" s="1"/>
  <c r="WY205" i="2"/>
  <c r="XI205" i="2" s="1"/>
  <c r="XQ206" i="2"/>
  <c r="WM207" i="2" s="1"/>
  <c r="WW206" i="2"/>
  <c r="XG206" i="2" s="1"/>
  <c r="WZ205" i="2"/>
  <c r="XJ205" i="2" s="1"/>
  <c r="XT205" i="2"/>
  <c r="WP206" i="2" s="1"/>
  <c r="XN192" i="3"/>
  <c r="WJ193" i="3" s="1"/>
  <c r="WT192" i="3"/>
  <c r="XD192" i="3" s="1"/>
  <c r="GY72" i="3"/>
  <c r="XU205" i="3"/>
  <c r="WQ206" i="3" s="1"/>
  <c r="XA205" i="3"/>
  <c r="XK205" i="3" s="1"/>
  <c r="WU206" i="2"/>
  <c r="XE206" i="2"/>
  <c r="XO206" i="2"/>
  <c r="WK207" i="2" s="1"/>
  <c r="HT67" i="3"/>
  <c r="ID67" i="3" s="1"/>
  <c r="IE74" i="3"/>
  <c r="HA75" i="3" s="1"/>
  <c r="HK74" i="3"/>
  <c r="HU74" i="3"/>
  <c r="XA205" i="2"/>
  <c r="XK205" i="2" s="1"/>
  <c r="XU205" i="2"/>
  <c r="WQ206" i="2" s="1"/>
  <c r="WI105" i="2"/>
  <c r="XY104" i="2"/>
  <c r="WU196" i="3"/>
  <c r="XE196" i="3"/>
  <c r="XO196" i="3"/>
  <c r="WK197" i="3" s="1"/>
  <c r="XN205" i="2"/>
  <c r="WJ206" i="2" s="1"/>
  <c r="WT205" i="2"/>
  <c r="XD205" i="2"/>
  <c r="XS206" i="3"/>
  <c r="WO207" i="3" s="1"/>
  <c r="WY206" i="3"/>
  <c r="XI206" i="3" s="1"/>
  <c r="XY100" i="3"/>
  <c r="WI101" i="3"/>
  <c r="WW206" i="3"/>
  <c r="XG206" i="3" s="1"/>
  <c r="XQ206" i="3"/>
  <c r="WM207" i="3" s="1"/>
  <c r="WX206" i="2"/>
  <c r="XH206" i="2"/>
  <c r="XR206" i="2"/>
  <c r="WN207" i="2" s="1"/>
  <c r="XV206" i="3"/>
  <c r="WR207" i="3" s="1"/>
  <c r="XB206" i="3"/>
  <c r="XL206" i="3" s="1"/>
  <c r="XP205" i="3"/>
  <c r="WL206" i="3" s="1"/>
  <c r="WV205" i="3"/>
  <c r="XF205" i="3"/>
  <c r="LQ75" i="3" l="1"/>
  <c r="LV75" i="3"/>
  <c r="LR2" i="3" s="1"/>
  <c r="D54" i="3" s="1"/>
  <c r="LS75" i="3"/>
  <c r="LT2" i="3"/>
  <c r="H54" i="3" s="1"/>
  <c r="LU2" i="3"/>
  <c r="XT208" i="3"/>
  <c r="WP209" i="3" s="1"/>
  <c r="WZ208" i="3"/>
  <c r="XJ208" i="3" s="1"/>
  <c r="XT206" i="2"/>
  <c r="WP207" i="2" s="1"/>
  <c r="WZ206" i="2"/>
  <c r="XJ206" i="2" s="1"/>
  <c r="XP207" i="2"/>
  <c r="WL208" i="2" s="1"/>
  <c r="WV207" i="2"/>
  <c r="XF207" i="2" s="1"/>
  <c r="XO207" i="2"/>
  <c r="WK208" i="2" s="1"/>
  <c r="WU207" i="2"/>
  <c r="XE207" i="2"/>
  <c r="HK75" i="3"/>
  <c r="HU75" i="3" s="1"/>
  <c r="IE75" i="3"/>
  <c r="XO197" i="3"/>
  <c r="WK198" i="3" s="1"/>
  <c r="WU197" i="3"/>
  <c r="XE197" i="3" s="1"/>
  <c r="XZ101" i="3"/>
  <c r="XX101" i="3"/>
  <c r="WS101" i="3"/>
  <c r="XC101" i="3" s="1"/>
  <c r="XM101" i="3"/>
  <c r="XU206" i="3"/>
  <c r="WQ207" i="3" s="1"/>
  <c r="XA206" i="3"/>
  <c r="XK206" i="3" s="1"/>
  <c r="GZ68" i="3"/>
  <c r="IO67" i="3"/>
  <c r="IQ67" i="3" s="1"/>
  <c r="IT67" i="3"/>
  <c r="JR67" i="3"/>
  <c r="IS67" i="3" s="1"/>
  <c r="WX207" i="3"/>
  <c r="XH207" i="3" s="1"/>
  <c r="XR207" i="3"/>
  <c r="WN208" i="3" s="1"/>
  <c r="XB207" i="3"/>
  <c r="XL207" i="3" s="1"/>
  <c r="XV207" i="3"/>
  <c r="WR208" i="3" s="1"/>
  <c r="WT206" i="2"/>
  <c r="XN206" i="2"/>
  <c r="WJ207" i="2" s="1"/>
  <c r="XD206" i="2"/>
  <c r="XN193" i="3"/>
  <c r="WJ194" i="3" s="1"/>
  <c r="WT193" i="3"/>
  <c r="XD193" i="3" s="1"/>
  <c r="WW207" i="3"/>
  <c r="XG207" i="3"/>
  <c r="XQ207" i="3"/>
  <c r="WM208" i="3" s="1"/>
  <c r="XX105" i="2"/>
  <c r="WS105" i="2"/>
  <c r="XC105" i="2"/>
  <c r="XM105" i="2"/>
  <c r="XZ105" i="2"/>
  <c r="WW207" i="2"/>
  <c r="XG207" i="2" s="1"/>
  <c r="XQ207" i="2"/>
  <c r="WM208" i="2" s="1"/>
  <c r="WV206" i="3"/>
  <c r="XF206" i="3"/>
  <c r="XP206" i="3"/>
  <c r="WL207" i="3" s="1"/>
  <c r="WY207" i="3"/>
  <c r="XI207" i="3" s="1"/>
  <c r="XS207" i="3"/>
  <c r="WO208" i="3" s="1"/>
  <c r="XA206" i="2"/>
  <c r="XK206" i="2" s="1"/>
  <c r="XU206" i="2"/>
  <c r="WQ207" i="2" s="1"/>
  <c r="IC72" i="3"/>
  <c r="HI72" i="3"/>
  <c r="HS72" i="3" s="1"/>
  <c r="XS206" i="2"/>
  <c r="WO207" i="2" s="1"/>
  <c r="WY206" i="2"/>
  <c r="XI206" i="2"/>
  <c r="WX207" i="2"/>
  <c r="XH207" i="2" s="1"/>
  <c r="XR207" i="2"/>
  <c r="WN208" i="2" s="1"/>
  <c r="XV207" i="2"/>
  <c r="WR208" i="2" s="1"/>
  <c r="XB207" i="2"/>
  <c r="XL207" i="2" s="1"/>
  <c r="LQ2" i="3" l="1"/>
  <c r="LS2" i="3"/>
  <c r="E54" i="3" s="1"/>
  <c r="XS208" i="3"/>
  <c r="WO209" i="3" s="1"/>
  <c r="WY208" i="3"/>
  <c r="XI208" i="3" s="1"/>
  <c r="XB208" i="3"/>
  <c r="XL208" i="3" s="1"/>
  <c r="XV208" i="3"/>
  <c r="WR209" i="3" s="1"/>
  <c r="WI102" i="3"/>
  <c r="XY101" i="3"/>
  <c r="XO208" i="2"/>
  <c r="WK209" i="2" s="1"/>
  <c r="WU208" i="2"/>
  <c r="XE208" i="2" s="1"/>
  <c r="WV207" i="3"/>
  <c r="XF207" i="3" s="1"/>
  <c r="XP207" i="3"/>
  <c r="WL208" i="3" s="1"/>
  <c r="WV208" i="2"/>
  <c r="XF208" i="2"/>
  <c r="XP208" i="2"/>
  <c r="WL209" i="2" s="1"/>
  <c r="WZ207" i="2"/>
  <c r="XJ207" i="2" s="1"/>
  <c r="XT207" i="2"/>
  <c r="WP208" i="2" s="1"/>
  <c r="WX208" i="3"/>
  <c r="XH208" i="3" s="1"/>
  <c r="XR208" i="3"/>
  <c r="WN209" i="3" s="1"/>
  <c r="XO198" i="3"/>
  <c r="WK199" i="3" s="1"/>
  <c r="WU198" i="3"/>
  <c r="XE198" i="3" s="1"/>
  <c r="XQ208" i="2"/>
  <c r="WM209" i="2" s="1"/>
  <c r="WW208" i="2"/>
  <c r="XG208" i="2" s="1"/>
  <c r="XU207" i="3"/>
  <c r="WQ208" i="3" s="1"/>
  <c r="XA207" i="3"/>
  <c r="XK207" i="3" s="1"/>
  <c r="WW208" i="3"/>
  <c r="XG208" i="3" s="1"/>
  <c r="XQ208" i="3"/>
  <c r="WM209" i="3" s="1"/>
  <c r="WT207" i="2"/>
  <c r="XD207" i="2"/>
  <c r="XN207" i="2"/>
  <c r="WJ208" i="2" s="1"/>
  <c r="WY207" i="2"/>
  <c r="XS207" i="2"/>
  <c r="WO208" i="2" s="1"/>
  <c r="XI207" i="2"/>
  <c r="XL208" i="2"/>
  <c r="XV208" i="2"/>
  <c r="WR209" i="2" s="1"/>
  <c r="XB208" i="2"/>
  <c r="XN194" i="3"/>
  <c r="WJ195" i="3" s="1"/>
  <c r="WT194" i="3"/>
  <c r="XD194" i="3" s="1"/>
  <c r="GY73" i="3"/>
  <c r="HJ68" i="3"/>
  <c r="IM68" i="3" s="1"/>
  <c r="IN68" i="3"/>
  <c r="JQ68" i="3"/>
  <c r="IR68" i="3" s="1"/>
  <c r="IP68" i="3"/>
  <c r="XR208" i="2"/>
  <c r="WN209" i="2" s="1"/>
  <c r="WX208" i="2"/>
  <c r="XH208" i="2" s="1"/>
  <c r="XA207" i="2"/>
  <c r="XK207" i="2"/>
  <c r="XU207" i="2"/>
  <c r="WQ208" i="2" s="1"/>
  <c r="XY105" i="2"/>
  <c r="WI106" i="2"/>
  <c r="WZ209" i="3"/>
  <c r="XT209" i="3"/>
  <c r="WP210" i="3" s="1"/>
  <c r="XJ209" i="3"/>
  <c r="F54" i="3" l="1"/>
  <c r="LV2" i="3"/>
  <c r="G54" i="3" s="1"/>
  <c r="HT68" i="3"/>
  <c r="ID68" i="3" s="1"/>
  <c r="GZ69" i="3" s="1"/>
  <c r="WX209" i="2"/>
  <c r="XH209" i="2" s="1"/>
  <c r="XR209" i="2"/>
  <c r="WN210" i="2" s="1"/>
  <c r="XQ209" i="3"/>
  <c r="WM210" i="3" s="1"/>
  <c r="WW209" i="3"/>
  <c r="XG209" i="3"/>
  <c r="XR209" i="3"/>
  <c r="WN210" i="3" s="1"/>
  <c r="WX209" i="3"/>
  <c r="XH209" i="3" s="1"/>
  <c r="XN195" i="3"/>
  <c r="WJ196" i="3" s="1"/>
  <c r="WT195" i="3"/>
  <c r="XD195" i="3" s="1"/>
  <c r="XO209" i="2"/>
  <c r="WK210" i="2" s="1"/>
  <c r="WU209" i="2"/>
  <c r="XE209" i="2" s="1"/>
  <c r="XA208" i="3"/>
  <c r="XK208" i="3"/>
  <c r="XU208" i="3"/>
  <c r="WQ209" i="3" s="1"/>
  <c r="WS102" i="3"/>
  <c r="XC102" i="3" s="1"/>
  <c r="XZ102" i="3"/>
  <c r="XX102" i="3"/>
  <c r="XM102" i="3"/>
  <c r="XM106" i="2"/>
  <c r="XZ106" i="2"/>
  <c r="WS106" i="2"/>
  <c r="XC106" i="2" s="1"/>
  <c r="XX106" i="2"/>
  <c r="WV209" i="2"/>
  <c r="XF209" i="2" s="1"/>
  <c r="XP209" i="2"/>
  <c r="WL210" i="2" s="1"/>
  <c r="XV209" i="3"/>
  <c r="WR210" i="3" s="1"/>
  <c r="XB209" i="3"/>
  <c r="XL209" i="3" s="1"/>
  <c r="WY208" i="2"/>
  <c r="XI208" i="2" s="1"/>
  <c r="XS208" i="2"/>
  <c r="WO209" i="2" s="1"/>
  <c r="WW209" i="2"/>
  <c r="XQ209" i="2"/>
  <c r="WM210" i="2" s="1"/>
  <c r="XG209" i="2"/>
  <c r="XT210" i="3"/>
  <c r="WP211" i="3" s="1"/>
  <c r="WZ210" i="3"/>
  <c r="XJ210" i="3" s="1"/>
  <c r="XT208" i="2"/>
  <c r="WP209" i="2" s="1"/>
  <c r="WZ208" i="2"/>
  <c r="XJ208" i="2" s="1"/>
  <c r="WT208" i="2"/>
  <c r="XD208" i="2" s="1"/>
  <c r="XN208" i="2"/>
  <c r="WJ209" i="2" s="1"/>
  <c r="XV209" i="2"/>
  <c r="WR210" i="2" s="1"/>
  <c r="XB209" i="2"/>
  <c r="XL209" i="2"/>
  <c r="XU208" i="2"/>
  <c r="WQ209" i="2" s="1"/>
  <c r="XA208" i="2"/>
  <c r="XK208" i="2" s="1"/>
  <c r="WU199" i="3"/>
  <c r="XE199" i="3"/>
  <c r="XO199" i="3"/>
  <c r="WK200" i="3" s="1"/>
  <c r="WV208" i="3"/>
  <c r="XP208" i="3"/>
  <c r="WL209" i="3" s="1"/>
  <c r="XF208" i="3"/>
  <c r="IC73" i="3"/>
  <c r="HI73" i="3"/>
  <c r="XS209" i="3"/>
  <c r="WO210" i="3" s="1"/>
  <c r="WY209" i="3"/>
  <c r="XI209" i="3"/>
  <c r="IT68" i="3" l="1"/>
  <c r="IO68" i="3"/>
  <c r="IQ68" i="3" s="1"/>
  <c r="JR68" i="3"/>
  <c r="IS68" i="3" s="1"/>
  <c r="XR210" i="3"/>
  <c r="WN211" i="3" s="1"/>
  <c r="WX210" i="3"/>
  <c r="XH210" i="3" s="1"/>
  <c r="XP210" i="2"/>
  <c r="WL211" i="2" s="1"/>
  <c r="WV210" i="2"/>
  <c r="XF210" i="2" s="1"/>
  <c r="XA209" i="3"/>
  <c r="XU209" i="3"/>
  <c r="WQ210" i="3" s="1"/>
  <c r="XK209" i="3"/>
  <c r="XA209" i="2"/>
  <c r="XK209" i="2" s="1"/>
  <c r="XU209" i="2"/>
  <c r="WQ210" i="2" s="1"/>
  <c r="XR210" i="2"/>
  <c r="WN211" i="2" s="1"/>
  <c r="WX210" i="2"/>
  <c r="XH210" i="2" s="1"/>
  <c r="XN209" i="2"/>
  <c r="WJ210" i="2" s="1"/>
  <c r="WT209" i="2"/>
  <c r="XD209" i="2" s="1"/>
  <c r="WI107" i="2"/>
  <c r="XY106" i="2"/>
  <c r="WW210" i="2"/>
  <c r="XG210" i="2" s="1"/>
  <c r="XQ210" i="2"/>
  <c r="WM211" i="2" s="1"/>
  <c r="XB210" i="2"/>
  <c r="XV210" i="2"/>
  <c r="WR211" i="2" s="1"/>
  <c r="XL210" i="2"/>
  <c r="WY209" i="2"/>
  <c r="XI209" i="2" s="1"/>
  <c r="XS209" i="2"/>
  <c r="WO210" i="2" s="1"/>
  <c r="XP209" i="3"/>
  <c r="WL210" i="3" s="1"/>
  <c r="WV209" i="3"/>
  <c r="XF209" i="3" s="1"/>
  <c r="HS73" i="3"/>
  <c r="XJ211" i="3"/>
  <c r="XT211" i="3"/>
  <c r="WP212" i="3" s="1"/>
  <c r="WZ211" i="3"/>
  <c r="GY74" i="3"/>
  <c r="XO210" i="2"/>
  <c r="WK211" i="2" s="1"/>
  <c r="WU210" i="2"/>
  <c r="XE210" i="2"/>
  <c r="WI103" i="3"/>
  <c r="XY102" i="3"/>
  <c r="WY210" i="3"/>
  <c r="XI210" i="3" s="1"/>
  <c r="XS210" i="3"/>
  <c r="WO211" i="3" s="1"/>
  <c r="XV210" i="3"/>
  <c r="WR211" i="3" s="1"/>
  <c r="XB210" i="3"/>
  <c r="XL210" i="3" s="1"/>
  <c r="XQ210" i="3"/>
  <c r="WM211" i="3" s="1"/>
  <c r="WW210" i="3"/>
  <c r="XG210" i="3"/>
  <c r="XO200" i="3"/>
  <c r="WK201" i="3" s="1"/>
  <c r="WU200" i="3"/>
  <c r="XE200" i="3" s="1"/>
  <c r="WT196" i="3"/>
  <c r="XD196" i="3" s="1"/>
  <c r="XN196" i="3"/>
  <c r="WJ197" i="3" s="1"/>
  <c r="XT209" i="2"/>
  <c r="WP210" i="2" s="1"/>
  <c r="WZ209" i="2"/>
  <c r="XJ209" i="2" s="1"/>
  <c r="HJ69" i="3"/>
  <c r="IM69" i="3" s="1"/>
  <c r="JQ69" i="3"/>
  <c r="IR69" i="3" s="1"/>
  <c r="IP69" i="3"/>
  <c r="IN69" i="3"/>
  <c r="WS107" i="2" l="1"/>
  <c r="XC107" i="2" s="1"/>
  <c r="XZ107" i="2"/>
  <c r="XM107" i="2"/>
  <c r="XX107" i="2"/>
  <c r="XU210" i="3"/>
  <c r="WQ211" i="3" s="1"/>
  <c r="XA210" i="3"/>
  <c r="XK210" i="3" s="1"/>
  <c r="XQ211" i="3"/>
  <c r="WM212" i="3" s="1"/>
  <c r="WW211" i="3"/>
  <c r="XG211" i="3"/>
  <c r="XC103" i="3"/>
  <c r="XZ103" i="3"/>
  <c r="XM103" i="3"/>
  <c r="XX103" i="3"/>
  <c r="WS103" i="3"/>
  <c r="XO201" i="3"/>
  <c r="WK202" i="3" s="1"/>
  <c r="WU201" i="3"/>
  <c r="XE201" i="3"/>
  <c r="XS210" i="2"/>
  <c r="WO211" i="2" s="1"/>
  <c r="WY210" i="2"/>
  <c r="XI210" i="2" s="1"/>
  <c r="WT210" i="2"/>
  <c r="XD210" i="2" s="1"/>
  <c r="XN210" i="2"/>
  <c r="WJ211" i="2" s="1"/>
  <c r="WU211" i="2"/>
  <c r="XO211" i="2"/>
  <c r="WK212" i="2" s="1"/>
  <c r="XE211" i="2"/>
  <c r="WV211" i="2"/>
  <c r="XF211" i="2"/>
  <c r="XP211" i="2"/>
  <c r="WL212" i="2" s="1"/>
  <c r="XT210" i="2"/>
  <c r="WP211" i="2" s="1"/>
  <c r="WZ210" i="2"/>
  <c r="XJ210" i="2" s="1"/>
  <c r="XR211" i="2"/>
  <c r="WN212" i="2" s="1"/>
  <c r="WX211" i="2"/>
  <c r="XH211" i="2" s="1"/>
  <c r="WX211" i="3"/>
  <c r="XH211" i="3" s="1"/>
  <c r="XR211" i="3"/>
  <c r="WN212" i="3" s="1"/>
  <c r="WV210" i="3"/>
  <c r="XF210" i="3" s="1"/>
  <c r="XP210" i="3"/>
  <c r="WL211" i="3" s="1"/>
  <c r="XA210" i="2"/>
  <c r="XU210" i="2"/>
  <c r="WQ211" i="2" s="1"/>
  <c r="XK210" i="2"/>
  <c r="HT69" i="3"/>
  <c r="ID69" i="3" s="1"/>
  <c r="IC74" i="3"/>
  <c r="HI74" i="3"/>
  <c r="HS74" i="3" s="1"/>
  <c r="XV211" i="3"/>
  <c r="WR212" i="3" s="1"/>
  <c r="XB211" i="3"/>
  <c r="XL211" i="3"/>
  <c r="XB211" i="2"/>
  <c r="XL211" i="2"/>
  <c r="XV211" i="2"/>
  <c r="WR212" i="2" s="1"/>
  <c r="XN197" i="3"/>
  <c r="WJ198" i="3" s="1"/>
  <c r="WT197" i="3"/>
  <c r="XD197" i="3" s="1"/>
  <c r="WY211" i="3"/>
  <c r="XS211" i="3"/>
  <c r="WO212" i="3" s="1"/>
  <c r="XI211" i="3"/>
  <c r="XT212" i="3"/>
  <c r="WP213" i="3" s="1"/>
  <c r="WZ212" i="3"/>
  <c r="XJ212" i="3" s="1"/>
  <c r="WW211" i="2"/>
  <c r="XG211" i="2"/>
  <c r="XQ211" i="2"/>
  <c r="WM212" i="2" s="1"/>
  <c r="GZ70" i="3" l="1"/>
  <c r="IT69" i="3"/>
  <c r="IO69" i="3"/>
  <c r="IQ69" i="3" s="1"/>
  <c r="JR69" i="3"/>
  <c r="IS69" i="3" s="1"/>
  <c r="XU211" i="2"/>
  <c r="WQ212" i="2" s="1"/>
  <c r="XA211" i="2"/>
  <c r="XK211" i="2" s="1"/>
  <c r="XT211" i="2"/>
  <c r="WP212" i="2" s="1"/>
  <c r="WZ211" i="2"/>
  <c r="XJ211" i="2" s="1"/>
  <c r="WY211" i="2"/>
  <c r="XI211" i="2"/>
  <c r="XS211" i="2"/>
  <c r="WO212" i="2" s="1"/>
  <c r="WZ213" i="3"/>
  <c r="XJ213" i="3" s="1"/>
  <c r="XT213" i="3"/>
  <c r="WP214" i="3" s="1"/>
  <c r="XV212" i="3"/>
  <c r="WR213" i="3" s="1"/>
  <c r="XB212" i="3"/>
  <c r="XL212" i="3"/>
  <c r="XQ212" i="3"/>
  <c r="WM213" i="3" s="1"/>
  <c r="WW212" i="3"/>
  <c r="XG212" i="3" s="1"/>
  <c r="XP211" i="3"/>
  <c r="WL212" i="3" s="1"/>
  <c r="WV211" i="3"/>
  <c r="XF211" i="3" s="1"/>
  <c r="XA211" i="3"/>
  <c r="XK211" i="3" s="1"/>
  <c r="XU211" i="3"/>
  <c r="WQ212" i="3" s="1"/>
  <c r="WU202" i="3"/>
  <c r="XE202" i="3"/>
  <c r="XO202" i="3"/>
  <c r="WK203" i="3" s="1"/>
  <c r="XQ212" i="2"/>
  <c r="WM213" i="2" s="1"/>
  <c r="WW212" i="2"/>
  <c r="XG212" i="2" s="1"/>
  <c r="XP212" i="2"/>
  <c r="WL213" i="2" s="1"/>
  <c r="WV212" i="2"/>
  <c r="XF212" i="2" s="1"/>
  <c r="XS212" i="3"/>
  <c r="WO213" i="3" s="1"/>
  <c r="WY212" i="3"/>
  <c r="XI212" i="3" s="1"/>
  <c r="WT198" i="3"/>
  <c r="XN198" i="3"/>
  <c r="WJ199" i="3" s="1"/>
  <c r="XD198" i="3"/>
  <c r="GY75" i="3"/>
  <c r="XR212" i="3"/>
  <c r="WN213" i="3" s="1"/>
  <c r="WX212" i="3"/>
  <c r="XH212" i="3"/>
  <c r="WU212" i="2"/>
  <c r="XE212" i="2"/>
  <c r="XO212" i="2"/>
  <c r="WK213" i="2" s="1"/>
  <c r="XY103" i="3"/>
  <c r="WI104" i="3"/>
  <c r="XY107" i="2"/>
  <c r="WI108" i="2"/>
  <c r="XB212" i="2"/>
  <c r="XL212" i="2"/>
  <c r="XV212" i="2"/>
  <c r="WR213" i="2" s="1"/>
  <c r="WT211" i="2"/>
  <c r="XD211" i="2" s="1"/>
  <c r="XN211" i="2"/>
  <c r="WJ212" i="2" s="1"/>
  <c r="WX212" i="2"/>
  <c r="XH212" i="2" s="1"/>
  <c r="XR212" i="2"/>
  <c r="WN213" i="2" s="1"/>
  <c r="XP213" i="2" l="1"/>
  <c r="WL214" i="2" s="1"/>
  <c r="WV213" i="2"/>
  <c r="XF213" i="2" s="1"/>
  <c r="XP212" i="3"/>
  <c r="WL213" i="3" s="1"/>
  <c r="WV212" i="3"/>
  <c r="XF212" i="3" s="1"/>
  <c r="HI75" i="3"/>
  <c r="IC75" i="3"/>
  <c r="HS75" i="3"/>
  <c r="WW213" i="2"/>
  <c r="XG213" i="2" s="1"/>
  <c r="XQ213" i="2"/>
  <c r="WM214" i="2" s="1"/>
  <c r="WT199" i="3"/>
  <c r="XD199" i="3"/>
  <c r="XN199" i="3"/>
  <c r="WJ200" i="3" s="1"/>
  <c r="WZ212" i="2"/>
  <c r="XT212" i="2"/>
  <c r="WP213" i="2" s="1"/>
  <c r="XJ212" i="2"/>
  <c r="XR213" i="3"/>
  <c r="WN214" i="3" s="1"/>
  <c r="WX213" i="3"/>
  <c r="XH213" i="3" s="1"/>
  <c r="XZ108" i="2"/>
  <c r="XM108" i="2"/>
  <c r="WS108" i="2"/>
  <c r="XX108" i="2"/>
  <c r="XC108" i="2"/>
  <c r="WW213" i="3"/>
  <c r="XG213" i="3" s="1"/>
  <c r="XQ213" i="3"/>
  <c r="WM214" i="3" s="1"/>
  <c r="XZ104" i="3"/>
  <c r="XX104" i="3"/>
  <c r="WS104" i="3"/>
  <c r="XC104" i="3" s="1"/>
  <c r="XM104" i="3"/>
  <c r="WU203" i="3"/>
  <c r="XE203" i="3"/>
  <c r="XO203" i="3"/>
  <c r="WK204" i="3" s="1"/>
  <c r="XR213" i="2"/>
  <c r="WN214" i="2" s="1"/>
  <c r="WX213" i="2"/>
  <c r="XH213" i="2"/>
  <c r="XA212" i="2"/>
  <c r="XK212" i="2" s="1"/>
  <c r="XU212" i="2"/>
  <c r="WQ213" i="2" s="1"/>
  <c r="WU213" i="2"/>
  <c r="XE213" i="2" s="1"/>
  <c r="XO213" i="2"/>
  <c r="WK214" i="2" s="1"/>
  <c r="XB213" i="3"/>
  <c r="XL213" i="3" s="1"/>
  <c r="XV213" i="3"/>
  <c r="WR214" i="3" s="1"/>
  <c r="XA212" i="3"/>
  <c r="XK212" i="3" s="1"/>
  <c r="XU212" i="3"/>
  <c r="WQ213" i="3" s="1"/>
  <c r="WY213" i="3"/>
  <c r="XI213" i="3" s="1"/>
  <c r="XS213" i="3"/>
  <c r="WO214" i="3" s="1"/>
  <c r="XT214" i="3"/>
  <c r="WP215" i="3" s="1"/>
  <c r="WZ214" i="3"/>
  <c r="XJ214" i="3"/>
  <c r="XV213" i="2"/>
  <c r="WR214" i="2" s="1"/>
  <c r="XB213" i="2"/>
  <c r="XL213" i="2" s="1"/>
  <c r="XN212" i="2"/>
  <c r="WJ213" i="2" s="1"/>
  <c r="WT212" i="2"/>
  <c r="XD212" i="2" s="1"/>
  <c r="WY212" i="2"/>
  <c r="XI212" i="2" s="1"/>
  <c r="XS212" i="2"/>
  <c r="WO213" i="2" s="1"/>
  <c r="HJ70" i="3"/>
  <c r="IM70" i="3" s="1"/>
  <c r="IP70" i="3"/>
  <c r="JQ70" i="3"/>
  <c r="IR70" i="3" s="1"/>
  <c r="IN70" i="3"/>
  <c r="XU213" i="2" l="1"/>
  <c r="WQ214" i="2" s="1"/>
  <c r="XA213" i="2"/>
  <c r="XK213" i="2"/>
  <c r="XQ214" i="3"/>
  <c r="WM215" i="3" s="1"/>
  <c r="WW214" i="3"/>
  <c r="XG214" i="3" s="1"/>
  <c r="XU213" i="3"/>
  <c r="WQ214" i="3" s="1"/>
  <c r="XA213" i="3"/>
  <c r="XK213" i="3" s="1"/>
  <c r="WX214" i="2"/>
  <c r="XH214" i="2" s="1"/>
  <c r="XR214" i="2"/>
  <c r="WN215" i="2" s="1"/>
  <c r="XB214" i="3"/>
  <c r="XL214" i="3" s="1"/>
  <c r="XV214" i="3"/>
  <c r="WR215" i="3" s="1"/>
  <c r="XO204" i="3"/>
  <c r="WK205" i="3" s="1"/>
  <c r="WU204" i="3"/>
  <c r="XE204" i="3"/>
  <c r="WV213" i="3"/>
  <c r="XF213" i="3" s="1"/>
  <c r="XP213" i="3"/>
  <c r="WL214" i="3" s="1"/>
  <c r="XT215" i="3"/>
  <c r="WP216" i="3" s="1"/>
  <c r="WZ215" i="3"/>
  <c r="XJ215" i="3" s="1"/>
  <c r="XN200" i="3"/>
  <c r="WJ201" i="3" s="1"/>
  <c r="WT200" i="3"/>
  <c r="XD200" i="3" s="1"/>
  <c r="WW214" i="2"/>
  <c r="XG214" i="2" s="1"/>
  <c r="XQ214" i="2"/>
  <c r="WM215" i="2" s="1"/>
  <c r="WI109" i="2"/>
  <c r="XY108" i="2"/>
  <c r="XS213" i="2"/>
  <c r="WO214" i="2" s="1"/>
  <c r="WY213" i="2"/>
  <c r="XI213" i="2" s="1"/>
  <c r="WZ213" i="2"/>
  <c r="XJ213" i="2"/>
  <c r="XT213" i="2"/>
  <c r="WP214" i="2" s="1"/>
  <c r="WT213" i="2"/>
  <c r="XD213" i="2"/>
  <c r="XN213" i="2"/>
  <c r="WJ214" i="2" s="1"/>
  <c r="ID70" i="3"/>
  <c r="XO214" i="2"/>
  <c r="WK215" i="2" s="1"/>
  <c r="WU214" i="2"/>
  <c r="XE214" i="2" s="1"/>
  <c r="XP214" i="2"/>
  <c r="WL215" i="2" s="1"/>
  <c r="WV214" i="2"/>
  <c r="XF214" i="2" s="1"/>
  <c r="WX214" i="3"/>
  <c r="XR214" i="3"/>
  <c r="WN215" i="3" s="1"/>
  <c r="XH214" i="3"/>
  <c r="XS214" i="3"/>
  <c r="WO215" i="3" s="1"/>
  <c r="WY214" i="3"/>
  <c r="XI214" i="3" s="1"/>
  <c r="XB214" i="2"/>
  <c r="XL214" i="2" s="1"/>
  <c r="XV214" i="2"/>
  <c r="WR215" i="2" s="1"/>
  <c r="XY104" i="3"/>
  <c r="WI105" i="3"/>
  <c r="HT70" i="3"/>
  <c r="GZ71" i="3" l="1"/>
  <c r="IO70" i="3"/>
  <c r="IQ70" i="3" s="1"/>
  <c r="IT70" i="3"/>
  <c r="JR70" i="3"/>
  <c r="IS70" i="3" s="1"/>
  <c r="XN214" i="2"/>
  <c r="WJ215" i="2" s="1"/>
  <c r="WT214" i="2"/>
  <c r="XD214" i="2"/>
  <c r="XP214" i="3"/>
  <c r="WL215" i="3" s="1"/>
  <c r="WV214" i="3"/>
  <c r="XF214" i="3" s="1"/>
  <c r="XA214" i="3"/>
  <c r="XK214" i="3" s="1"/>
  <c r="XU214" i="3"/>
  <c r="WQ215" i="3" s="1"/>
  <c r="XX109" i="2"/>
  <c r="WS109" i="2"/>
  <c r="XC109" i="2" s="1"/>
  <c r="XM109" i="2"/>
  <c r="XZ109" i="2"/>
  <c r="XS215" i="3"/>
  <c r="WO216" i="3" s="1"/>
  <c r="WY215" i="3"/>
  <c r="XI215" i="3" s="1"/>
  <c r="WX215" i="3"/>
  <c r="XR215" i="3"/>
  <c r="WN216" i="3" s="1"/>
  <c r="XH215" i="3"/>
  <c r="XQ215" i="2"/>
  <c r="WM216" i="2" s="1"/>
  <c r="WW215" i="2"/>
  <c r="XG215" i="2" s="1"/>
  <c r="WU205" i="3"/>
  <c r="XE205" i="3" s="1"/>
  <c r="XO205" i="3"/>
  <c r="WK206" i="3" s="1"/>
  <c r="WY214" i="2"/>
  <c r="XI214" i="2"/>
  <c r="XS214" i="2"/>
  <c r="WO215" i="2" s="1"/>
  <c r="XU214" i="2"/>
  <c r="WQ215" i="2" s="1"/>
  <c r="XA214" i="2"/>
  <c r="XK214" i="2" s="1"/>
  <c r="WZ214" i="2"/>
  <c r="XJ214" i="2" s="1"/>
  <c r="XT214" i="2"/>
  <c r="WP215" i="2" s="1"/>
  <c r="XB215" i="2"/>
  <c r="XV215" i="2"/>
  <c r="WR216" i="2" s="1"/>
  <c r="XL215" i="2"/>
  <c r="XN201" i="3"/>
  <c r="WJ202" i="3" s="1"/>
  <c r="WT201" i="3"/>
  <c r="XD201" i="3" s="1"/>
  <c r="WW215" i="3"/>
  <c r="XG215" i="3"/>
  <c r="XQ215" i="3"/>
  <c r="WM216" i="3" s="1"/>
  <c r="XM105" i="3"/>
  <c r="XZ105" i="3"/>
  <c r="XX105" i="3"/>
  <c r="WS105" i="3"/>
  <c r="XC105" i="3" s="1"/>
  <c r="XP215" i="2"/>
  <c r="WL216" i="2" s="1"/>
  <c r="WV215" i="2"/>
  <c r="XF215" i="2"/>
  <c r="XV215" i="3"/>
  <c r="WR216" i="3" s="1"/>
  <c r="XB215" i="3"/>
  <c r="XL215" i="3"/>
  <c r="WU215" i="2"/>
  <c r="XE215" i="2" s="1"/>
  <c r="XO215" i="2"/>
  <c r="WK216" i="2" s="1"/>
  <c r="WZ216" i="3"/>
  <c r="XJ216" i="3"/>
  <c r="XT216" i="3"/>
  <c r="WP217" i="3" s="1"/>
  <c r="WX215" i="2"/>
  <c r="XH215" i="2"/>
  <c r="XR215" i="2"/>
  <c r="WN216" i="2" s="1"/>
  <c r="XU215" i="2" l="1"/>
  <c r="WQ216" i="2" s="1"/>
  <c r="XA215" i="2"/>
  <c r="XK215" i="2" s="1"/>
  <c r="WX216" i="3"/>
  <c r="XR216" i="3"/>
  <c r="WN217" i="3" s="1"/>
  <c r="XH216" i="3"/>
  <c r="XB216" i="3"/>
  <c r="XL216" i="3" s="1"/>
  <c r="XV216" i="3"/>
  <c r="WR217" i="3" s="1"/>
  <c r="XS215" i="2"/>
  <c r="WO216" i="2" s="1"/>
  <c r="WY215" i="2"/>
  <c r="XI215" i="2"/>
  <c r="XQ216" i="3"/>
  <c r="WM217" i="3" s="1"/>
  <c r="WW216" i="3"/>
  <c r="XG216" i="3" s="1"/>
  <c r="WX216" i="2"/>
  <c r="XH216" i="2" s="1"/>
  <c r="XR216" i="2"/>
  <c r="WN217" i="2" s="1"/>
  <c r="WY216" i="3"/>
  <c r="XI216" i="3" s="1"/>
  <c r="XS216" i="3"/>
  <c r="WO217" i="3" s="1"/>
  <c r="XT217" i="3"/>
  <c r="WP218" i="3" s="1"/>
  <c r="WZ217" i="3"/>
  <c r="XJ217" i="3" s="1"/>
  <c r="XV216" i="2"/>
  <c r="WR217" i="2" s="1"/>
  <c r="XB216" i="2"/>
  <c r="XL216" i="2" s="1"/>
  <c r="WU206" i="3"/>
  <c r="XE206" i="3" s="1"/>
  <c r="XO206" i="3"/>
  <c r="WK207" i="3" s="1"/>
  <c r="XN215" i="2"/>
  <c r="WJ216" i="2" s="1"/>
  <c r="WT215" i="2"/>
  <c r="XD215" i="2" s="1"/>
  <c r="WT202" i="3"/>
  <c r="XD202" i="3" s="1"/>
  <c r="XN202" i="3"/>
  <c r="WJ203" i="3" s="1"/>
  <c r="WV216" i="2"/>
  <c r="XF216" i="2" s="1"/>
  <c r="XP216" i="2"/>
  <c r="WL217" i="2" s="1"/>
  <c r="WW216" i="2"/>
  <c r="XG216" i="2" s="1"/>
  <c r="XQ216" i="2"/>
  <c r="WM217" i="2" s="1"/>
  <c r="XU215" i="3"/>
  <c r="WQ216" i="3" s="1"/>
  <c r="XA215" i="3"/>
  <c r="XK215" i="3" s="1"/>
  <c r="XP215" i="3"/>
  <c r="WL216" i="3" s="1"/>
  <c r="WV215" i="3"/>
  <c r="XF215" i="3" s="1"/>
  <c r="WI110" i="2"/>
  <c r="XY109" i="2"/>
  <c r="XT215" i="2"/>
  <c r="WP216" i="2" s="1"/>
  <c r="WZ215" i="2"/>
  <c r="XJ215" i="2" s="1"/>
  <c r="WU216" i="2"/>
  <c r="XO216" i="2"/>
  <c r="WK217" i="2" s="1"/>
  <c r="XE216" i="2"/>
  <c r="XY105" i="3"/>
  <c r="WI106" i="3"/>
  <c r="HJ71" i="3"/>
  <c r="IM71" i="3" s="1"/>
  <c r="IP71" i="3"/>
  <c r="IN71" i="3"/>
  <c r="JQ71" i="3"/>
  <c r="IR71" i="3" s="1"/>
  <c r="WV216" i="3" l="1"/>
  <c r="XP216" i="3"/>
  <c r="WL217" i="3" s="1"/>
  <c r="XF216" i="3"/>
  <c r="WZ218" i="3"/>
  <c r="XJ218" i="3"/>
  <c r="XT218" i="3"/>
  <c r="WP219" i="3" s="1"/>
  <c r="XS216" i="2"/>
  <c r="WO217" i="2" s="1"/>
  <c r="WY216" i="2"/>
  <c r="XI216" i="2" s="1"/>
  <c r="XV217" i="3"/>
  <c r="WR218" i="3" s="1"/>
  <c r="XB217" i="3"/>
  <c r="XL217" i="3" s="1"/>
  <c r="WT203" i="3"/>
  <c r="XD203" i="3"/>
  <c r="XN203" i="3"/>
  <c r="WJ204" i="3" s="1"/>
  <c r="WS106" i="3"/>
  <c r="XC106" i="3" s="1"/>
  <c r="XM106" i="3"/>
  <c r="XZ106" i="3"/>
  <c r="XX106" i="3"/>
  <c r="XA216" i="3"/>
  <c r="XK216" i="3" s="1"/>
  <c r="XU216" i="3"/>
  <c r="WQ217" i="3" s="1"/>
  <c r="XR217" i="2"/>
  <c r="WN218" i="2" s="1"/>
  <c r="WX217" i="2"/>
  <c r="XH217" i="2" s="1"/>
  <c r="XN216" i="2"/>
  <c r="WJ217" i="2" s="1"/>
  <c r="WT216" i="2"/>
  <c r="XD216" i="2" s="1"/>
  <c r="XS217" i="3"/>
  <c r="WO218" i="3" s="1"/>
  <c r="WY217" i="3"/>
  <c r="XI217" i="3"/>
  <c r="XR217" i="3"/>
  <c r="WN218" i="3" s="1"/>
  <c r="WX217" i="3"/>
  <c r="XH217" i="3" s="1"/>
  <c r="XO217" i="2"/>
  <c r="WK218" i="2" s="1"/>
  <c r="WU217" i="2"/>
  <c r="XE217" i="2" s="1"/>
  <c r="XO207" i="3"/>
  <c r="WK208" i="3" s="1"/>
  <c r="WU207" i="3"/>
  <c r="XE207" i="3"/>
  <c r="WZ216" i="2"/>
  <c r="XJ216" i="2"/>
  <c r="XT216" i="2"/>
  <c r="WP217" i="2" s="1"/>
  <c r="WV217" i="2"/>
  <c r="XF217" i="2" s="1"/>
  <c r="XP217" i="2"/>
  <c r="WL218" i="2" s="1"/>
  <c r="XB217" i="2"/>
  <c r="XL217" i="2" s="1"/>
  <c r="XV217" i="2"/>
  <c r="WR218" i="2" s="1"/>
  <c r="XU216" i="2"/>
  <c r="WQ217" i="2" s="1"/>
  <c r="XA216" i="2"/>
  <c r="XK216" i="2"/>
  <c r="XQ217" i="2"/>
  <c r="WM218" i="2" s="1"/>
  <c r="WW217" i="2"/>
  <c r="XG217" i="2"/>
  <c r="HT71" i="3"/>
  <c r="ID71" i="3" s="1"/>
  <c r="XM110" i="2"/>
  <c r="WS110" i="2"/>
  <c r="XC110" i="2" s="1"/>
  <c r="XZ110" i="2"/>
  <c r="XX110" i="2"/>
  <c r="XQ217" i="3"/>
  <c r="WM218" i="3" s="1"/>
  <c r="WW217" i="3"/>
  <c r="XG217" i="3" s="1"/>
  <c r="GZ72" i="3" l="1"/>
  <c r="IO71" i="3"/>
  <c r="IQ71" i="3" s="1"/>
  <c r="IT71" i="3"/>
  <c r="JR71" i="3"/>
  <c r="IS71" i="3" s="1"/>
  <c r="WI111" i="2"/>
  <c r="XY110" i="2"/>
  <c r="XV218" i="3"/>
  <c r="WR219" i="3" s="1"/>
  <c r="XB218" i="3"/>
  <c r="XL218" i="3" s="1"/>
  <c r="WW218" i="3"/>
  <c r="XQ218" i="3"/>
  <c r="WM219" i="3" s="1"/>
  <c r="XG218" i="3"/>
  <c r="XT219" i="3"/>
  <c r="WP220" i="3" s="1"/>
  <c r="WZ219" i="3"/>
  <c r="XJ219" i="3" s="1"/>
  <c r="WY217" i="2"/>
  <c r="XI217" i="2" s="1"/>
  <c r="XS217" i="2"/>
  <c r="WO218" i="2" s="1"/>
  <c r="XN217" i="2"/>
  <c r="WJ218" i="2" s="1"/>
  <c r="WT217" i="2"/>
  <c r="XD217" i="2"/>
  <c r="XU217" i="3"/>
  <c r="WQ218" i="3" s="1"/>
  <c r="XA217" i="3"/>
  <c r="XK217" i="3" s="1"/>
  <c r="WY218" i="3"/>
  <c r="XI218" i="3"/>
  <c r="XS218" i="3"/>
  <c r="WO219" i="3" s="1"/>
  <c r="WI107" i="3"/>
  <c r="XY106" i="3"/>
  <c r="XA217" i="2"/>
  <c r="XU217" i="2"/>
  <c r="WQ218" i="2" s="1"/>
  <c r="XK217" i="2"/>
  <c r="XV218" i="2"/>
  <c r="WR219" i="2" s="1"/>
  <c r="XB218" i="2"/>
  <c r="XL218" i="2"/>
  <c r="WU208" i="3"/>
  <c r="XE208" i="3" s="1"/>
  <c r="XO208" i="3"/>
  <c r="WK209" i="3" s="1"/>
  <c r="XN204" i="3"/>
  <c r="WJ205" i="3" s="1"/>
  <c r="WT204" i="3"/>
  <c r="XD204" i="3" s="1"/>
  <c r="WX218" i="3"/>
  <c r="XH218" i="3" s="1"/>
  <c r="XR218" i="3"/>
  <c r="WN219" i="3" s="1"/>
  <c r="XQ218" i="2"/>
  <c r="WM219" i="2" s="1"/>
  <c r="WW218" i="2"/>
  <c r="XG218" i="2" s="1"/>
  <c r="WU218" i="2"/>
  <c r="XE218" i="2" s="1"/>
  <c r="XO218" i="2"/>
  <c r="WK219" i="2" s="1"/>
  <c r="WX218" i="2"/>
  <c r="XH218" i="2" s="1"/>
  <c r="XR218" i="2"/>
  <c r="WN219" i="2" s="1"/>
  <c r="WV217" i="3"/>
  <c r="XF217" i="3"/>
  <c r="XP217" i="3"/>
  <c r="WL218" i="3" s="1"/>
  <c r="WZ217" i="2"/>
  <c r="XJ217" i="2" s="1"/>
  <c r="XT217" i="2"/>
  <c r="WP218" i="2" s="1"/>
  <c r="WV218" i="2"/>
  <c r="XF218" i="2" s="1"/>
  <c r="XP218" i="2"/>
  <c r="WL219" i="2" s="1"/>
  <c r="XQ219" i="3" l="1"/>
  <c r="WM220" i="3" s="1"/>
  <c r="WW219" i="3"/>
  <c r="XG219" i="3"/>
  <c r="XQ219" i="2"/>
  <c r="WM220" i="2" s="1"/>
  <c r="WW219" i="2"/>
  <c r="XG219" i="2" s="1"/>
  <c r="XV219" i="2"/>
  <c r="WR220" i="2" s="1"/>
  <c r="XB219" i="2"/>
  <c r="XL219" i="2" s="1"/>
  <c r="XB219" i="3"/>
  <c r="XV219" i="3"/>
  <c r="WR220" i="3" s="1"/>
  <c r="XL219" i="3"/>
  <c r="WT218" i="2"/>
  <c r="XD218" i="2" s="1"/>
  <c r="XN218" i="2"/>
  <c r="WJ219" i="2" s="1"/>
  <c r="XS218" i="2"/>
  <c r="WO219" i="2" s="1"/>
  <c r="WY218" i="2"/>
  <c r="XI218" i="2"/>
  <c r="WS111" i="2"/>
  <c r="XZ111" i="2"/>
  <c r="XM111" i="2"/>
  <c r="XX111" i="2"/>
  <c r="XC111" i="2"/>
  <c r="XA218" i="2"/>
  <c r="XK218" i="2" s="1"/>
  <c r="XU218" i="2"/>
  <c r="WQ219" i="2" s="1"/>
  <c r="WX219" i="2"/>
  <c r="XH219" i="2" s="1"/>
  <c r="XR219" i="2"/>
  <c r="WN220" i="2" s="1"/>
  <c r="XA218" i="3"/>
  <c r="XK218" i="3"/>
  <c r="XU218" i="3"/>
  <c r="WQ219" i="3" s="1"/>
  <c r="XT218" i="2"/>
  <c r="WP219" i="2" s="1"/>
  <c r="WZ218" i="2"/>
  <c r="XJ218" i="2" s="1"/>
  <c r="WV218" i="3"/>
  <c r="XF218" i="3" s="1"/>
  <c r="XP218" i="3"/>
  <c r="WL219" i="3" s="1"/>
  <c r="XR219" i="3"/>
  <c r="WN220" i="3" s="1"/>
  <c r="XH219" i="3"/>
  <c r="WX219" i="3"/>
  <c r="WT205" i="3"/>
  <c r="XD205" i="3" s="1"/>
  <c r="XN205" i="3"/>
  <c r="WJ206" i="3" s="1"/>
  <c r="XZ107" i="3"/>
  <c r="XM107" i="3"/>
  <c r="XX107" i="3"/>
  <c r="WS107" i="3"/>
  <c r="XC107" i="3" s="1"/>
  <c r="WY219" i="3"/>
  <c r="XI219" i="3" s="1"/>
  <c r="XS219" i="3"/>
  <c r="WO220" i="3" s="1"/>
  <c r="XP219" i="2"/>
  <c r="WL220" i="2" s="1"/>
  <c r="WV219" i="2"/>
  <c r="XF219" i="2" s="1"/>
  <c r="XO219" i="2"/>
  <c r="WK220" i="2" s="1"/>
  <c r="WU219" i="2"/>
  <c r="XE219" i="2" s="1"/>
  <c r="XO209" i="3"/>
  <c r="WK210" i="3" s="1"/>
  <c r="WU209" i="3"/>
  <c r="XE209" i="3" s="1"/>
  <c r="WZ220" i="3"/>
  <c r="XJ220" i="3"/>
  <c r="XT220" i="3"/>
  <c r="WP221" i="3" s="1"/>
  <c r="HJ72" i="3"/>
  <c r="IM72" i="3" s="1"/>
  <c r="IP72" i="3"/>
  <c r="JQ72" i="3"/>
  <c r="IR72" i="3" s="1"/>
  <c r="IN72" i="3"/>
  <c r="XV220" i="3" l="1"/>
  <c r="WR221" i="3" s="1"/>
  <c r="XB220" i="3"/>
  <c r="XL220" i="3" s="1"/>
  <c r="XY107" i="3"/>
  <c r="WI108" i="3"/>
  <c r="WZ219" i="2"/>
  <c r="XJ219" i="2"/>
  <c r="XT219" i="2"/>
  <c r="WP220" i="2" s="1"/>
  <c r="WT206" i="3"/>
  <c r="XD206" i="3"/>
  <c r="XN206" i="3"/>
  <c r="WJ207" i="3" s="1"/>
  <c r="XA219" i="3"/>
  <c r="XK219" i="3" s="1"/>
  <c r="XU219" i="3"/>
  <c r="WQ220" i="3" s="1"/>
  <c r="XV220" i="2"/>
  <c r="WR221" i="2" s="1"/>
  <c r="XB220" i="2"/>
  <c r="XL220" i="2" s="1"/>
  <c r="WV220" i="2"/>
  <c r="XF220" i="2" s="1"/>
  <c r="XP220" i="2"/>
  <c r="WL221" i="2" s="1"/>
  <c r="XQ220" i="2"/>
  <c r="WM221" i="2" s="1"/>
  <c r="WW220" i="2"/>
  <c r="XG220" i="2"/>
  <c r="XY111" i="2"/>
  <c r="WI112" i="2"/>
  <c r="XR220" i="2"/>
  <c r="WN221" i="2" s="1"/>
  <c r="WX220" i="2"/>
  <c r="XH220" i="2" s="1"/>
  <c r="WY219" i="2"/>
  <c r="XS219" i="2"/>
  <c r="WO220" i="2" s="1"/>
  <c r="XI219" i="2"/>
  <c r="XO220" i="2"/>
  <c r="WK221" i="2" s="1"/>
  <c r="WU220" i="2"/>
  <c r="XE220" i="2" s="1"/>
  <c r="HT72" i="3"/>
  <c r="ID72" i="3" s="1"/>
  <c r="XE210" i="3"/>
  <c r="WU210" i="3"/>
  <c r="XO210" i="3"/>
  <c r="WK211" i="3" s="1"/>
  <c r="WX220" i="3"/>
  <c r="XH220" i="3" s="1"/>
  <c r="XR220" i="3"/>
  <c r="WN221" i="3" s="1"/>
  <c r="XA219" i="2"/>
  <c r="XK219" i="2" s="1"/>
  <c r="XU219" i="2"/>
  <c r="WQ220" i="2" s="1"/>
  <c r="WT219" i="2"/>
  <c r="XD219" i="2"/>
  <c r="XN219" i="2"/>
  <c r="WJ220" i="2" s="1"/>
  <c r="XT221" i="3"/>
  <c r="WP222" i="3" s="1"/>
  <c r="WZ221" i="3"/>
  <c r="XJ221" i="3"/>
  <c r="WY220" i="3"/>
  <c r="XI220" i="3" s="1"/>
  <c r="XS220" i="3"/>
  <c r="WO221" i="3" s="1"/>
  <c r="XP219" i="3"/>
  <c r="WL220" i="3" s="1"/>
  <c r="WV219" i="3"/>
  <c r="XF219" i="3" s="1"/>
  <c r="WW220" i="3"/>
  <c r="XG220" i="3"/>
  <c r="XQ220" i="3"/>
  <c r="WM221" i="3" s="1"/>
  <c r="GZ73" i="3" l="1"/>
  <c r="IO72" i="3"/>
  <c r="IQ72" i="3" s="1"/>
  <c r="IT72" i="3"/>
  <c r="JR72" i="3"/>
  <c r="IS72" i="3" s="1"/>
  <c r="XQ221" i="3"/>
  <c r="WM222" i="3" s="1"/>
  <c r="WW221" i="3"/>
  <c r="XG221" i="3" s="1"/>
  <c r="WT220" i="2"/>
  <c r="XD220" i="2" s="1"/>
  <c r="XN220" i="2"/>
  <c r="WJ221" i="2" s="1"/>
  <c r="WW221" i="2"/>
  <c r="XG221" i="2" s="1"/>
  <c r="XQ221" i="2"/>
  <c r="WM222" i="2" s="1"/>
  <c r="WV221" i="2"/>
  <c r="XF221" i="2" s="1"/>
  <c r="XP221" i="2"/>
  <c r="WL222" i="2" s="1"/>
  <c r="XT220" i="2"/>
  <c r="WP221" i="2" s="1"/>
  <c r="WZ220" i="2"/>
  <c r="XJ220" i="2"/>
  <c r="WY220" i="2"/>
  <c r="XI220" i="2"/>
  <c r="XS220" i="2"/>
  <c r="WO221" i="2" s="1"/>
  <c r="XU220" i="2"/>
  <c r="WQ221" i="2" s="1"/>
  <c r="XA220" i="2"/>
  <c r="XK220" i="2" s="1"/>
  <c r="WV220" i="3"/>
  <c r="XF220" i="3" s="1"/>
  <c r="XP220" i="3"/>
  <c r="WL221" i="3" s="1"/>
  <c r="XR221" i="3"/>
  <c r="WN222" i="3" s="1"/>
  <c r="WX221" i="3"/>
  <c r="XH221" i="3" s="1"/>
  <c r="XV221" i="2"/>
  <c r="WR222" i="2" s="1"/>
  <c r="XB221" i="2"/>
  <c r="XL221" i="2" s="1"/>
  <c r="XZ108" i="3"/>
  <c r="XX108" i="3"/>
  <c r="XM108" i="3"/>
  <c r="WS108" i="3"/>
  <c r="XC108" i="3" s="1"/>
  <c r="XO221" i="2"/>
  <c r="WK222" i="2" s="1"/>
  <c r="WU221" i="2"/>
  <c r="XE221" i="2" s="1"/>
  <c r="XS221" i="3"/>
  <c r="WO222" i="3" s="1"/>
  <c r="WY221" i="3"/>
  <c r="XI221" i="3" s="1"/>
  <c r="WX221" i="2"/>
  <c r="XH221" i="2"/>
  <c r="XR221" i="2"/>
  <c r="WN222" i="2" s="1"/>
  <c r="WZ222" i="3"/>
  <c r="XJ222" i="3" s="1"/>
  <c r="XT222" i="3"/>
  <c r="WP223" i="3" s="1"/>
  <c r="XN207" i="3"/>
  <c r="WJ208" i="3" s="1"/>
  <c r="WT207" i="3"/>
  <c r="XD207" i="3"/>
  <c r="XO211" i="3"/>
  <c r="WK212" i="3" s="1"/>
  <c r="WU211" i="3"/>
  <c r="XE211" i="3" s="1"/>
  <c r="XZ112" i="2"/>
  <c r="XM112" i="2"/>
  <c r="WS112" i="2"/>
  <c r="XC112" i="2" s="1"/>
  <c r="XX112" i="2"/>
  <c r="XU220" i="3"/>
  <c r="WQ221" i="3" s="1"/>
  <c r="XA220" i="3"/>
  <c r="XK220" i="3" s="1"/>
  <c r="XV221" i="3"/>
  <c r="WR222" i="3" s="1"/>
  <c r="XB221" i="3"/>
  <c r="XL221" i="3" s="1"/>
  <c r="WY221" i="2" l="1"/>
  <c r="XI221" i="2" s="1"/>
  <c r="XS221" i="2"/>
  <c r="WO222" i="2" s="1"/>
  <c r="XR222" i="2"/>
  <c r="WN223" i="2" s="1"/>
  <c r="WX222" i="2"/>
  <c r="XH222" i="2"/>
  <c r="XN221" i="2"/>
  <c r="WJ222" i="2" s="1"/>
  <c r="WT221" i="2"/>
  <c r="XD221" i="2" s="1"/>
  <c r="XB222" i="2"/>
  <c r="XV222" i="2"/>
  <c r="WR223" i="2" s="1"/>
  <c r="XL222" i="2"/>
  <c r="XO222" i="2"/>
  <c r="WK223" i="2" s="1"/>
  <c r="WU222" i="2"/>
  <c r="XE222" i="2"/>
  <c r="WV221" i="3"/>
  <c r="XF221" i="3" s="1"/>
  <c r="XP221" i="3"/>
  <c r="WL222" i="3" s="1"/>
  <c r="XA221" i="2"/>
  <c r="XK221" i="2"/>
  <c r="XU221" i="2"/>
  <c r="WQ222" i="2" s="1"/>
  <c r="WW222" i="2"/>
  <c r="XG222" i="2"/>
  <c r="XQ222" i="2"/>
  <c r="WM223" i="2" s="1"/>
  <c r="XY112" i="2"/>
  <c r="WI113" i="2"/>
  <c r="XO212" i="3"/>
  <c r="WK213" i="3" s="1"/>
  <c r="WU212" i="3"/>
  <c r="XE212" i="3" s="1"/>
  <c r="WZ223" i="3"/>
  <c r="XJ223" i="3"/>
  <c r="XT223" i="3"/>
  <c r="WP224" i="3" s="1"/>
  <c r="XP222" i="2"/>
  <c r="WL223" i="2" s="1"/>
  <c r="WV222" i="2"/>
  <c r="XF222" i="2" s="1"/>
  <c r="XS222" i="3"/>
  <c r="WO223" i="3" s="1"/>
  <c r="WY222" i="3"/>
  <c r="XI222" i="3" s="1"/>
  <c r="XV222" i="3"/>
  <c r="WR223" i="3" s="1"/>
  <c r="XB222" i="3"/>
  <c r="XL222" i="3"/>
  <c r="WX222" i="3"/>
  <c r="XH222" i="3" s="1"/>
  <c r="XR222" i="3"/>
  <c r="WN223" i="3" s="1"/>
  <c r="XT221" i="2"/>
  <c r="WP222" i="2" s="1"/>
  <c r="WZ221" i="2"/>
  <c r="XJ221" i="2" s="1"/>
  <c r="XQ222" i="3"/>
  <c r="WM223" i="3" s="1"/>
  <c r="WW222" i="3"/>
  <c r="XG222" i="3" s="1"/>
  <c r="XU221" i="3"/>
  <c r="WQ222" i="3" s="1"/>
  <c r="XA221" i="3"/>
  <c r="XK221" i="3" s="1"/>
  <c r="XN208" i="3"/>
  <c r="WJ209" i="3" s="1"/>
  <c r="WT208" i="3"/>
  <c r="XD208" i="3" s="1"/>
  <c r="XY108" i="3"/>
  <c r="WI109" i="3"/>
  <c r="HJ73" i="3"/>
  <c r="IM73" i="3" s="1"/>
  <c r="JQ73" i="3"/>
  <c r="IR73" i="3" s="1"/>
  <c r="IN73" i="3"/>
  <c r="IP73" i="3"/>
  <c r="HT73" i="3" l="1"/>
  <c r="ID73" i="3" s="1"/>
  <c r="WW223" i="3"/>
  <c r="XQ223" i="3"/>
  <c r="WM224" i="3" s="1"/>
  <c r="XG223" i="3"/>
  <c r="XB223" i="2"/>
  <c r="XL223" i="2"/>
  <c r="XV223" i="2"/>
  <c r="WR224" i="2" s="1"/>
  <c r="WW223" i="2"/>
  <c r="XG223" i="2"/>
  <c r="XQ223" i="2"/>
  <c r="WM224" i="2" s="1"/>
  <c r="XZ109" i="3"/>
  <c r="XX109" i="3"/>
  <c r="WS109" i="3"/>
  <c r="XC109" i="3" s="1"/>
  <c r="XM109" i="3"/>
  <c r="WZ222" i="2"/>
  <c r="XJ222" i="2" s="1"/>
  <c r="XT222" i="2"/>
  <c r="WP223" i="2" s="1"/>
  <c r="WV223" i="2"/>
  <c r="XF223" i="2"/>
  <c r="XP223" i="2"/>
  <c r="WL224" i="2" s="1"/>
  <c r="WY223" i="3"/>
  <c r="XI223" i="3"/>
  <c r="XS223" i="3"/>
  <c r="WO224" i="3" s="1"/>
  <c r="XA222" i="2"/>
  <c r="XK222" i="2" s="1"/>
  <c r="XU222" i="2"/>
  <c r="WQ223" i="2" s="1"/>
  <c r="WT209" i="3"/>
  <c r="XD209" i="3"/>
  <c r="XN209" i="3"/>
  <c r="WJ210" i="3" s="1"/>
  <c r="XP222" i="3"/>
  <c r="WL223" i="3" s="1"/>
  <c r="WV222" i="3"/>
  <c r="XF222" i="3" s="1"/>
  <c r="XT224" i="3"/>
  <c r="WP225" i="3" s="1"/>
  <c r="WZ224" i="3"/>
  <c r="XJ224" i="3" s="1"/>
  <c r="XI222" i="2"/>
  <c r="XS222" i="2"/>
  <c r="WO223" i="2" s="1"/>
  <c r="WY222" i="2"/>
  <c r="WT222" i="2"/>
  <c r="XD222" i="2" s="1"/>
  <c r="XN222" i="2"/>
  <c r="WJ223" i="2" s="1"/>
  <c r="WX223" i="3"/>
  <c r="XH223" i="3" s="1"/>
  <c r="XR223" i="3"/>
  <c r="WN224" i="3" s="1"/>
  <c r="XR223" i="2"/>
  <c r="WN224" i="2" s="1"/>
  <c r="WX223" i="2"/>
  <c r="XH223" i="2" s="1"/>
  <c r="XA222" i="3"/>
  <c r="XK222" i="3" s="1"/>
  <c r="XU222" i="3"/>
  <c r="WQ223" i="3" s="1"/>
  <c r="XV223" i="3"/>
  <c r="WR224" i="3" s="1"/>
  <c r="XB223" i="3"/>
  <c r="XL223" i="3" s="1"/>
  <c r="WU213" i="3"/>
  <c r="XE213" i="3" s="1"/>
  <c r="XO213" i="3"/>
  <c r="WK214" i="3" s="1"/>
  <c r="XX113" i="2"/>
  <c r="WS113" i="2"/>
  <c r="XC113" i="2"/>
  <c r="XZ113" i="2"/>
  <c r="XM113" i="2"/>
  <c r="WU223" i="2"/>
  <c r="XO223" i="2"/>
  <c r="WK224" i="2" s="1"/>
  <c r="XE223" i="2"/>
  <c r="GZ74" i="3" l="1"/>
  <c r="IT73" i="3"/>
  <c r="JR73" i="3"/>
  <c r="IS73" i="3" s="1"/>
  <c r="IO73" i="3"/>
  <c r="IQ73" i="3" s="1"/>
  <c r="WZ225" i="3"/>
  <c r="XJ225" i="3" s="1"/>
  <c r="XT225" i="3"/>
  <c r="WP226" i="3" s="1"/>
  <c r="WU214" i="3"/>
  <c r="XE214" i="3" s="1"/>
  <c r="XO214" i="3"/>
  <c r="WK215" i="3" s="1"/>
  <c r="XH224" i="3"/>
  <c r="XR224" i="3"/>
  <c r="WN225" i="3" s="1"/>
  <c r="WX224" i="3"/>
  <c r="XI224" i="3"/>
  <c r="WY224" i="3"/>
  <c r="XS224" i="3"/>
  <c r="WO225" i="3" s="1"/>
  <c r="XQ224" i="2"/>
  <c r="WM225" i="2" s="1"/>
  <c r="WW224" i="2"/>
  <c r="XG224" i="2" s="1"/>
  <c r="XV224" i="3"/>
  <c r="WR225" i="3" s="1"/>
  <c r="XB224" i="3"/>
  <c r="XL224" i="3" s="1"/>
  <c r="WV223" i="3"/>
  <c r="XF223" i="3" s="1"/>
  <c r="XP223" i="3"/>
  <c r="WL224" i="3" s="1"/>
  <c r="WT210" i="3"/>
  <c r="XD210" i="3" s="1"/>
  <c r="XN210" i="3"/>
  <c r="WJ211" i="3" s="1"/>
  <c r="XP224" i="2"/>
  <c r="WL225" i="2" s="1"/>
  <c r="WV224" i="2"/>
  <c r="XF224" i="2" s="1"/>
  <c r="WI114" i="2"/>
  <c r="XY113" i="2"/>
  <c r="XA223" i="3"/>
  <c r="XK223" i="3"/>
  <c r="XU223" i="3"/>
  <c r="WQ224" i="3" s="1"/>
  <c r="XB224" i="2"/>
  <c r="XL224" i="2"/>
  <c r="XV224" i="2"/>
  <c r="WR225" i="2" s="1"/>
  <c r="WU224" i="2"/>
  <c r="XE224" i="2" s="1"/>
  <c r="XO224" i="2"/>
  <c r="WK225" i="2" s="1"/>
  <c r="XT223" i="2"/>
  <c r="WP224" i="2" s="1"/>
  <c r="WZ223" i="2"/>
  <c r="XJ223" i="2" s="1"/>
  <c r="WT223" i="2"/>
  <c r="XN223" i="2"/>
  <c r="WJ224" i="2" s="1"/>
  <c r="XD223" i="2"/>
  <c r="WY223" i="2"/>
  <c r="XI223" i="2"/>
  <c r="XS223" i="2"/>
  <c r="WO224" i="2" s="1"/>
  <c r="XR224" i="2"/>
  <c r="WN225" i="2" s="1"/>
  <c r="WX224" i="2"/>
  <c r="XH224" i="2" s="1"/>
  <c r="HJ74" i="3"/>
  <c r="IM74" i="3" s="1"/>
  <c r="IP74" i="3"/>
  <c r="IN74" i="3"/>
  <c r="JQ74" i="3"/>
  <c r="IR74" i="3" s="1"/>
  <c r="XY109" i="3"/>
  <c r="WI110" i="3"/>
  <c r="WW224" i="3"/>
  <c r="XG224" i="3" s="1"/>
  <c r="XQ224" i="3"/>
  <c r="WM225" i="3" s="1"/>
  <c r="XU223" i="2"/>
  <c r="WQ224" i="2" s="1"/>
  <c r="XA223" i="2"/>
  <c r="XK223" i="2" s="1"/>
  <c r="WY225" i="3" l="1"/>
  <c r="XI225" i="3"/>
  <c r="XS225" i="3"/>
  <c r="WO226" i="3" s="1"/>
  <c r="XV225" i="2"/>
  <c r="WR226" i="2" s="1"/>
  <c r="XB225" i="2"/>
  <c r="XL225" i="2" s="1"/>
  <c r="WY224" i="2"/>
  <c r="XI224" i="2" s="1"/>
  <c r="XS224" i="2"/>
  <c r="WO225" i="2" s="1"/>
  <c r="WV224" i="3"/>
  <c r="XF224" i="3"/>
  <c r="XP224" i="3"/>
  <c r="WL225" i="3" s="1"/>
  <c r="XN224" i="2"/>
  <c r="WJ225" i="2" s="1"/>
  <c r="WT224" i="2"/>
  <c r="XD224" i="2" s="1"/>
  <c r="WU215" i="3"/>
  <c r="XE215" i="3"/>
  <c r="XO215" i="3"/>
  <c r="WK216" i="3" s="1"/>
  <c r="HT74" i="3"/>
  <c r="ID74" i="3" s="1"/>
  <c r="XB225" i="3"/>
  <c r="XL225" i="3" s="1"/>
  <c r="XV225" i="3"/>
  <c r="WR226" i="3" s="1"/>
  <c r="XU224" i="3"/>
  <c r="WQ225" i="3" s="1"/>
  <c r="XA224" i="3"/>
  <c r="XK224" i="3" s="1"/>
  <c r="XA224" i="2"/>
  <c r="XK224" i="2" s="1"/>
  <c r="XU224" i="2"/>
  <c r="WQ225" i="2" s="1"/>
  <c r="XX114" i="2"/>
  <c r="WS114" i="2"/>
  <c r="XC114" i="2" s="1"/>
  <c r="XM114" i="2"/>
  <c r="XZ114" i="2"/>
  <c r="WZ226" i="3"/>
  <c r="XJ226" i="3" s="1"/>
  <c r="XT226" i="3"/>
  <c r="WP227" i="3" s="1"/>
  <c r="XM110" i="3"/>
  <c r="XX110" i="3"/>
  <c r="WS110" i="3"/>
  <c r="XZ110" i="3"/>
  <c r="XC110" i="3"/>
  <c r="XR225" i="3"/>
  <c r="WN226" i="3" s="1"/>
  <c r="WX225" i="3"/>
  <c r="XH225" i="3" s="1"/>
  <c r="WW225" i="3"/>
  <c r="XG225" i="3"/>
  <c r="XQ225" i="3"/>
  <c r="WM226" i="3" s="1"/>
  <c r="WU225" i="2"/>
  <c r="XE225" i="2"/>
  <c r="XO225" i="2"/>
  <c r="WK226" i="2" s="1"/>
  <c r="WW225" i="2"/>
  <c r="XG225" i="2"/>
  <c r="XQ225" i="2"/>
  <c r="WM226" i="2" s="1"/>
  <c r="XN211" i="3"/>
  <c r="WJ212" i="3" s="1"/>
  <c r="WT211" i="3"/>
  <c r="XD211" i="3" s="1"/>
  <c r="WZ224" i="2"/>
  <c r="XJ224" i="2" s="1"/>
  <c r="XT224" i="2"/>
  <c r="WP225" i="2" s="1"/>
  <c r="XR225" i="2"/>
  <c r="WN226" i="2" s="1"/>
  <c r="WX225" i="2"/>
  <c r="XH225" i="2"/>
  <c r="XP225" i="2"/>
  <c r="WL226" i="2" s="1"/>
  <c r="WV225" i="2"/>
  <c r="XF225" i="2" s="1"/>
  <c r="WV225" i="3" l="1"/>
  <c r="XF225" i="3"/>
  <c r="XP225" i="3"/>
  <c r="WL226" i="3" s="1"/>
  <c r="WZ225" i="2"/>
  <c r="XJ225" i="2" s="1"/>
  <c r="XT225" i="2"/>
  <c r="WP226" i="2" s="1"/>
  <c r="XQ226" i="3"/>
  <c r="WM227" i="3" s="1"/>
  <c r="WW226" i="3"/>
  <c r="XG226" i="3" s="1"/>
  <c r="WT212" i="3"/>
  <c r="XD212" i="3" s="1"/>
  <c r="XN212" i="3"/>
  <c r="WJ213" i="3" s="1"/>
  <c r="XR226" i="3"/>
  <c r="WN227" i="3" s="1"/>
  <c r="XH226" i="3"/>
  <c r="WX226" i="3"/>
  <c r="XO216" i="3"/>
  <c r="WK217" i="3" s="1"/>
  <c r="WU216" i="3"/>
  <c r="XE216" i="3"/>
  <c r="WW226" i="2"/>
  <c r="XQ226" i="2"/>
  <c r="WM227" i="2" s="1"/>
  <c r="XG226" i="2"/>
  <c r="XP226" i="2"/>
  <c r="WL227" i="2" s="1"/>
  <c r="WV226" i="2"/>
  <c r="XF226" i="2" s="1"/>
  <c r="XU225" i="2"/>
  <c r="WQ226" i="2" s="1"/>
  <c r="XA225" i="2"/>
  <c r="XK225" i="2" s="1"/>
  <c r="XB226" i="2"/>
  <c r="XL226" i="2" s="1"/>
  <c r="XV226" i="2"/>
  <c r="WR227" i="2" s="1"/>
  <c r="GZ75" i="3"/>
  <c r="IO74" i="3"/>
  <c r="IQ74" i="3" s="1"/>
  <c r="IT74" i="3"/>
  <c r="JR74" i="3"/>
  <c r="IS74" i="3" s="1"/>
  <c r="XT227" i="3"/>
  <c r="WP228" i="3" s="1"/>
  <c r="WZ227" i="3"/>
  <c r="XJ227" i="3" s="1"/>
  <c r="XS225" i="2"/>
  <c r="WO226" i="2" s="1"/>
  <c r="WY225" i="2"/>
  <c r="XI225" i="2" s="1"/>
  <c r="WY226" i="3"/>
  <c r="XI226" i="3" s="1"/>
  <c r="XS226" i="3"/>
  <c r="WO227" i="3" s="1"/>
  <c r="XB226" i="3"/>
  <c r="XV226" i="3"/>
  <c r="WR227" i="3" s="1"/>
  <c r="XL226" i="3"/>
  <c r="XO226" i="2"/>
  <c r="WK227" i="2" s="1"/>
  <c r="WU226" i="2"/>
  <c r="XE226" i="2" s="1"/>
  <c r="WT225" i="2"/>
  <c r="XD225" i="2" s="1"/>
  <c r="XN225" i="2"/>
  <c r="WJ226" i="2" s="1"/>
  <c r="XY114" i="2"/>
  <c r="WI115" i="2"/>
  <c r="XY110" i="3"/>
  <c r="WI111" i="3"/>
  <c r="WX226" i="2"/>
  <c r="XH226" i="2" s="1"/>
  <c r="XR226" i="2"/>
  <c r="WN227" i="2" s="1"/>
  <c r="XA225" i="3"/>
  <c r="XK225" i="3" s="1"/>
  <c r="XU225" i="3"/>
  <c r="WQ226" i="3" s="1"/>
  <c r="XN213" i="3" l="1"/>
  <c r="WJ214" i="3" s="1"/>
  <c r="WT213" i="3"/>
  <c r="XD213" i="3"/>
  <c r="XP227" i="2"/>
  <c r="WL228" i="2" s="1"/>
  <c r="WV227" i="2"/>
  <c r="XF227" i="2"/>
  <c r="WU227" i="2"/>
  <c r="XE227" i="2"/>
  <c r="XO227" i="2"/>
  <c r="WK228" i="2" s="1"/>
  <c r="WX227" i="2"/>
  <c r="XH227" i="2"/>
  <c r="XR227" i="2"/>
  <c r="WN228" i="2" s="1"/>
  <c r="WW227" i="3"/>
  <c r="XG227" i="3"/>
  <c r="XQ227" i="3"/>
  <c r="WM228" i="3" s="1"/>
  <c r="XQ227" i="2"/>
  <c r="WM228" i="2" s="1"/>
  <c r="WW227" i="2"/>
  <c r="XG227" i="2" s="1"/>
  <c r="XB227" i="2"/>
  <c r="XV227" i="2"/>
  <c r="WR228" i="2" s="1"/>
  <c r="XL227" i="2"/>
  <c r="WZ226" i="2"/>
  <c r="XJ226" i="2"/>
  <c r="XT226" i="2"/>
  <c r="WP227" i="2" s="1"/>
  <c r="XB227" i="3"/>
  <c r="XL227" i="3" s="1"/>
  <c r="XV227" i="3"/>
  <c r="WR228" i="3" s="1"/>
  <c r="XZ111" i="3"/>
  <c r="XM111" i="3"/>
  <c r="XX111" i="3"/>
  <c r="WS111" i="3"/>
  <c r="XC111" i="3" s="1"/>
  <c r="WY227" i="3"/>
  <c r="XI227" i="3" s="1"/>
  <c r="XS227" i="3"/>
  <c r="WO228" i="3" s="1"/>
  <c r="WU217" i="3"/>
  <c r="XE217" i="3" s="1"/>
  <c r="XO217" i="3"/>
  <c r="WK218" i="3" s="1"/>
  <c r="WZ228" i="3"/>
  <c r="XJ228" i="3" s="1"/>
  <c r="XT228" i="3"/>
  <c r="WP229" i="3" s="1"/>
  <c r="HJ75" i="3"/>
  <c r="IM75" i="3" s="1"/>
  <c r="ID75" i="3"/>
  <c r="HT75" i="3"/>
  <c r="IN75" i="3"/>
  <c r="IN2" i="3" s="1"/>
  <c r="JQ75" i="3"/>
  <c r="IR75" i="3" s="1"/>
  <c r="IP75" i="3"/>
  <c r="JR75" i="3"/>
  <c r="IS75" i="3" s="1"/>
  <c r="WS115" i="2"/>
  <c r="XC115" i="2"/>
  <c r="XZ115" i="2"/>
  <c r="XM115" i="2"/>
  <c r="XX115" i="2"/>
  <c r="XN226" i="2"/>
  <c r="WJ227" i="2" s="1"/>
  <c r="WT226" i="2"/>
  <c r="XD226" i="2" s="1"/>
  <c r="WY226" i="2"/>
  <c r="XI226" i="2"/>
  <c r="XS226" i="2"/>
  <c r="WO227" i="2" s="1"/>
  <c r="XP226" i="3"/>
  <c r="WL227" i="3" s="1"/>
  <c r="WV226" i="3"/>
  <c r="XF226" i="3" s="1"/>
  <c r="XU226" i="3"/>
  <c r="WQ227" i="3" s="1"/>
  <c r="XA226" i="3"/>
  <c r="XK226" i="3"/>
  <c r="XU226" i="2"/>
  <c r="WQ227" i="2" s="1"/>
  <c r="XA226" i="2"/>
  <c r="XK226" i="2" s="1"/>
  <c r="WX227" i="3"/>
  <c r="XR227" i="3"/>
  <c r="WN228" i="3" s="1"/>
  <c r="XH227" i="3"/>
  <c r="XT227" i="2" l="1"/>
  <c r="WP228" i="2" s="1"/>
  <c r="WZ227" i="2"/>
  <c r="XJ227" i="2" s="1"/>
  <c r="WX228" i="2"/>
  <c r="XH228" i="2" s="1"/>
  <c r="XR228" i="2"/>
  <c r="WN229" i="2" s="1"/>
  <c r="XS228" i="3"/>
  <c r="WO229" i="3" s="1"/>
  <c r="WY228" i="3"/>
  <c r="XI228" i="3" s="1"/>
  <c r="XS227" i="2"/>
  <c r="WO228" i="2" s="1"/>
  <c r="WY227" i="2"/>
  <c r="XI227" i="2" s="1"/>
  <c r="XR228" i="3"/>
  <c r="WN229" i="3" s="1"/>
  <c r="WX228" i="3"/>
  <c r="XH228" i="3" s="1"/>
  <c r="WU228" i="2"/>
  <c r="XE228" i="2" s="1"/>
  <c r="XO228" i="2"/>
  <c r="WK229" i="2" s="1"/>
  <c r="IR2" i="3"/>
  <c r="IS2" i="3"/>
  <c r="XV228" i="2"/>
  <c r="WR229" i="2" s="1"/>
  <c r="XB228" i="2"/>
  <c r="XL228" i="2" s="1"/>
  <c r="XA227" i="2"/>
  <c r="XK227" i="2" s="1"/>
  <c r="XU227" i="2"/>
  <c r="WQ228" i="2" s="1"/>
  <c r="IT75" i="3"/>
  <c r="IP2" i="3" s="1"/>
  <c r="D53" i="3" s="1"/>
  <c r="IO75" i="3"/>
  <c r="IQ75" i="3" s="1"/>
  <c r="XN227" i="2"/>
  <c r="WJ228" i="2" s="1"/>
  <c r="WT227" i="2"/>
  <c r="XD227" i="2" s="1"/>
  <c r="WI112" i="3"/>
  <c r="XY111" i="3"/>
  <c r="WZ229" i="3"/>
  <c r="XT229" i="3"/>
  <c r="WP230" i="3" s="1"/>
  <c r="XJ229" i="3"/>
  <c r="WW228" i="2"/>
  <c r="XG228" i="2" s="1"/>
  <c r="XQ228" i="2"/>
  <c r="WM229" i="2" s="1"/>
  <c r="XY115" i="2"/>
  <c r="WI116" i="2"/>
  <c r="WV228" i="2"/>
  <c r="XP228" i="2"/>
  <c r="WL229" i="2" s="1"/>
  <c r="XF228" i="2"/>
  <c r="XU227" i="3"/>
  <c r="WQ228" i="3" s="1"/>
  <c r="XA227" i="3"/>
  <c r="XK227" i="3" s="1"/>
  <c r="XQ228" i="3"/>
  <c r="WM229" i="3" s="1"/>
  <c r="WW228" i="3"/>
  <c r="XG228" i="3" s="1"/>
  <c r="XO218" i="3"/>
  <c r="WK219" i="3" s="1"/>
  <c r="WU218" i="3"/>
  <c r="XE218" i="3" s="1"/>
  <c r="XB228" i="3"/>
  <c r="XL228" i="3" s="1"/>
  <c r="XV228" i="3"/>
  <c r="WR229" i="3" s="1"/>
  <c r="WV227" i="3"/>
  <c r="XF227" i="3" s="1"/>
  <c r="XP227" i="3"/>
  <c r="WL228" i="3" s="1"/>
  <c r="XN214" i="3"/>
  <c r="WJ215" i="3" s="1"/>
  <c r="WT214" i="3"/>
  <c r="XD214" i="3" s="1"/>
  <c r="WW229" i="3" l="1"/>
  <c r="XG229" i="3"/>
  <c r="XQ229" i="3"/>
  <c r="WM230" i="3" s="1"/>
  <c r="XS228" i="2"/>
  <c r="WO229" i="2" s="1"/>
  <c r="WY228" i="2"/>
  <c r="XI228" i="2" s="1"/>
  <c r="XM112" i="3"/>
  <c r="XX112" i="3"/>
  <c r="WS112" i="3"/>
  <c r="XZ112" i="3"/>
  <c r="XC112" i="3"/>
  <c r="WT215" i="3"/>
  <c r="XD215" i="3" s="1"/>
  <c r="XN215" i="3"/>
  <c r="WJ216" i="3" s="1"/>
  <c r="WZ230" i="3"/>
  <c r="XJ230" i="3"/>
  <c r="XT230" i="3"/>
  <c r="WP231" i="3" s="1"/>
  <c r="XP228" i="3"/>
  <c r="WL229" i="3" s="1"/>
  <c r="WV228" i="3"/>
  <c r="XF228" i="3" s="1"/>
  <c r="XA228" i="3"/>
  <c r="XU228" i="3"/>
  <c r="WQ229" i="3" s="1"/>
  <c r="XK228" i="3"/>
  <c r="XB229" i="2"/>
  <c r="XL229" i="2" s="1"/>
  <c r="XV229" i="2"/>
  <c r="WR230" i="2" s="1"/>
  <c r="XV229" i="3"/>
  <c r="WR230" i="3" s="1"/>
  <c r="XB229" i="3"/>
  <c r="XL229" i="3" s="1"/>
  <c r="WV229" i="2"/>
  <c r="XF229" i="2"/>
  <c r="XP229" i="2"/>
  <c r="WL230" i="2" s="1"/>
  <c r="H53" i="3"/>
  <c r="WY229" i="3"/>
  <c r="XI229" i="3"/>
  <c r="XS229" i="3"/>
  <c r="WO230" i="3" s="1"/>
  <c r="XO219" i="3"/>
  <c r="WK220" i="3" s="1"/>
  <c r="WU219" i="3"/>
  <c r="XE219" i="3" s="1"/>
  <c r="WT228" i="2"/>
  <c r="XD228" i="2" s="1"/>
  <c r="XN228" i="2"/>
  <c r="WJ229" i="2" s="1"/>
  <c r="XZ116" i="2"/>
  <c r="XM116" i="2"/>
  <c r="XX116" i="2"/>
  <c r="WS116" i="2"/>
  <c r="XC116" i="2" s="1"/>
  <c r="XR229" i="2"/>
  <c r="WN230" i="2" s="1"/>
  <c r="WX229" i="2"/>
  <c r="XH229" i="2" s="1"/>
  <c r="IO2" i="3"/>
  <c r="IQ2" i="3"/>
  <c r="E53" i="3" s="1"/>
  <c r="XO229" i="2"/>
  <c r="WK230" i="2" s="1"/>
  <c r="WU229" i="2"/>
  <c r="XE229" i="2" s="1"/>
  <c r="XU228" i="2"/>
  <c r="WQ229" i="2" s="1"/>
  <c r="XA228" i="2"/>
  <c r="XK228" i="2"/>
  <c r="XQ229" i="2"/>
  <c r="WM230" i="2" s="1"/>
  <c r="WW229" i="2"/>
  <c r="XG229" i="2"/>
  <c r="WZ228" i="2"/>
  <c r="XJ228" i="2"/>
  <c r="XT228" i="2"/>
  <c r="WP229" i="2" s="1"/>
  <c r="XR229" i="3"/>
  <c r="WN230" i="3" s="1"/>
  <c r="WX229" i="3"/>
  <c r="XH229" i="3" s="1"/>
  <c r="XA229" i="2" l="1"/>
  <c r="XK229" i="2" s="1"/>
  <c r="XU229" i="2"/>
  <c r="WQ230" i="2" s="1"/>
  <c r="XY116" i="2"/>
  <c r="WI117" i="2"/>
  <c r="WU230" i="2"/>
  <c r="XE230" i="2"/>
  <c r="XO230" i="2"/>
  <c r="WK231" i="2" s="1"/>
  <c r="XN229" i="2"/>
  <c r="WJ230" i="2" s="1"/>
  <c r="WT229" i="2"/>
  <c r="XD229" i="2"/>
  <c r="WV229" i="3"/>
  <c r="XF229" i="3" s="1"/>
  <c r="XP229" i="3"/>
  <c r="WL230" i="3" s="1"/>
  <c r="XY112" i="3"/>
  <c r="WI113" i="3"/>
  <c r="XR230" i="3"/>
  <c r="WN231" i="3" s="1"/>
  <c r="WX230" i="3"/>
  <c r="XH230" i="3"/>
  <c r="WZ231" i="3"/>
  <c r="XJ231" i="3" s="1"/>
  <c r="XT231" i="3"/>
  <c r="WP232" i="3" s="1"/>
  <c r="XS229" i="2"/>
  <c r="WO230" i="2" s="1"/>
  <c r="WY229" i="2"/>
  <c r="XI229" i="2" s="1"/>
  <c r="XG230" i="2"/>
  <c r="XQ230" i="2"/>
  <c r="WM231" i="2" s="1"/>
  <c r="WW230" i="2"/>
  <c r="XU229" i="3"/>
  <c r="WQ230" i="3" s="1"/>
  <c r="XA229" i="3"/>
  <c r="XK229" i="3" s="1"/>
  <c r="IT2" i="3"/>
  <c r="G53" i="3" s="1"/>
  <c r="F53" i="3"/>
  <c r="XB230" i="3"/>
  <c r="XL230" i="3"/>
  <c r="XV230" i="3"/>
  <c r="WR231" i="3" s="1"/>
  <c r="WU220" i="3"/>
  <c r="XO220" i="3"/>
  <c r="WK221" i="3" s="1"/>
  <c r="XE220" i="3"/>
  <c r="XQ230" i="3"/>
  <c r="WM231" i="3" s="1"/>
  <c r="WW230" i="3"/>
  <c r="XG230" i="3" s="1"/>
  <c r="WV230" i="2"/>
  <c r="XF230" i="2"/>
  <c r="XP230" i="2"/>
  <c r="WL231" i="2" s="1"/>
  <c r="XV230" i="2"/>
  <c r="WR231" i="2" s="1"/>
  <c r="XB230" i="2"/>
  <c r="XL230" i="2"/>
  <c r="XN216" i="3"/>
  <c r="WJ217" i="3" s="1"/>
  <c r="WT216" i="3"/>
  <c r="XD216" i="3" s="1"/>
  <c r="WZ229" i="2"/>
  <c r="XT229" i="2"/>
  <c r="WP230" i="2" s="1"/>
  <c r="XJ229" i="2"/>
  <c r="WX230" i="2"/>
  <c r="XH230" i="2"/>
  <c r="XR230" i="2"/>
  <c r="WN231" i="2" s="1"/>
  <c r="XS230" i="3"/>
  <c r="WO231" i="3" s="1"/>
  <c r="WY230" i="3"/>
  <c r="XI230" i="3"/>
  <c r="XV231" i="2" l="1"/>
  <c r="WR232" i="2" s="1"/>
  <c r="XB231" i="2"/>
  <c r="XL231" i="2" s="1"/>
  <c r="WZ232" i="3"/>
  <c r="XJ232" i="3"/>
  <c r="XT232" i="3"/>
  <c r="WP233" i="3" s="1"/>
  <c r="XP231" i="2"/>
  <c r="WL232" i="2" s="1"/>
  <c r="WV231" i="2"/>
  <c r="XF231" i="2" s="1"/>
  <c r="WT230" i="2"/>
  <c r="XN230" i="2"/>
  <c r="WJ231" i="2" s="1"/>
  <c r="XD230" i="2"/>
  <c r="WY231" i="3"/>
  <c r="XI231" i="3" s="1"/>
  <c r="XS231" i="3"/>
  <c r="WO232" i="3" s="1"/>
  <c r="XA230" i="3"/>
  <c r="XK230" i="3"/>
  <c r="XU230" i="3"/>
  <c r="WQ231" i="3" s="1"/>
  <c r="WW231" i="3"/>
  <c r="XG231" i="3"/>
  <c r="XQ231" i="3"/>
  <c r="WM232" i="3" s="1"/>
  <c r="WX231" i="3"/>
  <c r="XR231" i="3"/>
  <c r="WN232" i="3" s="1"/>
  <c r="XH231" i="3"/>
  <c r="XX117" i="2"/>
  <c r="WS117" i="2"/>
  <c r="XC117" i="2" s="1"/>
  <c r="XM117" i="2"/>
  <c r="XZ117" i="2"/>
  <c r="XS230" i="2"/>
  <c r="WO231" i="2" s="1"/>
  <c r="WY230" i="2"/>
  <c r="XI230" i="2"/>
  <c r="XT230" i="2"/>
  <c r="WP231" i="2" s="1"/>
  <c r="WZ230" i="2"/>
  <c r="XJ230" i="2" s="1"/>
  <c r="WS113" i="3"/>
  <c r="XC113" i="3" s="1"/>
  <c r="XZ113" i="3"/>
  <c r="XX113" i="3"/>
  <c r="XM113" i="3"/>
  <c r="XV231" i="3"/>
  <c r="WR232" i="3" s="1"/>
  <c r="XB231" i="3"/>
  <c r="XL231" i="3" s="1"/>
  <c r="WX231" i="2"/>
  <c r="XR231" i="2"/>
  <c r="WN232" i="2" s="1"/>
  <c r="XH231" i="2"/>
  <c r="XO231" i="2"/>
  <c r="WK232" i="2" s="1"/>
  <c r="WU231" i="2"/>
  <c r="XE231" i="2"/>
  <c r="XQ231" i="2"/>
  <c r="WM232" i="2" s="1"/>
  <c r="WW231" i="2"/>
  <c r="XG231" i="2" s="1"/>
  <c r="WU221" i="3"/>
  <c r="XE221" i="3" s="1"/>
  <c r="XO221" i="3"/>
  <c r="WK222" i="3" s="1"/>
  <c r="XP230" i="3"/>
  <c r="WL231" i="3" s="1"/>
  <c r="WV230" i="3"/>
  <c r="XF230" i="3" s="1"/>
  <c r="XA230" i="2"/>
  <c r="XK230" i="2"/>
  <c r="XU230" i="2"/>
  <c r="WQ231" i="2" s="1"/>
  <c r="WT217" i="3"/>
  <c r="XD217" i="3"/>
  <c r="XN217" i="3"/>
  <c r="WJ218" i="3" s="1"/>
  <c r="XR232" i="3" l="1"/>
  <c r="WN233" i="3" s="1"/>
  <c r="WX232" i="3"/>
  <c r="XH232" i="3"/>
  <c r="WT231" i="2"/>
  <c r="XD231" i="2" s="1"/>
  <c r="XN231" i="2"/>
  <c r="WJ232" i="2" s="1"/>
  <c r="XO232" i="2"/>
  <c r="WK233" i="2" s="1"/>
  <c r="WU232" i="2"/>
  <c r="XE232" i="2" s="1"/>
  <c r="XA231" i="2"/>
  <c r="XK231" i="2"/>
  <c r="XU231" i="2"/>
  <c r="WQ232" i="2" s="1"/>
  <c r="XB232" i="3"/>
  <c r="XL232" i="3"/>
  <c r="XV232" i="3"/>
  <c r="WR233" i="3" s="1"/>
  <c r="WY231" i="2"/>
  <c r="XI231" i="2" s="1"/>
  <c r="XS231" i="2"/>
  <c r="WO232" i="2" s="1"/>
  <c r="XU231" i="3"/>
  <c r="WQ232" i="3" s="1"/>
  <c r="XA231" i="3"/>
  <c r="XK231" i="3" s="1"/>
  <c r="XT233" i="3"/>
  <c r="WP234" i="3" s="1"/>
  <c r="WZ233" i="3"/>
  <c r="XJ233" i="3" s="1"/>
  <c r="WZ231" i="2"/>
  <c r="XJ231" i="2"/>
  <c r="XT231" i="2"/>
  <c r="WP232" i="2" s="1"/>
  <c r="XQ232" i="3"/>
  <c r="WM233" i="3" s="1"/>
  <c r="WW232" i="3"/>
  <c r="XG232" i="3" s="1"/>
  <c r="XO222" i="3"/>
  <c r="WK223" i="3" s="1"/>
  <c r="WU222" i="3"/>
  <c r="XE222" i="3" s="1"/>
  <c r="XP231" i="3"/>
  <c r="WL232" i="3" s="1"/>
  <c r="WV231" i="3"/>
  <c r="XF231" i="3" s="1"/>
  <c r="XR232" i="2"/>
  <c r="WN233" i="2" s="1"/>
  <c r="WX232" i="2"/>
  <c r="XH232" i="2" s="1"/>
  <c r="WV232" i="2"/>
  <c r="XF232" i="2"/>
  <c r="XP232" i="2"/>
  <c r="WL233" i="2" s="1"/>
  <c r="XN218" i="3"/>
  <c r="WJ219" i="3" s="1"/>
  <c r="WT218" i="3"/>
  <c r="XD218" i="3" s="1"/>
  <c r="XY113" i="3"/>
  <c r="WI114" i="3"/>
  <c r="XQ232" i="2"/>
  <c r="WM233" i="2" s="1"/>
  <c r="WW232" i="2"/>
  <c r="XG232" i="2"/>
  <c r="WI118" i="2"/>
  <c r="XY117" i="2"/>
  <c r="WY232" i="3"/>
  <c r="XI232" i="3"/>
  <c r="XS232" i="3"/>
  <c r="WO233" i="3" s="1"/>
  <c r="XB232" i="2"/>
  <c r="XL232" i="2" s="1"/>
  <c r="XV232" i="2"/>
  <c r="WR233" i="2" s="1"/>
  <c r="WW233" i="2" l="1"/>
  <c r="XG233" i="2" s="1"/>
  <c r="XQ233" i="2"/>
  <c r="WM234" i="2" s="1"/>
  <c r="XP232" i="3"/>
  <c r="WL233" i="3" s="1"/>
  <c r="WV232" i="3"/>
  <c r="XF232" i="3" s="1"/>
  <c r="XV233" i="2"/>
  <c r="WR234" i="2" s="1"/>
  <c r="XB233" i="2"/>
  <c r="XL233" i="2"/>
  <c r="WU233" i="2"/>
  <c r="XE233" i="2" s="1"/>
  <c r="XO233" i="2"/>
  <c r="WK234" i="2" s="1"/>
  <c r="XU232" i="2"/>
  <c r="WQ233" i="2" s="1"/>
  <c r="XA232" i="2"/>
  <c r="XK232" i="2" s="1"/>
  <c r="XZ114" i="3"/>
  <c r="XX114" i="3"/>
  <c r="XM114" i="3"/>
  <c r="WS114" i="3"/>
  <c r="XC114" i="3" s="1"/>
  <c r="WZ234" i="3"/>
  <c r="XJ234" i="3"/>
  <c r="XT234" i="3"/>
  <c r="WP235" i="3" s="1"/>
  <c r="XO223" i="3"/>
  <c r="WK224" i="3" s="1"/>
  <c r="WU223" i="3"/>
  <c r="XE223" i="3" s="1"/>
  <c r="WV233" i="2"/>
  <c r="XP233" i="2"/>
  <c r="WL234" i="2" s="1"/>
  <c r="XF233" i="2"/>
  <c r="WT232" i="2"/>
  <c r="XD232" i="2"/>
  <c r="XN232" i="2"/>
  <c r="WJ233" i="2" s="1"/>
  <c r="WY232" i="2"/>
  <c r="XI232" i="2"/>
  <c r="XS232" i="2"/>
  <c r="WO233" i="2" s="1"/>
  <c r="WT219" i="3"/>
  <c r="XD219" i="3" s="1"/>
  <c r="XN219" i="3"/>
  <c r="WJ220" i="3" s="1"/>
  <c r="WY233" i="3"/>
  <c r="XI233" i="3"/>
  <c r="XS233" i="3"/>
  <c r="WO234" i="3" s="1"/>
  <c r="XU232" i="3"/>
  <c r="WQ233" i="3" s="1"/>
  <c r="XA232" i="3"/>
  <c r="XK232" i="3" s="1"/>
  <c r="WW233" i="3"/>
  <c r="XG233" i="3" s="1"/>
  <c r="XQ233" i="3"/>
  <c r="WM234" i="3" s="1"/>
  <c r="WS118" i="2"/>
  <c r="XC118" i="2" s="1"/>
  <c r="XZ118" i="2"/>
  <c r="XX118" i="2"/>
  <c r="XM118" i="2"/>
  <c r="XT232" i="2"/>
  <c r="WP233" i="2" s="1"/>
  <c r="WZ232" i="2"/>
  <c r="XJ232" i="2"/>
  <c r="XV233" i="3"/>
  <c r="WR234" i="3" s="1"/>
  <c r="XB233" i="3"/>
  <c r="XL233" i="3"/>
  <c r="WX233" i="2"/>
  <c r="XH233" i="2" s="1"/>
  <c r="XR233" i="2"/>
  <c r="WN234" i="2" s="1"/>
  <c r="WX233" i="3"/>
  <c r="XH233" i="3" s="1"/>
  <c r="XR233" i="3"/>
  <c r="WN234" i="3" s="1"/>
  <c r="WW234" i="3" l="1"/>
  <c r="XG234" i="3" s="1"/>
  <c r="XQ234" i="3"/>
  <c r="WM235" i="3" s="1"/>
  <c r="XT235" i="3"/>
  <c r="WP236" i="3" s="1"/>
  <c r="WZ235" i="3"/>
  <c r="XJ235" i="3"/>
  <c r="XO234" i="2"/>
  <c r="WK235" i="2" s="1"/>
  <c r="WU234" i="2"/>
  <c r="XE234" i="2" s="1"/>
  <c r="XN233" i="2"/>
  <c r="WJ234" i="2" s="1"/>
  <c r="WT233" i="2"/>
  <c r="XD233" i="2" s="1"/>
  <c r="WU224" i="3"/>
  <c r="XE224" i="3" s="1"/>
  <c r="XO224" i="3"/>
  <c r="WK225" i="3" s="1"/>
  <c r="WY233" i="2"/>
  <c r="XI233" i="2" s="1"/>
  <c r="XS233" i="2"/>
  <c r="WO234" i="2" s="1"/>
  <c r="XB234" i="3"/>
  <c r="XL234" i="3"/>
  <c r="XV234" i="3"/>
  <c r="WR235" i="3" s="1"/>
  <c r="XK233" i="3"/>
  <c r="XU233" i="3"/>
  <c r="WQ234" i="3" s="1"/>
  <c r="XA233" i="3"/>
  <c r="WI115" i="3"/>
  <c r="XY114" i="3"/>
  <c r="XB234" i="2"/>
  <c r="XL234" i="2" s="1"/>
  <c r="XV234" i="2"/>
  <c r="WR235" i="2" s="1"/>
  <c r="XT233" i="2"/>
  <c r="WP234" i="2" s="1"/>
  <c r="WZ233" i="2"/>
  <c r="XJ233" i="2" s="1"/>
  <c r="XS234" i="3"/>
  <c r="WO235" i="3" s="1"/>
  <c r="WY234" i="3"/>
  <c r="XI234" i="3" s="1"/>
  <c r="WV233" i="3"/>
  <c r="XF233" i="3" s="1"/>
  <c r="XP233" i="3"/>
  <c r="WL234" i="3" s="1"/>
  <c r="WX234" i="3"/>
  <c r="XH234" i="3" s="1"/>
  <c r="XR234" i="3"/>
  <c r="WN235" i="3" s="1"/>
  <c r="WI119" i="2"/>
  <c r="XY118" i="2"/>
  <c r="XP234" i="2"/>
  <c r="WL235" i="2" s="1"/>
  <c r="WV234" i="2"/>
  <c r="XF234" i="2" s="1"/>
  <c r="WT220" i="3"/>
  <c r="XD220" i="3" s="1"/>
  <c r="XN220" i="3"/>
  <c r="WJ221" i="3" s="1"/>
  <c r="XA233" i="2"/>
  <c r="XK233" i="2"/>
  <c r="XU233" i="2"/>
  <c r="WQ234" i="2" s="1"/>
  <c r="WW234" i="2"/>
  <c r="XG234" i="2"/>
  <c r="XQ234" i="2"/>
  <c r="WM235" i="2" s="1"/>
  <c r="XR234" i="2"/>
  <c r="WN235" i="2" s="1"/>
  <c r="WX234" i="2"/>
  <c r="XH234" i="2" s="1"/>
  <c r="WT234" i="2" l="1"/>
  <c r="XD234" i="2"/>
  <c r="XN234" i="2"/>
  <c r="WJ235" i="2" s="1"/>
  <c r="XB235" i="3"/>
  <c r="XL235" i="3" s="1"/>
  <c r="XV235" i="3"/>
  <c r="WR236" i="3" s="1"/>
  <c r="WV235" i="2"/>
  <c r="XF235" i="2"/>
  <c r="XP235" i="2"/>
  <c r="WL236" i="2" s="1"/>
  <c r="XA234" i="3"/>
  <c r="XU234" i="3"/>
  <c r="WQ235" i="3" s="1"/>
  <c r="XK234" i="3"/>
  <c r="WU235" i="2"/>
  <c r="XE235" i="2" s="1"/>
  <c r="XO235" i="2"/>
  <c r="WK236" i="2" s="1"/>
  <c r="XS234" i="2"/>
  <c r="WO235" i="2" s="1"/>
  <c r="WY234" i="2"/>
  <c r="XI234" i="2" s="1"/>
  <c r="XR235" i="3"/>
  <c r="WN236" i="3" s="1"/>
  <c r="WX235" i="3"/>
  <c r="XH235" i="3" s="1"/>
  <c r="WZ236" i="3"/>
  <c r="XJ236" i="3"/>
  <c r="XT236" i="3"/>
  <c r="WP237" i="3" s="1"/>
  <c r="WW235" i="2"/>
  <c r="XG235" i="2"/>
  <c r="XQ235" i="2"/>
  <c r="WM236" i="2" s="1"/>
  <c r="WS119" i="2"/>
  <c r="XC119" i="2" s="1"/>
  <c r="XZ119" i="2"/>
  <c r="XM119" i="2"/>
  <c r="XX119" i="2"/>
  <c r="XO225" i="3"/>
  <c r="WK226" i="3" s="1"/>
  <c r="WU225" i="3"/>
  <c r="XE225" i="3"/>
  <c r="WW235" i="3"/>
  <c r="XG235" i="3" s="1"/>
  <c r="XQ235" i="3"/>
  <c r="WM236" i="3" s="1"/>
  <c r="XI235" i="3"/>
  <c r="XS235" i="3"/>
  <c r="WO236" i="3" s="1"/>
  <c r="WY235" i="3"/>
  <c r="XT234" i="2"/>
  <c r="WP235" i="2" s="1"/>
  <c r="WZ234" i="2"/>
  <c r="XJ234" i="2" s="1"/>
  <c r="XB235" i="2"/>
  <c r="XL235" i="2"/>
  <c r="XV235" i="2"/>
  <c r="WR236" i="2" s="1"/>
  <c r="XR235" i="2"/>
  <c r="WN236" i="2" s="1"/>
  <c r="WX235" i="2"/>
  <c r="XH235" i="2" s="1"/>
  <c r="XA234" i="2"/>
  <c r="XK234" i="2" s="1"/>
  <c r="XU234" i="2"/>
  <c r="WQ235" i="2" s="1"/>
  <c r="WT221" i="3"/>
  <c r="XD221" i="3" s="1"/>
  <c r="XN221" i="3"/>
  <c r="WJ222" i="3" s="1"/>
  <c r="XP234" i="3"/>
  <c r="WL235" i="3" s="1"/>
  <c r="WV234" i="3"/>
  <c r="XF234" i="3"/>
  <c r="WS115" i="3"/>
  <c r="XC115" i="3" s="1"/>
  <c r="XX115" i="3"/>
  <c r="XZ115" i="3"/>
  <c r="XM115" i="3"/>
  <c r="WZ237" i="3" l="1"/>
  <c r="XJ237" i="3"/>
  <c r="XT237" i="3"/>
  <c r="WP238" i="3" s="1"/>
  <c r="XB236" i="2"/>
  <c r="XL236" i="2" s="1"/>
  <c r="XV236" i="2"/>
  <c r="WR237" i="2" s="1"/>
  <c r="WV235" i="3"/>
  <c r="XF235" i="3"/>
  <c r="XP235" i="3"/>
  <c r="WL236" i="3" s="1"/>
  <c r="XP236" i="2"/>
  <c r="WL237" i="2" s="1"/>
  <c r="WV236" i="2"/>
  <c r="XF236" i="2"/>
  <c r="WU226" i="3"/>
  <c r="XE226" i="3" s="1"/>
  <c r="XO226" i="3"/>
  <c r="WK227" i="3" s="1"/>
  <c r="XT235" i="2"/>
  <c r="WP236" i="2" s="1"/>
  <c r="WZ235" i="2"/>
  <c r="XJ235" i="2"/>
  <c r="XY119" i="2"/>
  <c r="WI120" i="2"/>
  <c r="XU235" i="3"/>
  <c r="WQ236" i="3" s="1"/>
  <c r="XA235" i="3"/>
  <c r="XK235" i="3" s="1"/>
  <c r="WX236" i="3"/>
  <c r="XH236" i="3" s="1"/>
  <c r="XR236" i="3"/>
  <c r="WN237" i="3" s="1"/>
  <c r="XB236" i="3"/>
  <c r="XL236" i="3"/>
  <c r="XV236" i="3"/>
  <c r="WR237" i="3" s="1"/>
  <c r="XN222" i="3"/>
  <c r="WJ223" i="3" s="1"/>
  <c r="WT222" i="3"/>
  <c r="XD222" i="3" s="1"/>
  <c r="WY235" i="2"/>
  <c r="XI235" i="2"/>
  <c r="XS235" i="2"/>
  <c r="WO236" i="2" s="1"/>
  <c r="WI116" i="3"/>
  <c r="XY115" i="3"/>
  <c r="XU235" i="2"/>
  <c r="WQ236" i="2" s="1"/>
  <c r="XA235" i="2"/>
  <c r="XK235" i="2" s="1"/>
  <c r="WY236" i="3"/>
  <c r="XI236" i="3" s="1"/>
  <c r="XS236" i="3"/>
  <c r="WO237" i="3" s="1"/>
  <c r="WT235" i="2"/>
  <c r="XN235" i="2"/>
  <c r="WJ236" i="2" s="1"/>
  <c r="XD235" i="2"/>
  <c r="XQ236" i="2"/>
  <c r="WM237" i="2" s="1"/>
  <c r="WW236" i="2"/>
  <c r="XG236" i="2" s="1"/>
  <c r="XQ236" i="3"/>
  <c r="WM237" i="3" s="1"/>
  <c r="WW236" i="3"/>
  <c r="XG236" i="3" s="1"/>
  <c r="WU236" i="2"/>
  <c r="XE236" i="2"/>
  <c r="XO236" i="2"/>
  <c r="WK237" i="2" s="1"/>
  <c r="XR236" i="2"/>
  <c r="WN237" i="2" s="1"/>
  <c r="WX236" i="2"/>
  <c r="XH236" i="2" s="1"/>
  <c r="WW237" i="2" l="1"/>
  <c r="XG237" i="2"/>
  <c r="XQ237" i="2"/>
  <c r="WM238" i="2" s="1"/>
  <c r="WV236" i="3"/>
  <c r="XF236" i="3"/>
  <c r="XP236" i="3"/>
  <c r="WL237" i="3" s="1"/>
  <c r="XP237" i="2"/>
  <c r="WL238" i="2" s="1"/>
  <c r="WV237" i="2"/>
  <c r="XF237" i="2" s="1"/>
  <c r="XX116" i="3"/>
  <c r="WS116" i="3"/>
  <c r="XC116" i="3" s="1"/>
  <c r="XM116" i="3"/>
  <c r="XZ116" i="3"/>
  <c r="WU237" i="2"/>
  <c r="XE237" i="2"/>
  <c r="XO237" i="2"/>
  <c r="WK238" i="2" s="1"/>
  <c r="XV237" i="3"/>
  <c r="WR238" i="3" s="1"/>
  <c r="XB237" i="3"/>
  <c r="XL237" i="3" s="1"/>
  <c r="XN236" i="2"/>
  <c r="WJ237" i="2" s="1"/>
  <c r="WT236" i="2"/>
  <c r="XD236" i="2" s="1"/>
  <c r="XZ120" i="2"/>
  <c r="XM120" i="2"/>
  <c r="XX120" i="2"/>
  <c r="WS120" i="2"/>
  <c r="XC120" i="2" s="1"/>
  <c r="XS237" i="3"/>
  <c r="WO238" i="3" s="1"/>
  <c r="WY237" i="3"/>
  <c r="XI237" i="3"/>
  <c r="WY236" i="2"/>
  <c r="XS236" i="2"/>
  <c r="WO237" i="2" s="1"/>
  <c r="XI236" i="2"/>
  <c r="XA236" i="2"/>
  <c r="XK236" i="2" s="1"/>
  <c r="XU236" i="2"/>
  <c r="WQ237" i="2" s="1"/>
  <c r="WZ238" i="3"/>
  <c r="XJ238" i="3"/>
  <c r="XT238" i="3"/>
  <c r="WP239" i="3" s="1"/>
  <c r="XR237" i="2"/>
  <c r="WN238" i="2" s="1"/>
  <c r="WX237" i="2"/>
  <c r="XH237" i="2"/>
  <c r="XA236" i="3"/>
  <c r="XK236" i="3"/>
  <c r="XU236" i="3"/>
  <c r="WQ237" i="3" s="1"/>
  <c r="XN223" i="3"/>
  <c r="WJ224" i="3" s="1"/>
  <c r="WT223" i="3"/>
  <c r="XD223" i="3" s="1"/>
  <c r="XV237" i="2"/>
  <c r="WR238" i="2" s="1"/>
  <c r="XB237" i="2"/>
  <c r="XL237" i="2" s="1"/>
  <c r="WZ236" i="2"/>
  <c r="XJ236" i="2" s="1"/>
  <c r="XT236" i="2"/>
  <c r="WP237" i="2" s="1"/>
  <c r="XQ237" i="3"/>
  <c r="WM238" i="3" s="1"/>
  <c r="WW237" i="3"/>
  <c r="XG237" i="3" s="1"/>
  <c r="WU227" i="3"/>
  <c r="XE227" i="3"/>
  <c r="XO227" i="3"/>
  <c r="WK228" i="3" s="1"/>
  <c r="XR237" i="3"/>
  <c r="WN238" i="3" s="1"/>
  <c r="WX237" i="3"/>
  <c r="XH237" i="3"/>
  <c r="XY116" i="3" l="1"/>
  <c r="WI117" i="3"/>
  <c r="XP238" i="2"/>
  <c r="WL239" i="2" s="1"/>
  <c r="WV238" i="2"/>
  <c r="XF238" i="2" s="1"/>
  <c r="XV238" i="3"/>
  <c r="WR239" i="3" s="1"/>
  <c r="XB238" i="3"/>
  <c r="XL238" i="3" s="1"/>
  <c r="WW238" i="3"/>
  <c r="XQ238" i="3"/>
  <c r="WM239" i="3" s="1"/>
  <c r="XG238" i="3"/>
  <c r="XS237" i="2"/>
  <c r="WO238" i="2" s="1"/>
  <c r="WY237" i="2"/>
  <c r="XI237" i="2" s="1"/>
  <c r="WZ237" i="2"/>
  <c r="XJ237" i="2"/>
  <c r="XT237" i="2"/>
  <c r="WP238" i="2" s="1"/>
  <c r="XP237" i="3"/>
  <c r="WL238" i="3" s="1"/>
  <c r="WV237" i="3"/>
  <c r="XF237" i="3" s="1"/>
  <c r="WT237" i="2"/>
  <c r="XD237" i="2"/>
  <c r="XN237" i="2"/>
  <c r="WJ238" i="2" s="1"/>
  <c r="WT224" i="3"/>
  <c r="XD224" i="3" s="1"/>
  <c r="XN224" i="3"/>
  <c r="WJ225" i="3" s="1"/>
  <c r="XA237" i="3"/>
  <c r="XK237" i="3"/>
  <c r="XU237" i="3"/>
  <c r="WQ238" i="3" s="1"/>
  <c r="WY238" i="3"/>
  <c r="XI238" i="3"/>
  <c r="XS238" i="3"/>
  <c r="WO239" i="3" s="1"/>
  <c r="WX238" i="2"/>
  <c r="XR238" i="2"/>
  <c r="WN239" i="2" s="1"/>
  <c r="XH238" i="2"/>
  <c r="XO238" i="2"/>
  <c r="WK239" i="2" s="1"/>
  <c r="WU238" i="2"/>
  <c r="XE238" i="2" s="1"/>
  <c r="XT239" i="3"/>
  <c r="WP240" i="3" s="1"/>
  <c r="WZ239" i="3"/>
  <c r="XJ239" i="3" s="1"/>
  <c r="XB238" i="2"/>
  <c r="XL238" i="2"/>
  <c r="XV238" i="2"/>
  <c r="WR239" i="2" s="1"/>
  <c r="WW238" i="2"/>
  <c r="XQ238" i="2"/>
  <c r="WM239" i="2" s="1"/>
  <c r="XG238" i="2"/>
  <c r="WX238" i="3"/>
  <c r="XH238" i="3" s="1"/>
  <c r="XR238" i="3"/>
  <c r="WN239" i="3" s="1"/>
  <c r="WU228" i="3"/>
  <c r="XO228" i="3"/>
  <c r="WK229" i="3" s="1"/>
  <c r="XE228" i="3"/>
  <c r="XU237" i="2"/>
  <c r="WQ238" i="2" s="1"/>
  <c r="XA237" i="2"/>
  <c r="XK237" i="2"/>
  <c r="XY120" i="2"/>
  <c r="WI121" i="2"/>
  <c r="XQ239" i="3" l="1"/>
  <c r="WM240" i="3" s="1"/>
  <c r="WW239" i="3"/>
  <c r="XG239" i="3"/>
  <c r="XB239" i="3"/>
  <c r="XL239" i="3" s="1"/>
  <c r="XV239" i="3"/>
  <c r="WR240" i="3" s="1"/>
  <c r="XN238" i="2"/>
  <c r="WJ239" i="2" s="1"/>
  <c r="WT238" i="2"/>
  <c r="XD238" i="2"/>
  <c r="WX239" i="2"/>
  <c r="XH239" i="2"/>
  <c r="XR239" i="2"/>
  <c r="WN240" i="2" s="1"/>
  <c r="XB239" i="2"/>
  <c r="XL239" i="2" s="1"/>
  <c r="XV239" i="2"/>
  <c r="WR240" i="2" s="1"/>
  <c r="WV238" i="3"/>
  <c r="XF238" i="3"/>
  <c r="XP238" i="3"/>
  <c r="WL239" i="3" s="1"/>
  <c r="XU238" i="2"/>
  <c r="WQ239" i="2" s="1"/>
  <c r="XA238" i="2"/>
  <c r="XK238" i="2" s="1"/>
  <c r="WZ238" i="2"/>
  <c r="XJ238" i="2"/>
  <c r="XT238" i="2"/>
  <c r="WP239" i="2" s="1"/>
  <c r="XT240" i="3"/>
  <c r="WP241" i="3" s="1"/>
  <c r="WZ240" i="3"/>
  <c r="XJ240" i="3" s="1"/>
  <c r="XQ239" i="2"/>
  <c r="WM240" i="2" s="1"/>
  <c r="WW239" i="2"/>
  <c r="XG239" i="2" s="1"/>
  <c r="WY239" i="3"/>
  <c r="XI239" i="3"/>
  <c r="XS239" i="3"/>
  <c r="WO240" i="3" s="1"/>
  <c r="XX121" i="2"/>
  <c r="WS121" i="2"/>
  <c r="XC121" i="2" s="1"/>
  <c r="XM121" i="2"/>
  <c r="XZ121" i="2"/>
  <c r="XU238" i="3"/>
  <c r="WQ239" i="3" s="1"/>
  <c r="XA238" i="3"/>
  <c r="XK238" i="3" s="1"/>
  <c r="XX117" i="3"/>
  <c r="XM117" i="3"/>
  <c r="XZ117" i="3"/>
  <c r="WS117" i="3"/>
  <c r="XC117" i="3"/>
  <c r="WU229" i="3"/>
  <c r="XE229" i="3"/>
  <c r="XO229" i="3"/>
  <c r="WK230" i="3" s="1"/>
  <c r="XP239" i="2"/>
  <c r="WL240" i="2" s="1"/>
  <c r="WV239" i="2"/>
  <c r="XF239" i="2" s="1"/>
  <c r="WX239" i="3"/>
  <c r="XH239" i="3"/>
  <c r="XR239" i="3"/>
  <c r="WN240" i="3" s="1"/>
  <c r="WU239" i="2"/>
  <c r="XE239" i="2"/>
  <c r="XO239" i="2"/>
  <c r="WK240" i="2" s="1"/>
  <c r="XN225" i="3"/>
  <c r="WJ226" i="3" s="1"/>
  <c r="WT225" i="3"/>
  <c r="XD225" i="3" s="1"/>
  <c r="WY238" i="2"/>
  <c r="XI238" i="2"/>
  <c r="XS238" i="2"/>
  <c r="WO239" i="2" s="1"/>
  <c r="XT239" i="2" l="1"/>
  <c r="WP240" i="2" s="1"/>
  <c r="WZ239" i="2"/>
  <c r="XJ239" i="2" s="1"/>
  <c r="WX240" i="2"/>
  <c r="XH240" i="2"/>
  <c r="XR240" i="2"/>
  <c r="WN241" i="2" s="1"/>
  <c r="WI122" i="2"/>
  <c r="XY121" i="2"/>
  <c r="XU239" i="2"/>
  <c r="WQ240" i="2" s="1"/>
  <c r="XA239" i="2"/>
  <c r="XK239" i="2" s="1"/>
  <c r="WT226" i="3"/>
  <c r="XD226" i="3" s="1"/>
  <c r="XN226" i="3"/>
  <c r="WJ227" i="3" s="1"/>
  <c r="XS240" i="3"/>
  <c r="WO241" i="3" s="1"/>
  <c r="WY240" i="3"/>
  <c r="XI240" i="3" s="1"/>
  <c r="WX240" i="3"/>
  <c r="XH240" i="3" s="1"/>
  <c r="XR240" i="3"/>
  <c r="WN241" i="3" s="1"/>
  <c r="XY117" i="3"/>
  <c r="WI118" i="3"/>
  <c r="XN239" i="2"/>
  <c r="WJ240" i="2" s="1"/>
  <c r="WT239" i="2"/>
  <c r="XD239" i="2" s="1"/>
  <c r="XP239" i="3"/>
  <c r="WL240" i="3" s="1"/>
  <c r="WV239" i="3"/>
  <c r="XF239" i="3"/>
  <c r="XV240" i="3"/>
  <c r="WR241" i="3" s="1"/>
  <c r="XB240" i="3"/>
  <c r="XL240" i="3" s="1"/>
  <c r="WU240" i="2"/>
  <c r="XO240" i="2"/>
  <c r="WK241" i="2" s="1"/>
  <c r="XE240" i="2"/>
  <c r="WW240" i="2"/>
  <c r="XG240" i="2"/>
  <c r="XQ240" i="2"/>
  <c r="WM241" i="2" s="1"/>
  <c r="WV240" i="2"/>
  <c r="XP240" i="2"/>
  <c r="WL241" i="2" s="1"/>
  <c r="XF240" i="2"/>
  <c r="XS239" i="2"/>
  <c r="WO240" i="2" s="1"/>
  <c r="WY239" i="2"/>
  <c r="XI239" i="2" s="1"/>
  <c r="XA239" i="3"/>
  <c r="XK239" i="3"/>
  <c r="XU239" i="3"/>
  <c r="WQ240" i="3" s="1"/>
  <c r="WZ241" i="3"/>
  <c r="XJ241" i="3" s="1"/>
  <c r="XT241" i="3"/>
  <c r="WP242" i="3" s="1"/>
  <c r="XV240" i="2"/>
  <c r="WR241" i="2" s="1"/>
  <c r="XB240" i="2"/>
  <c r="XL240" i="2" s="1"/>
  <c r="XO230" i="3"/>
  <c r="WK231" i="3" s="1"/>
  <c r="WU230" i="3"/>
  <c r="XE230" i="3" s="1"/>
  <c r="WW240" i="3"/>
  <c r="XG240" i="3"/>
  <c r="XQ240" i="3"/>
  <c r="WM241" i="3" s="1"/>
  <c r="WW241" i="3" l="1"/>
  <c r="XG241" i="3"/>
  <c r="XQ241" i="3"/>
  <c r="WM242" i="3" s="1"/>
  <c r="XU240" i="2"/>
  <c r="WQ241" i="2" s="1"/>
  <c r="XA240" i="2"/>
  <c r="XK240" i="2"/>
  <c r="XT242" i="3"/>
  <c r="WP243" i="3" s="1"/>
  <c r="WZ242" i="3"/>
  <c r="XJ242" i="3"/>
  <c r="XU240" i="3"/>
  <c r="WQ241" i="3" s="1"/>
  <c r="XA240" i="3"/>
  <c r="XK240" i="3" s="1"/>
  <c r="XR241" i="3"/>
  <c r="WN242" i="3" s="1"/>
  <c r="WX241" i="3"/>
  <c r="XH241" i="3" s="1"/>
  <c r="XO241" i="2"/>
  <c r="WK242" i="2" s="1"/>
  <c r="WU241" i="2"/>
  <c r="XE241" i="2" s="1"/>
  <c r="WS122" i="2"/>
  <c r="XC122" i="2"/>
  <c r="XX122" i="2"/>
  <c r="XM122" i="2"/>
  <c r="XZ122" i="2"/>
  <c r="XR241" i="2"/>
  <c r="WN242" i="2" s="1"/>
  <c r="WX241" i="2"/>
  <c r="XH241" i="2" s="1"/>
  <c r="WY241" i="3"/>
  <c r="XI241" i="3" s="1"/>
  <c r="XS241" i="3"/>
  <c r="WO242" i="3" s="1"/>
  <c r="XN240" i="2"/>
  <c r="WJ241" i="2" s="1"/>
  <c r="WT240" i="2"/>
  <c r="XD240" i="2" s="1"/>
  <c r="XP241" i="2"/>
  <c r="WL242" i="2" s="1"/>
  <c r="WV241" i="2"/>
  <c r="XF241" i="2" s="1"/>
  <c r="XM118" i="3"/>
  <c r="XZ118" i="3"/>
  <c r="XX118" i="3"/>
  <c r="WS118" i="3"/>
  <c r="XC118" i="3" s="1"/>
  <c r="WU231" i="3"/>
  <c r="XE231" i="3"/>
  <c r="XO231" i="3"/>
  <c r="WK232" i="3" s="1"/>
  <c r="XS240" i="2"/>
  <c r="WO241" i="2" s="1"/>
  <c r="WY240" i="2"/>
  <c r="XI240" i="2" s="1"/>
  <c r="XB241" i="3"/>
  <c r="XL241" i="3"/>
  <c r="XV241" i="3"/>
  <c r="WR242" i="3" s="1"/>
  <c r="XB241" i="2"/>
  <c r="XL241" i="2"/>
  <c r="XV241" i="2"/>
  <c r="WR242" i="2" s="1"/>
  <c r="WV240" i="3"/>
  <c r="XF240" i="3" s="1"/>
  <c r="XP240" i="3"/>
  <c r="WL241" i="3" s="1"/>
  <c r="XN227" i="3"/>
  <c r="WJ228" i="3" s="1"/>
  <c r="WT227" i="3"/>
  <c r="XD227" i="3" s="1"/>
  <c r="WZ240" i="2"/>
  <c r="XJ240" i="2" s="1"/>
  <c r="XT240" i="2"/>
  <c r="WP241" i="2" s="1"/>
  <c r="XQ241" i="2"/>
  <c r="WM242" i="2" s="1"/>
  <c r="WW241" i="2"/>
  <c r="XG241" i="2"/>
  <c r="WI119" i="3" l="1"/>
  <c r="XY118" i="3"/>
  <c r="WI123" i="2"/>
  <c r="XY122" i="2"/>
  <c r="XA241" i="3"/>
  <c r="XK241" i="3"/>
  <c r="XU241" i="3"/>
  <c r="WQ242" i="3" s="1"/>
  <c r="WT228" i="3"/>
  <c r="XD228" i="3"/>
  <c r="XN228" i="3"/>
  <c r="WJ229" i="3" s="1"/>
  <c r="XI241" i="2"/>
  <c r="XS241" i="2"/>
  <c r="WO242" i="2" s="1"/>
  <c r="WY241" i="2"/>
  <c r="WV242" i="2"/>
  <c r="XF242" i="2"/>
  <c r="XP242" i="2"/>
  <c r="WL243" i="2" s="1"/>
  <c r="WV241" i="3"/>
  <c r="XF241" i="3"/>
  <c r="XP241" i="3"/>
  <c r="WL242" i="3" s="1"/>
  <c r="XO232" i="3"/>
  <c r="WK233" i="3" s="1"/>
  <c r="WU232" i="3"/>
  <c r="XE232" i="3" s="1"/>
  <c r="XN241" i="2"/>
  <c r="WJ242" i="2" s="1"/>
  <c r="WT241" i="2"/>
  <c r="XD241" i="2" s="1"/>
  <c r="WZ243" i="3"/>
  <c r="XJ243" i="3"/>
  <c r="XT243" i="3"/>
  <c r="XS242" i="3"/>
  <c r="WO243" i="3" s="1"/>
  <c r="WY242" i="3"/>
  <c r="XI242" i="3"/>
  <c r="WU242" i="2"/>
  <c r="XE242" i="2"/>
  <c r="XO242" i="2"/>
  <c r="WK243" i="2" s="1"/>
  <c r="XV242" i="2"/>
  <c r="WR243" i="2" s="1"/>
  <c r="XB242" i="2"/>
  <c r="XL242" i="2" s="1"/>
  <c r="XA241" i="2"/>
  <c r="XK241" i="2" s="1"/>
  <c r="XU241" i="2"/>
  <c r="WQ242" i="2" s="1"/>
  <c r="XQ242" i="3"/>
  <c r="WM243" i="3" s="1"/>
  <c r="WW242" i="3"/>
  <c r="XG242" i="3" s="1"/>
  <c r="WW242" i="2"/>
  <c r="XG242" i="2"/>
  <c r="XQ242" i="2"/>
  <c r="WM243" i="2" s="1"/>
  <c r="XR242" i="3"/>
  <c r="WN243" i="3" s="1"/>
  <c r="WX242" i="3"/>
  <c r="XH242" i="3" s="1"/>
  <c r="WZ241" i="2"/>
  <c r="XT241" i="2"/>
  <c r="WP242" i="2" s="1"/>
  <c r="XJ241" i="2"/>
  <c r="XB242" i="3"/>
  <c r="XL242" i="3"/>
  <c r="XV242" i="3"/>
  <c r="WR243" i="3" s="1"/>
  <c r="WX242" i="2"/>
  <c r="XH242" i="2"/>
  <c r="XR242" i="2"/>
  <c r="WN243" i="2" s="1"/>
  <c r="WX243" i="2" l="1"/>
  <c r="XR243" i="2"/>
  <c r="XH243" i="2"/>
  <c r="XO243" i="2"/>
  <c r="WU243" i="2"/>
  <c r="XE243" i="2"/>
  <c r="WU233" i="3"/>
  <c r="XE233" i="3"/>
  <c r="XO233" i="3"/>
  <c r="WK234" i="3" s="1"/>
  <c r="XV243" i="3"/>
  <c r="XB243" i="3"/>
  <c r="XL243" i="3" s="1"/>
  <c r="WV242" i="3"/>
  <c r="XF242" i="3" s="1"/>
  <c r="XP242" i="3"/>
  <c r="WL243" i="3" s="1"/>
  <c r="XA242" i="3"/>
  <c r="XK242" i="3"/>
  <c r="XU242" i="3"/>
  <c r="WQ243" i="3" s="1"/>
  <c r="WW243" i="3"/>
  <c r="XG243" i="3"/>
  <c r="XQ243" i="3"/>
  <c r="WY243" i="3"/>
  <c r="XI243" i="3" s="1"/>
  <c r="XS243" i="3"/>
  <c r="XB243" i="2"/>
  <c r="XL243" i="2"/>
  <c r="XV243" i="2"/>
  <c r="XP243" i="2"/>
  <c r="WV243" i="2"/>
  <c r="XF243" i="2" s="1"/>
  <c r="WT242" i="2"/>
  <c r="XN242" i="2"/>
  <c r="WJ243" i="2" s="1"/>
  <c r="XD242" i="2"/>
  <c r="XU242" i="2"/>
  <c r="WQ243" i="2" s="1"/>
  <c r="XA242" i="2"/>
  <c r="XK242" i="2" s="1"/>
  <c r="WX243" i="3"/>
  <c r="XR243" i="3"/>
  <c r="XH243" i="3"/>
  <c r="XS242" i="2"/>
  <c r="WO243" i="2" s="1"/>
  <c r="WY242" i="2"/>
  <c r="XI242" i="2" s="1"/>
  <c r="XQ243" i="2"/>
  <c r="WW243" i="2"/>
  <c r="XG243" i="2" s="1"/>
  <c r="WT229" i="3"/>
  <c r="XN229" i="3"/>
  <c r="WJ230" i="3" s="1"/>
  <c r="XD229" i="3"/>
  <c r="XT242" i="2"/>
  <c r="WP243" i="2" s="1"/>
  <c r="WZ242" i="2"/>
  <c r="XJ242" i="2" s="1"/>
  <c r="WS123" i="2"/>
  <c r="XC123" i="2"/>
  <c r="XZ123" i="2"/>
  <c r="XM123" i="2"/>
  <c r="XX123" i="2"/>
  <c r="WS119" i="3"/>
  <c r="XC119" i="3" s="1"/>
  <c r="XM119" i="3"/>
  <c r="XZ119" i="3"/>
  <c r="XX119" i="3"/>
  <c r="XY119" i="3" l="1"/>
  <c r="WI120" i="3"/>
  <c r="XA243" i="2"/>
  <c r="XK243" i="2"/>
  <c r="XU243" i="2"/>
  <c r="XO234" i="3"/>
  <c r="WK235" i="3" s="1"/>
  <c r="WU234" i="3"/>
  <c r="XE234" i="3"/>
  <c r="XY123" i="2"/>
  <c r="WI124" i="2"/>
  <c r="WT230" i="3"/>
  <c r="XD230" i="3"/>
  <c r="XN230" i="3"/>
  <c r="WJ231" i="3" s="1"/>
  <c r="XN243" i="2"/>
  <c r="WT243" i="2"/>
  <c r="XD243" i="2"/>
  <c r="XA243" i="3"/>
  <c r="XK243" i="3"/>
  <c r="XU243" i="3"/>
  <c r="WY243" i="2"/>
  <c r="XI243" i="2" s="1"/>
  <c r="XS243" i="2"/>
  <c r="XP243" i="3"/>
  <c r="WV243" i="3"/>
  <c r="XF243" i="3" s="1"/>
  <c r="WZ243" i="2"/>
  <c r="XJ243" i="2" s="1"/>
  <c r="XT243" i="2"/>
  <c r="XZ124" i="2" l="1"/>
  <c r="XM124" i="2"/>
  <c r="XX124" i="2"/>
  <c r="WS124" i="2"/>
  <c r="XC124" i="2"/>
  <c r="WU235" i="3"/>
  <c r="XE235" i="3" s="1"/>
  <c r="XO235" i="3"/>
  <c r="WK236" i="3" s="1"/>
  <c r="XZ120" i="3"/>
  <c r="XX120" i="3"/>
  <c r="XM120" i="3"/>
  <c r="WS120" i="3"/>
  <c r="XC120" i="3" s="1"/>
  <c r="WT231" i="3"/>
  <c r="XD231" i="3" s="1"/>
  <c r="XN231" i="3"/>
  <c r="WJ232" i="3" s="1"/>
  <c r="WT232" i="3" l="1"/>
  <c r="XD232" i="3"/>
  <c r="XN232" i="3"/>
  <c r="WJ233" i="3" s="1"/>
  <c r="WI121" i="3"/>
  <c r="XY120" i="3"/>
  <c r="WU236" i="3"/>
  <c r="XE236" i="3"/>
  <c r="XO236" i="3"/>
  <c r="WK237" i="3" s="1"/>
  <c r="XY124" i="2"/>
  <c r="WI125" i="2"/>
  <c r="XX125" i="2" l="1"/>
  <c r="WS125" i="2"/>
  <c r="XC125" i="2"/>
  <c r="XZ125" i="2"/>
  <c r="XM125" i="2"/>
  <c r="WU237" i="3"/>
  <c r="XE237" i="3" s="1"/>
  <c r="XO237" i="3"/>
  <c r="WK238" i="3" s="1"/>
  <c r="XX121" i="3"/>
  <c r="XZ121" i="3"/>
  <c r="XM121" i="3"/>
  <c r="WS121" i="3"/>
  <c r="XC121" i="3" s="1"/>
  <c r="XN233" i="3"/>
  <c r="WJ234" i="3" s="1"/>
  <c r="WT233" i="3"/>
  <c r="XD233" i="3" s="1"/>
  <c r="XO238" i="3" l="1"/>
  <c r="WK239" i="3" s="1"/>
  <c r="WU238" i="3"/>
  <c r="XE238" i="3" s="1"/>
  <c r="XY121" i="3"/>
  <c r="WI122" i="3"/>
  <c r="WI126" i="2"/>
  <c r="XY125" i="2"/>
  <c r="XN234" i="3"/>
  <c r="WJ235" i="3" s="1"/>
  <c r="WT234" i="3"/>
  <c r="XD234" i="3" s="1"/>
  <c r="WT235" i="3" l="1"/>
  <c r="XN235" i="3"/>
  <c r="WJ236" i="3" s="1"/>
  <c r="XD235" i="3"/>
  <c r="WS126" i="2"/>
  <c r="XC126" i="2"/>
  <c r="XX126" i="2"/>
  <c r="XZ126" i="2"/>
  <c r="XM126" i="2"/>
  <c r="WS122" i="3"/>
  <c r="XC122" i="3" s="1"/>
  <c r="XM122" i="3"/>
  <c r="XX122" i="3"/>
  <c r="XZ122" i="3"/>
  <c r="XO239" i="3"/>
  <c r="WK240" i="3" s="1"/>
  <c r="WU239" i="3"/>
  <c r="XE239" i="3" s="1"/>
  <c r="XY122" i="3" l="1"/>
  <c r="WI123" i="3"/>
  <c r="WU240" i="3"/>
  <c r="XO240" i="3"/>
  <c r="WK241" i="3" s="1"/>
  <c r="XE240" i="3"/>
  <c r="WI127" i="2"/>
  <c r="XY126" i="2"/>
  <c r="XN236" i="3"/>
  <c r="WJ237" i="3" s="1"/>
  <c r="WT236" i="3"/>
  <c r="XD236" i="3"/>
  <c r="WT237" i="3" l="1"/>
  <c r="XD237" i="3"/>
  <c r="XN237" i="3"/>
  <c r="WJ238" i="3" s="1"/>
  <c r="WS127" i="2"/>
  <c r="XC127" i="2"/>
  <c r="XZ127" i="2"/>
  <c r="XM127" i="2"/>
  <c r="XX127" i="2"/>
  <c r="XO241" i="3"/>
  <c r="WK242" i="3" s="1"/>
  <c r="WU241" i="3"/>
  <c r="XE241" i="3"/>
  <c r="WS123" i="3"/>
  <c r="XC123" i="3" s="1"/>
  <c r="XM123" i="3"/>
  <c r="XZ123" i="3"/>
  <c r="XX123" i="3"/>
  <c r="WU242" i="3" l="1"/>
  <c r="XE242" i="3"/>
  <c r="XO242" i="3"/>
  <c r="WK243" i="3" s="1"/>
  <c r="XY127" i="2"/>
  <c r="WI128" i="2"/>
  <c r="WT238" i="3"/>
  <c r="XD238" i="3"/>
  <c r="XN238" i="3"/>
  <c r="WJ239" i="3" s="1"/>
  <c r="WI124" i="3"/>
  <c r="XY123" i="3"/>
  <c r="XZ128" i="2" l="1"/>
  <c r="XM128" i="2"/>
  <c r="XX128" i="2"/>
  <c r="WS128" i="2"/>
  <c r="XC128" i="2"/>
  <c r="XX124" i="3"/>
  <c r="WS124" i="3"/>
  <c r="XC124" i="3" s="1"/>
  <c r="XM124" i="3"/>
  <c r="XZ124" i="3"/>
  <c r="XN239" i="3"/>
  <c r="WJ240" i="3" s="1"/>
  <c r="WT239" i="3"/>
  <c r="XD239" i="3" s="1"/>
  <c r="WU243" i="3"/>
  <c r="XE243" i="3" s="1"/>
  <c r="XO243" i="3"/>
  <c r="WT240" i="3" l="1"/>
  <c r="XD240" i="3"/>
  <c r="XN240" i="3"/>
  <c r="WJ241" i="3" s="1"/>
  <c r="WI125" i="3"/>
  <c r="XY124" i="3"/>
  <c r="XY128" i="2"/>
  <c r="WI129" i="2"/>
  <c r="XX129" i="2" l="1"/>
  <c r="WS129" i="2"/>
  <c r="XC129" i="2" s="1"/>
  <c r="XM129" i="2"/>
  <c r="XZ129" i="2"/>
  <c r="XX125" i="3"/>
  <c r="XM125" i="3"/>
  <c r="XZ125" i="3"/>
  <c r="WS125" i="3"/>
  <c r="XC125" i="3" s="1"/>
  <c r="XN241" i="3"/>
  <c r="WJ242" i="3" s="1"/>
  <c r="WT241" i="3"/>
  <c r="XD241" i="3" s="1"/>
  <c r="WT242" i="3" l="1"/>
  <c r="XD242" i="3"/>
  <c r="XN242" i="3"/>
  <c r="WJ243" i="3" s="1"/>
  <c r="XY125" i="3"/>
  <c r="WI126" i="3"/>
  <c r="WI130" i="2"/>
  <c r="XY129" i="2"/>
  <c r="WS130" i="2" l="1"/>
  <c r="XC130" i="2"/>
  <c r="XX130" i="2"/>
  <c r="XZ130" i="2"/>
  <c r="XM130" i="2"/>
  <c r="XX126" i="3"/>
  <c r="XM126" i="3"/>
  <c r="WS126" i="3"/>
  <c r="XZ126" i="3"/>
  <c r="XC126" i="3"/>
  <c r="WT243" i="3"/>
  <c r="XD243" i="3"/>
  <c r="XN243" i="3"/>
  <c r="XY130" i="2" l="1"/>
  <c r="WI131" i="2"/>
  <c r="XY126" i="3"/>
  <c r="WI127" i="3"/>
  <c r="WS127" i="3" l="1"/>
  <c r="XZ127" i="3"/>
  <c r="XX127" i="3"/>
  <c r="XC127" i="3"/>
  <c r="XM127" i="3"/>
  <c r="WS131" i="2"/>
  <c r="XC131" i="2"/>
  <c r="XZ131" i="2"/>
  <c r="XM131" i="2"/>
  <c r="XX131" i="2"/>
  <c r="XY131" i="2" l="1"/>
  <c r="WI132" i="2"/>
  <c r="WI128" i="3"/>
  <c r="XY127" i="3"/>
  <c r="WS128" i="3" l="1"/>
  <c r="XC128" i="3" s="1"/>
  <c r="XM128" i="3"/>
  <c r="XZ128" i="3"/>
  <c r="XX128" i="3"/>
  <c r="XZ132" i="2"/>
  <c r="XM132" i="2"/>
  <c r="XX132" i="2"/>
  <c r="WS132" i="2"/>
  <c r="XC132" i="2"/>
  <c r="WI133" i="2" l="1"/>
  <c r="XY132" i="2"/>
  <c r="WI129" i="3"/>
  <c r="XY128" i="3"/>
  <c r="XX129" i="3" l="1"/>
  <c r="XM129" i="3"/>
  <c r="XZ129" i="3"/>
  <c r="WS129" i="3"/>
  <c r="XC129" i="3" s="1"/>
  <c r="WS133" i="2"/>
  <c r="XC133" i="2" s="1"/>
  <c r="XZ133" i="2"/>
  <c r="XM133" i="2"/>
  <c r="XX133" i="2"/>
  <c r="WI134" i="2" l="1"/>
  <c r="XY133" i="2"/>
  <c r="XY129" i="3"/>
  <c r="WI130" i="3"/>
  <c r="XX134" i="2" l="1"/>
  <c r="XZ134" i="2"/>
  <c r="XM134" i="2"/>
  <c r="WS134" i="2"/>
  <c r="XC134" i="2" s="1"/>
  <c r="XX130" i="3"/>
  <c r="WS130" i="3"/>
  <c r="XM130" i="3"/>
  <c r="XZ130" i="3"/>
  <c r="XC130" i="3"/>
  <c r="XY130" i="3" l="1"/>
  <c r="WI131" i="3"/>
  <c r="XY134" i="2"/>
  <c r="WI135" i="2"/>
  <c r="WS135" i="2" l="1"/>
  <c r="XC135" i="2"/>
  <c r="XZ135" i="2"/>
  <c r="XM135" i="2"/>
  <c r="XX135" i="2"/>
  <c r="WS131" i="3"/>
  <c r="XZ131" i="3"/>
  <c r="XM131" i="3"/>
  <c r="XC131" i="3"/>
  <c r="XX131" i="3"/>
  <c r="XY131" i="3" l="1"/>
  <c r="WI132" i="3"/>
  <c r="WI136" i="2"/>
  <c r="XY135" i="2"/>
  <c r="WS136" i="2" l="1"/>
  <c r="XC136" i="2"/>
  <c r="XZ136" i="2"/>
  <c r="XM136" i="2"/>
  <c r="XX136" i="2"/>
  <c r="WS132" i="3"/>
  <c r="XC132" i="3"/>
  <c r="XM132" i="3"/>
  <c r="XZ132" i="3"/>
  <c r="XX132" i="3"/>
  <c r="WI133" i="3" l="1"/>
  <c r="XY132" i="3"/>
  <c r="WI137" i="2"/>
  <c r="XY136" i="2"/>
  <c r="XX133" i="3" l="1"/>
  <c r="WS133" i="3"/>
  <c r="XC133" i="3" s="1"/>
  <c r="XM133" i="3"/>
  <c r="XZ133" i="3"/>
  <c r="XX137" i="2"/>
  <c r="XZ137" i="2"/>
  <c r="XM137" i="2"/>
  <c r="WS137" i="2"/>
  <c r="XC137" i="2" s="1"/>
  <c r="XY137" i="2" l="1"/>
  <c r="WI138" i="2"/>
  <c r="WI134" i="3"/>
  <c r="XY133" i="3"/>
  <c r="XZ134" i="3" l="1"/>
  <c r="XM134" i="3"/>
  <c r="XX134" i="3"/>
  <c r="WS134" i="3"/>
  <c r="XC134" i="3" s="1"/>
  <c r="XZ138" i="2"/>
  <c r="XM138" i="2"/>
  <c r="XX138" i="2"/>
  <c r="WS138" i="2"/>
  <c r="XC138" i="2" s="1"/>
  <c r="WI139" i="2" l="1"/>
  <c r="XY138" i="2"/>
  <c r="XY134" i="3"/>
  <c r="WI135" i="3"/>
  <c r="WS135" i="3" l="1"/>
  <c r="XZ135" i="3"/>
  <c r="XM135" i="3"/>
  <c r="XC135" i="3"/>
  <c r="XX135" i="3"/>
  <c r="WS139" i="2"/>
  <c r="XC139" i="2"/>
  <c r="XZ139" i="2"/>
  <c r="XM139" i="2"/>
  <c r="XX139" i="2"/>
  <c r="XY139" i="2" l="1"/>
  <c r="WI140" i="2"/>
  <c r="WI136" i="3"/>
  <c r="XY135" i="3"/>
  <c r="XX136" i="3" l="1"/>
  <c r="WS136" i="3"/>
  <c r="XC136" i="3"/>
  <c r="XZ136" i="3"/>
  <c r="XM136" i="3"/>
  <c r="XZ140" i="2"/>
  <c r="XM140" i="2"/>
  <c r="XX140" i="2"/>
  <c r="WS140" i="2"/>
  <c r="XC140" i="2"/>
  <c r="WI141" i="2" l="1"/>
  <c r="XY140" i="2"/>
  <c r="WI137" i="3"/>
  <c r="XY136" i="3"/>
  <c r="XZ137" i="3" l="1"/>
  <c r="XM137" i="3"/>
  <c r="WS137" i="3"/>
  <c r="XC137" i="3" s="1"/>
  <c r="XX137" i="3"/>
  <c r="WS141" i="2"/>
  <c r="XC141" i="2"/>
  <c r="XZ141" i="2"/>
  <c r="XM141" i="2"/>
  <c r="XX141" i="2"/>
  <c r="WI142" i="2" l="1"/>
  <c r="XY141" i="2"/>
  <c r="WI138" i="3"/>
  <c r="XY137" i="3"/>
  <c r="WS142" i="2" l="1"/>
  <c r="XC142" i="2" s="1"/>
  <c r="XX142" i="2"/>
  <c r="XZ142" i="2"/>
  <c r="XM142" i="2"/>
  <c r="WS138" i="3"/>
  <c r="XC138" i="3" s="1"/>
  <c r="XZ138" i="3"/>
  <c r="XM138" i="3"/>
  <c r="XX138" i="3"/>
  <c r="WI139" i="3" l="1"/>
  <c r="XY138" i="3"/>
  <c r="WI143" i="2"/>
  <c r="XY142" i="2"/>
  <c r="WS143" i="2" l="1"/>
  <c r="XC143" i="2" s="1"/>
  <c r="XZ143" i="2"/>
  <c r="XM143" i="2"/>
  <c r="XX143" i="2"/>
  <c r="XZ139" i="3"/>
  <c r="XM139" i="3"/>
  <c r="XX139" i="3"/>
  <c r="WS139" i="3"/>
  <c r="XC139" i="3"/>
  <c r="WI144" i="2" l="1"/>
  <c r="XY143" i="2"/>
  <c r="XY139" i="3"/>
  <c r="WI140" i="3"/>
  <c r="WS140" i="3" l="1"/>
  <c r="XC140" i="3"/>
  <c r="XX140" i="3"/>
  <c r="XZ140" i="3"/>
  <c r="XM140" i="3"/>
  <c r="WS144" i="2"/>
  <c r="XZ144" i="2"/>
  <c r="XM144" i="2"/>
  <c r="XX144" i="2"/>
  <c r="XC144" i="2"/>
  <c r="WI145" i="2" l="1"/>
  <c r="XY144" i="2"/>
  <c r="WI141" i="3"/>
  <c r="XY140" i="3"/>
  <c r="XX145" i="2" l="1"/>
  <c r="WS145" i="2"/>
  <c r="XC145" i="2" s="1"/>
  <c r="XZ145" i="2"/>
  <c r="XM145" i="2"/>
  <c r="XX141" i="3"/>
  <c r="WS141" i="3"/>
  <c r="XC141" i="3" s="1"/>
  <c r="XZ141" i="3"/>
  <c r="XM141" i="3"/>
  <c r="WI146" i="2" l="1"/>
  <c r="XY145" i="2"/>
  <c r="XY141" i="3"/>
  <c r="WI142" i="3"/>
  <c r="XX142" i="3" l="1"/>
  <c r="WS142" i="3"/>
  <c r="XC142" i="3"/>
  <c r="XZ142" i="3"/>
  <c r="XM142" i="3"/>
  <c r="XX146" i="2"/>
  <c r="XZ146" i="2"/>
  <c r="XM146" i="2"/>
  <c r="WS146" i="2"/>
  <c r="XC146" i="2" s="1"/>
  <c r="XY146" i="2" l="1"/>
  <c r="WI147" i="2"/>
  <c r="XY142" i="3"/>
  <c r="WI143" i="3"/>
  <c r="XZ143" i="3" l="1"/>
  <c r="XM143" i="3"/>
  <c r="XX143" i="3"/>
  <c r="WS143" i="3"/>
  <c r="XC143" i="3"/>
  <c r="XZ147" i="2"/>
  <c r="XM147" i="2"/>
  <c r="XX147" i="2"/>
  <c r="WS147" i="2"/>
  <c r="XC147" i="2"/>
  <c r="XY147" i="2" l="1"/>
  <c r="WI148" i="2"/>
  <c r="XY143" i="3"/>
  <c r="WI144" i="3"/>
  <c r="XZ144" i="3" l="1"/>
  <c r="XM144" i="3"/>
  <c r="XX144" i="3"/>
  <c r="WS144" i="3"/>
  <c r="XC144" i="3"/>
  <c r="XZ148" i="2"/>
  <c r="XM148" i="2"/>
  <c r="XX148" i="2"/>
  <c r="WS148" i="2"/>
  <c r="XC148" i="2"/>
  <c r="XY148" i="2" l="1"/>
  <c r="WI149" i="2"/>
  <c r="XY144" i="3"/>
  <c r="WI145" i="3"/>
  <c r="XZ145" i="3" l="1"/>
  <c r="XM145" i="3"/>
  <c r="XX145" i="3"/>
  <c r="WS145" i="3"/>
  <c r="XC145" i="3" s="1"/>
  <c r="XZ149" i="2"/>
  <c r="XM149" i="2"/>
  <c r="XX149" i="2"/>
  <c r="WS149" i="2"/>
  <c r="XC149" i="2" s="1"/>
  <c r="XY149" i="2" l="1"/>
  <c r="WI150" i="2"/>
  <c r="WI146" i="3"/>
  <c r="XY145" i="3"/>
  <c r="WS146" i="3" l="1"/>
  <c r="XM146" i="3"/>
  <c r="XZ146" i="3"/>
  <c r="XX146" i="3"/>
  <c r="XC146" i="3"/>
  <c r="XZ150" i="2"/>
  <c r="XM150" i="2"/>
  <c r="XX150" i="2"/>
  <c r="WS150" i="2"/>
  <c r="XC150" i="2" s="1"/>
  <c r="XY150" i="2" l="1"/>
  <c r="WI151" i="2"/>
  <c r="XY146" i="3"/>
  <c r="WI147" i="3"/>
  <c r="WS147" i="3" l="1"/>
  <c r="XC147" i="3" s="1"/>
  <c r="XM147" i="3"/>
  <c r="XZ147" i="3"/>
  <c r="XX147" i="3"/>
  <c r="WS151" i="2"/>
  <c r="XC151" i="2"/>
  <c r="XZ151" i="2"/>
  <c r="XM151" i="2"/>
  <c r="XX151" i="2"/>
  <c r="XY151" i="2" l="1"/>
  <c r="WI152" i="2"/>
  <c r="WI148" i="3"/>
  <c r="XY147" i="3"/>
  <c r="XM148" i="3" l="1"/>
  <c r="XX148" i="3"/>
  <c r="WS148" i="3"/>
  <c r="XC148" i="3"/>
  <c r="XZ148" i="3"/>
  <c r="WS152" i="2"/>
  <c r="XC152" i="2"/>
  <c r="XZ152" i="2"/>
  <c r="XM152" i="2"/>
  <c r="XX152" i="2"/>
  <c r="WI153" i="2" l="1"/>
  <c r="XY152" i="2"/>
  <c r="WI149" i="3"/>
  <c r="XY148" i="3"/>
  <c r="WS149" i="3" l="1"/>
  <c r="XZ149" i="3"/>
  <c r="XX149" i="3"/>
  <c r="XC149" i="3"/>
  <c r="XM149" i="3"/>
  <c r="WS153" i="2"/>
  <c r="XZ153" i="2"/>
  <c r="XX153" i="2"/>
  <c r="XM153" i="2"/>
  <c r="XC153" i="2"/>
  <c r="XY153" i="2" l="1"/>
  <c r="WI154" i="2"/>
  <c r="XY149" i="3"/>
  <c r="WI150" i="3"/>
  <c r="XZ150" i="3" l="1"/>
  <c r="XM150" i="3"/>
  <c r="WS150" i="3"/>
  <c r="XX150" i="3"/>
  <c r="XC150" i="3"/>
  <c r="XZ154" i="2"/>
  <c r="XX154" i="2"/>
  <c r="WS154" i="2"/>
  <c r="XC154" i="2" s="1"/>
  <c r="XM154" i="2"/>
  <c r="WI155" i="2" l="1"/>
  <c r="XY154" i="2"/>
  <c r="WI151" i="3"/>
  <c r="XY150" i="3"/>
  <c r="XZ151" i="3" l="1"/>
  <c r="XM151" i="3"/>
  <c r="XX151" i="3"/>
  <c r="WS151" i="3"/>
  <c r="XC151" i="3"/>
  <c r="XX155" i="2"/>
  <c r="XM155" i="2"/>
  <c r="XZ155" i="2"/>
  <c r="WS155" i="2"/>
  <c r="XC155" i="2" s="1"/>
  <c r="WI156" i="2" l="1"/>
  <c r="XY155" i="2"/>
  <c r="XY151" i="3"/>
  <c r="WI152" i="3"/>
  <c r="XZ152" i="3" l="1"/>
  <c r="XM152" i="3"/>
  <c r="XX152" i="3"/>
  <c r="WS152" i="3"/>
  <c r="XC152" i="3" s="1"/>
  <c r="XM156" i="2"/>
  <c r="XZ156" i="2"/>
  <c r="XX156" i="2"/>
  <c r="WS156" i="2"/>
  <c r="XC156" i="2" s="1"/>
  <c r="XY152" i="3" l="1"/>
  <c r="WI153" i="3"/>
  <c r="XY156" i="2"/>
  <c r="WI157" i="2"/>
  <c r="XZ157" i="2" l="1"/>
  <c r="XM157" i="2"/>
  <c r="XX157" i="2"/>
  <c r="WS157" i="2"/>
  <c r="XC157" i="2"/>
  <c r="XZ153" i="3"/>
  <c r="XM153" i="3"/>
  <c r="XX153" i="3"/>
  <c r="WS153" i="3"/>
  <c r="XC153" i="3" s="1"/>
  <c r="XY153" i="3" l="1"/>
  <c r="WI154" i="3"/>
  <c r="XY157" i="2"/>
  <c r="WI158" i="2"/>
  <c r="XM158" i="2" l="1"/>
  <c r="XZ158" i="2"/>
  <c r="XX158" i="2"/>
  <c r="WS158" i="2"/>
  <c r="XC158" i="2" s="1"/>
  <c r="WS154" i="3"/>
  <c r="XC154" i="3"/>
  <c r="XZ154" i="3"/>
  <c r="XM154" i="3"/>
  <c r="XX154" i="3"/>
  <c r="XY154" i="3" l="1"/>
  <c r="WI155" i="3"/>
  <c r="WI159" i="2"/>
  <c r="XY158" i="2"/>
  <c r="XX159" i="2" l="1"/>
  <c r="XM159" i="2"/>
  <c r="XZ159" i="2"/>
  <c r="WS159" i="2"/>
  <c r="XC159" i="2" s="1"/>
  <c r="WS155" i="3"/>
  <c r="XC155" i="3"/>
  <c r="XZ155" i="3"/>
  <c r="XM155" i="3"/>
  <c r="XX155" i="3"/>
  <c r="WI156" i="3" l="1"/>
  <c r="XY155" i="3"/>
  <c r="XY159" i="2"/>
  <c r="WI160" i="2"/>
  <c r="XZ160" i="2" l="1"/>
  <c r="XX160" i="2"/>
  <c r="WS160" i="2"/>
  <c r="XC160" i="2"/>
  <c r="XM160" i="2"/>
  <c r="WS156" i="3"/>
  <c r="XC156" i="3"/>
  <c r="XZ156" i="3"/>
  <c r="XM156" i="3"/>
  <c r="XX156" i="3"/>
  <c r="WI157" i="3" l="1"/>
  <c r="XY156" i="3"/>
  <c r="XY160" i="2"/>
  <c r="WI161" i="2"/>
  <c r="WS161" i="2" l="1"/>
  <c r="XZ161" i="2"/>
  <c r="XM161" i="2"/>
  <c r="XC161" i="2"/>
  <c r="XX161" i="2"/>
  <c r="WS157" i="3"/>
  <c r="XC157" i="3"/>
  <c r="XZ157" i="3"/>
  <c r="XM157" i="3"/>
  <c r="XX157" i="3"/>
  <c r="WI158" i="3" l="1"/>
  <c r="XY157" i="3"/>
  <c r="WI162" i="2"/>
  <c r="XY161" i="2"/>
  <c r="XM162" i="2" l="1"/>
  <c r="XZ162" i="2"/>
  <c r="XX162" i="2"/>
  <c r="WS162" i="2"/>
  <c r="XC162" i="2"/>
  <c r="WS158" i="3"/>
  <c r="XC158" i="3"/>
  <c r="XX158" i="3"/>
  <c r="XZ158" i="3"/>
  <c r="XM158" i="3"/>
  <c r="WI159" i="3" l="1"/>
  <c r="XY158" i="3"/>
  <c r="WI163" i="2"/>
  <c r="XY162" i="2"/>
  <c r="XX163" i="2" l="1"/>
  <c r="WS163" i="2"/>
  <c r="XC163" i="2" s="1"/>
  <c r="XM163" i="2"/>
  <c r="XZ163" i="2"/>
  <c r="WS159" i="3"/>
  <c r="XC159" i="3"/>
  <c r="XZ159" i="3"/>
  <c r="XM159" i="3"/>
  <c r="XX159" i="3"/>
  <c r="WI160" i="3" l="1"/>
  <c r="XY159" i="3"/>
  <c r="XY163" i="2"/>
  <c r="WI164" i="2"/>
  <c r="XM164" i="2" l="1"/>
  <c r="XX164" i="2"/>
  <c r="WS164" i="2"/>
  <c r="XC164" i="2" s="1"/>
  <c r="XZ164" i="2"/>
  <c r="XX160" i="3"/>
  <c r="WS160" i="3"/>
  <c r="XC160" i="3"/>
  <c r="XZ160" i="3"/>
  <c r="XM160" i="3"/>
  <c r="WI161" i="3" l="1"/>
  <c r="XY160" i="3"/>
  <c r="WI165" i="2"/>
  <c r="XY164" i="2"/>
  <c r="WS165" i="2" l="1"/>
  <c r="XM165" i="2"/>
  <c r="XZ165" i="2"/>
  <c r="XX165" i="2"/>
  <c r="XC165" i="2"/>
  <c r="XM161" i="3"/>
  <c r="XZ161" i="3"/>
  <c r="WS161" i="3"/>
  <c r="XC161" i="3" s="1"/>
  <c r="XX161" i="3"/>
  <c r="WI162" i="3" l="1"/>
  <c r="XY161" i="3"/>
  <c r="WI166" i="2"/>
  <c r="XY165" i="2"/>
  <c r="XM166" i="2" l="1"/>
  <c r="XZ166" i="2"/>
  <c r="XX166" i="2"/>
  <c r="WS166" i="2"/>
  <c r="XC166" i="2"/>
  <c r="WS162" i="3"/>
  <c r="XZ162" i="3"/>
  <c r="XC162" i="3"/>
  <c r="XX162" i="3"/>
  <c r="XM162" i="3"/>
  <c r="WI163" i="3" l="1"/>
  <c r="XY162" i="3"/>
  <c r="WI167" i="2"/>
  <c r="XY166" i="2"/>
  <c r="XM167" i="2" l="1"/>
  <c r="XZ167" i="2"/>
  <c r="XX167" i="2"/>
  <c r="WS167" i="2"/>
  <c r="XC167" i="2" s="1"/>
  <c r="WS163" i="3"/>
  <c r="XC163" i="3"/>
  <c r="XX163" i="3"/>
  <c r="XM163" i="3"/>
  <c r="XZ163" i="3"/>
  <c r="WI164" i="3" l="1"/>
  <c r="XY163" i="3"/>
  <c r="WI168" i="2"/>
  <c r="XY167" i="2"/>
  <c r="XM168" i="2" l="1"/>
  <c r="XZ168" i="2"/>
  <c r="XX168" i="2"/>
  <c r="WS168" i="2"/>
  <c r="XC168" i="2"/>
  <c r="XX164" i="3"/>
  <c r="WS164" i="3"/>
  <c r="XM164" i="3"/>
  <c r="XC164" i="3"/>
  <c r="XZ164" i="3"/>
  <c r="WI165" i="3" l="1"/>
  <c r="XY164" i="3"/>
  <c r="XY168" i="2"/>
  <c r="WI169" i="2"/>
  <c r="WS169" i="2" l="1"/>
  <c r="XZ169" i="2"/>
  <c r="XM169" i="2"/>
  <c r="XC169" i="2"/>
  <c r="XX169" i="2"/>
  <c r="XM165" i="3"/>
  <c r="XZ165" i="3"/>
  <c r="XX165" i="3"/>
  <c r="WS165" i="3"/>
  <c r="XC165" i="3" s="1"/>
  <c r="WI166" i="3" l="1"/>
  <c r="XY165" i="3"/>
  <c r="WI170" i="2"/>
  <c r="XY169" i="2"/>
  <c r="XZ170" i="2" l="1"/>
  <c r="XX170" i="2"/>
  <c r="XM170" i="2"/>
  <c r="WS170" i="2"/>
  <c r="XC170" i="2" s="1"/>
  <c r="XX166" i="3"/>
  <c r="WS166" i="3"/>
  <c r="XC166" i="3"/>
  <c r="XZ166" i="3"/>
  <c r="XM166" i="3"/>
  <c r="WI167" i="3" l="1"/>
  <c r="XY166" i="3"/>
  <c r="XY170" i="2"/>
  <c r="WI171" i="2"/>
  <c r="XX171" i="2" l="1"/>
  <c r="XM171" i="2"/>
  <c r="XZ171" i="2"/>
  <c r="WS171" i="2"/>
  <c r="XC171" i="2" s="1"/>
  <c r="XZ167" i="3"/>
  <c r="XM167" i="3"/>
  <c r="WS167" i="3"/>
  <c r="XC167" i="3"/>
  <c r="XX167" i="3"/>
  <c r="XY171" i="2" l="1"/>
  <c r="WI172" i="2"/>
  <c r="WI168" i="3"/>
  <c r="XY167" i="3"/>
  <c r="XM168" i="3" l="1"/>
  <c r="XZ168" i="3"/>
  <c r="XX168" i="3"/>
  <c r="WS168" i="3"/>
  <c r="XC168" i="3" s="1"/>
  <c r="WS172" i="2"/>
  <c r="XM172" i="2"/>
  <c r="XX172" i="2"/>
  <c r="XC172" i="2"/>
  <c r="XZ172" i="2"/>
  <c r="WI173" i="2" l="1"/>
  <c r="XY172" i="2"/>
  <c r="WI169" i="3"/>
  <c r="XY168" i="3"/>
  <c r="XX169" i="3" l="1"/>
  <c r="XZ169" i="3"/>
  <c r="WS169" i="3"/>
  <c r="XC169" i="3" s="1"/>
  <c r="XM169" i="3"/>
  <c r="XZ173" i="2"/>
  <c r="XM173" i="2"/>
  <c r="XX173" i="2"/>
  <c r="WS173" i="2"/>
  <c r="XC173" i="2" s="1"/>
  <c r="XY173" i="2" l="1"/>
  <c r="WI174" i="2"/>
  <c r="XY169" i="3"/>
  <c r="WI170" i="3"/>
  <c r="WS170" i="3" l="1"/>
  <c r="XC170" i="3"/>
  <c r="XZ170" i="3"/>
  <c r="XX170" i="3"/>
  <c r="XM170" i="3"/>
  <c r="XZ174" i="2"/>
  <c r="WS174" i="2"/>
  <c r="XC174" i="2" s="1"/>
  <c r="XX174" i="2"/>
  <c r="XM174" i="2"/>
  <c r="WI175" i="2" l="1"/>
  <c r="XY174" i="2"/>
  <c r="WI171" i="3"/>
  <c r="XY170" i="3"/>
  <c r="XM171" i="3" l="1"/>
  <c r="WS171" i="3"/>
  <c r="XC171" i="3" s="1"/>
  <c r="XZ171" i="3"/>
  <c r="XX171" i="3"/>
  <c r="XX175" i="2"/>
  <c r="XM175" i="2"/>
  <c r="WS175" i="2"/>
  <c r="XC175" i="2"/>
  <c r="XZ175" i="2"/>
  <c r="WI176" i="2" l="1"/>
  <c r="XY175" i="2"/>
  <c r="WI172" i="3"/>
  <c r="XY171" i="3"/>
  <c r="XZ172" i="3" l="1"/>
  <c r="XM172" i="3"/>
  <c r="XX172" i="3"/>
  <c r="WS172" i="3"/>
  <c r="XC172" i="3" s="1"/>
  <c r="XZ176" i="2"/>
  <c r="XM176" i="2"/>
  <c r="XX176" i="2"/>
  <c r="WS176" i="2"/>
  <c r="XC176" i="2" s="1"/>
  <c r="XY176" i="2" l="1"/>
  <c r="WI177" i="2"/>
  <c r="WI173" i="3"/>
  <c r="XY172" i="3"/>
  <c r="XM173" i="3" l="1"/>
  <c r="WS173" i="3"/>
  <c r="XC173" i="3" s="1"/>
  <c r="XZ173" i="3"/>
  <c r="XX173" i="3"/>
  <c r="WS177" i="2"/>
  <c r="XZ177" i="2"/>
  <c r="XX177" i="2"/>
  <c r="XC177" i="2"/>
  <c r="XM177" i="2"/>
  <c r="WI178" i="2" l="1"/>
  <c r="XY177" i="2"/>
  <c r="WI174" i="3"/>
  <c r="XY173" i="3"/>
  <c r="XX174" i="3" l="1"/>
  <c r="XM174" i="3"/>
  <c r="XZ174" i="3"/>
  <c r="WS174" i="3"/>
  <c r="XC174" i="3" s="1"/>
  <c r="XX178" i="2"/>
  <c r="XM178" i="2"/>
  <c r="XZ178" i="2"/>
  <c r="WS178" i="2"/>
  <c r="XC178" i="2"/>
  <c r="XY174" i="3" l="1"/>
  <c r="WI175" i="3"/>
  <c r="WI179" i="2"/>
  <c r="XY178" i="2"/>
  <c r="XM179" i="2" l="1"/>
  <c r="XZ179" i="2"/>
  <c r="WS179" i="2"/>
  <c r="XC179" i="2" s="1"/>
  <c r="XX179" i="2"/>
  <c r="WS175" i="3"/>
  <c r="XC175" i="3"/>
  <c r="XZ175" i="3"/>
  <c r="XX175" i="3"/>
  <c r="XM175" i="3"/>
  <c r="XY175" i="3" l="1"/>
  <c r="WI176" i="3"/>
  <c r="WI180" i="2"/>
  <c r="XY179" i="2"/>
  <c r="XM180" i="2" l="1"/>
  <c r="WS180" i="2"/>
  <c r="XZ180" i="2"/>
  <c r="XX180" i="2"/>
  <c r="XC180" i="2"/>
  <c r="WS176" i="3"/>
  <c r="XZ176" i="3"/>
  <c r="XX176" i="3"/>
  <c r="XC176" i="3"/>
  <c r="XM176" i="3"/>
  <c r="WI177" i="3" l="1"/>
  <c r="XY176" i="3"/>
  <c r="XY180" i="2"/>
  <c r="WI181" i="2"/>
  <c r="WS181" i="2" l="1"/>
  <c r="XZ181" i="2"/>
  <c r="XM181" i="2"/>
  <c r="XX181" i="2"/>
  <c r="XC181" i="2"/>
  <c r="XM177" i="3"/>
  <c r="WS177" i="3"/>
  <c r="XC177" i="3" s="1"/>
  <c r="XZ177" i="3"/>
  <c r="XX177" i="3"/>
  <c r="WI178" i="3" l="1"/>
  <c r="XY177" i="3"/>
  <c r="WI182" i="2"/>
  <c r="XY181" i="2"/>
  <c r="WS182" i="2" l="1"/>
  <c r="XM182" i="2"/>
  <c r="XX182" i="2"/>
  <c r="XC182" i="2"/>
  <c r="XZ182" i="2"/>
  <c r="WS178" i="3"/>
  <c r="XC178" i="3" s="1"/>
  <c r="XZ178" i="3"/>
  <c r="XM178" i="3"/>
  <c r="XX178" i="3"/>
  <c r="WI179" i="3" l="1"/>
  <c r="XY178" i="3"/>
  <c r="WI183" i="2"/>
  <c r="XY182" i="2"/>
  <c r="XX183" i="2" l="1"/>
  <c r="WS183" i="2"/>
  <c r="XC183" i="2" s="1"/>
  <c r="XZ183" i="2"/>
  <c r="XM183" i="2"/>
  <c r="XZ179" i="3"/>
  <c r="XM179" i="3"/>
  <c r="XX179" i="3"/>
  <c r="WS179" i="3"/>
  <c r="XC179" i="3" s="1"/>
  <c r="XY179" i="3" l="1"/>
  <c r="WI180" i="3"/>
  <c r="XY183" i="2"/>
  <c r="WI184" i="2"/>
  <c r="WS184" i="2" l="1"/>
  <c r="XC184" i="2"/>
  <c r="XM184" i="2"/>
  <c r="XZ184" i="2"/>
  <c r="XX184" i="2"/>
  <c r="WS180" i="3"/>
  <c r="XZ180" i="3"/>
  <c r="XM180" i="3"/>
  <c r="XX180" i="3"/>
  <c r="XC180" i="3"/>
  <c r="XY180" i="3" l="1"/>
  <c r="WI181" i="3"/>
  <c r="WI185" i="2"/>
  <c r="XY184" i="2"/>
  <c r="XZ185" i="2" l="1"/>
  <c r="XM185" i="2"/>
  <c r="WS185" i="2"/>
  <c r="XC185" i="2"/>
  <c r="XX185" i="2"/>
  <c r="XX181" i="3"/>
  <c r="WS181" i="3"/>
  <c r="XC181" i="3"/>
  <c r="XZ181" i="3"/>
  <c r="XM181" i="3"/>
  <c r="XY181" i="3" l="1"/>
  <c r="WI182" i="3"/>
  <c r="WI186" i="2"/>
  <c r="XY185" i="2"/>
  <c r="XZ186" i="2" l="1"/>
  <c r="XM186" i="2"/>
  <c r="XX186" i="2"/>
  <c r="WS186" i="2"/>
  <c r="XC186" i="2" s="1"/>
  <c r="WS182" i="3"/>
  <c r="XC182" i="3"/>
  <c r="XM182" i="3"/>
  <c r="XZ182" i="3"/>
  <c r="XX182" i="3"/>
  <c r="WI183" i="3" l="1"/>
  <c r="XY182" i="3"/>
  <c r="WI187" i="2"/>
  <c r="XY186" i="2"/>
  <c r="XM183" i="3" l="1"/>
  <c r="XZ183" i="3"/>
  <c r="XX183" i="3"/>
  <c r="WS183" i="3"/>
  <c r="XC183" i="3" s="1"/>
  <c r="XX187" i="2"/>
  <c r="WS187" i="2"/>
  <c r="XM187" i="2"/>
  <c r="XZ187" i="2"/>
  <c r="XC187" i="2"/>
  <c r="XY187" i="2" l="1"/>
  <c r="WI188" i="2"/>
  <c r="WI184" i="3"/>
  <c r="XY183" i="3"/>
  <c r="XZ184" i="3" l="1"/>
  <c r="XX184" i="3"/>
  <c r="WS184" i="3"/>
  <c r="XC184" i="3" s="1"/>
  <c r="XM184" i="3"/>
  <c r="XZ188" i="2"/>
  <c r="XM188" i="2"/>
  <c r="XX188" i="2"/>
  <c r="WS188" i="2"/>
  <c r="XC188" i="2" s="1"/>
  <c r="XY188" i="2" l="1"/>
  <c r="WI189" i="2"/>
  <c r="XY184" i="3"/>
  <c r="WI185" i="3"/>
  <c r="WS185" i="3" l="1"/>
  <c r="XC185" i="3"/>
  <c r="XZ185" i="3"/>
  <c r="XX185" i="3"/>
  <c r="XM185" i="3"/>
  <c r="WS189" i="2"/>
  <c r="XM189" i="2"/>
  <c r="XX189" i="2"/>
  <c r="XZ189" i="2"/>
  <c r="XC189" i="2"/>
  <c r="WI190" i="2" l="1"/>
  <c r="XY189" i="2"/>
  <c r="XY185" i="3"/>
  <c r="WI186" i="3"/>
  <c r="WS186" i="3" l="1"/>
  <c r="XC186" i="3"/>
  <c r="XZ186" i="3"/>
  <c r="XM186" i="3"/>
  <c r="XX186" i="3"/>
  <c r="XX190" i="2"/>
  <c r="XM190" i="2"/>
  <c r="WS190" i="2"/>
  <c r="XC190" i="2" s="1"/>
  <c r="XZ190" i="2"/>
  <c r="XY186" i="3" l="1"/>
  <c r="WI187" i="3"/>
  <c r="WI191" i="2"/>
  <c r="XY190" i="2"/>
  <c r="WS191" i="2" l="1"/>
  <c r="XC191" i="2" s="1"/>
  <c r="XZ191" i="2"/>
  <c r="XX191" i="2"/>
  <c r="XM191" i="2"/>
  <c r="XM187" i="3"/>
  <c r="XZ187" i="3"/>
  <c r="WS187" i="3"/>
  <c r="XC187" i="3" s="1"/>
  <c r="XX187" i="3"/>
  <c r="WI188" i="3" l="1"/>
  <c r="XY187" i="3"/>
  <c r="WI192" i="2"/>
  <c r="XY191" i="2"/>
  <c r="XZ192" i="2" l="1"/>
  <c r="XM192" i="2"/>
  <c r="XX192" i="2"/>
  <c r="WS192" i="2"/>
  <c r="XC192" i="2" s="1"/>
  <c r="XZ188" i="3"/>
  <c r="XM188" i="3"/>
  <c r="XX188" i="3"/>
  <c r="WS188" i="3"/>
  <c r="XC188" i="3" s="1"/>
  <c r="WI189" i="3" l="1"/>
  <c r="XY188" i="3"/>
  <c r="XY192" i="2"/>
  <c r="WI193" i="2"/>
  <c r="WS193" i="2" l="1"/>
  <c r="XZ193" i="2"/>
  <c r="XM193" i="2"/>
  <c r="XX193" i="2"/>
  <c r="XC193" i="2"/>
  <c r="XM189" i="3"/>
  <c r="XZ189" i="3"/>
  <c r="WS189" i="3"/>
  <c r="XC189" i="3" s="1"/>
  <c r="XX189" i="3"/>
  <c r="WI190" i="3" l="1"/>
  <c r="XY189" i="3"/>
  <c r="WI194" i="2"/>
  <c r="XY193" i="2"/>
  <c r="WS194" i="2" l="1"/>
  <c r="XX194" i="2"/>
  <c r="XC194" i="2"/>
  <c r="XZ194" i="2"/>
  <c r="XM194" i="2"/>
  <c r="XZ190" i="3"/>
  <c r="XM190" i="3"/>
  <c r="XX190" i="3"/>
  <c r="WS190" i="3"/>
  <c r="XC190" i="3" s="1"/>
  <c r="XY190" i="3" l="1"/>
  <c r="WI191" i="3"/>
  <c r="WI195" i="2"/>
  <c r="XY194" i="2"/>
  <c r="XX195" i="2" l="1"/>
  <c r="WS195" i="2"/>
  <c r="XC195" i="2" s="1"/>
  <c r="XM195" i="2"/>
  <c r="XZ195" i="2"/>
  <c r="XZ191" i="3"/>
  <c r="WS191" i="3"/>
  <c r="XX191" i="3"/>
  <c r="XC191" i="3"/>
  <c r="XM191" i="3"/>
  <c r="XY191" i="3" l="1"/>
  <c r="WI192" i="3"/>
  <c r="XY195" i="2"/>
  <c r="WI196" i="2"/>
  <c r="WS196" i="2" l="1"/>
  <c r="XC196" i="2"/>
  <c r="XM196" i="2"/>
  <c r="XZ196" i="2"/>
  <c r="XX196" i="2"/>
  <c r="XX192" i="3"/>
  <c r="XM192" i="3"/>
  <c r="XZ192" i="3"/>
  <c r="WS192" i="3"/>
  <c r="XC192" i="3" s="1"/>
  <c r="WI193" i="3" l="1"/>
  <c r="XY192" i="3"/>
  <c r="XY196" i="2"/>
  <c r="WI197" i="2"/>
  <c r="XZ197" i="2" l="1"/>
  <c r="XM197" i="2"/>
  <c r="WS197" i="2"/>
  <c r="XC197" i="2"/>
  <c r="XX197" i="2"/>
  <c r="XM193" i="3"/>
  <c r="WS193" i="3"/>
  <c r="XC193" i="3" s="1"/>
  <c r="XZ193" i="3"/>
  <c r="XX193" i="3"/>
  <c r="WI194" i="3" l="1"/>
  <c r="XY193" i="3"/>
  <c r="WI198" i="2"/>
  <c r="XY197" i="2"/>
  <c r="XZ198" i="2" l="1"/>
  <c r="XM198" i="2"/>
  <c r="XX198" i="2"/>
  <c r="WS198" i="2"/>
  <c r="XC198" i="2" s="1"/>
  <c r="XM194" i="3"/>
  <c r="XZ194" i="3"/>
  <c r="XX194" i="3"/>
  <c r="XC194" i="3"/>
  <c r="WS194" i="3"/>
  <c r="WI195" i="3" l="1"/>
  <c r="XY194" i="3"/>
  <c r="WI199" i="2"/>
  <c r="XY198" i="2"/>
  <c r="XX199" i="2" l="1"/>
  <c r="XM199" i="2"/>
  <c r="XZ199" i="2"/>
  <c r="WS199" i="2"/>
  <c r="XC199" i="2" s="1"/>
  <c r="XM195" i="3"/>
  <c r="XX195" i="3"/>
  <c r="WS195" i="3"/>
  <c r="XC195" i="3" s="1"/>
  <c r="XZ195" i="3"/>
  <c r="WI196" i="3" l="1"/>
  <c r="XY195" i="3"/>
  <c r="XY199" i="2"/>
  <c r="WI200" i="2"/>
  <c r="XZ200" i="2" l="1"/>
  <c r="XM200" i="2"/>
  <c r="XX200" i="2"/>
  <c r="WS200" i="2"/>
  <c r="XC200" i="2" s="1"/>
  <c r="WS196" i="3"/>
  <c r="XC196" i="3" s="1"/>
  <c r="XM196" i="3"/>
  <c r="XZ196" i="3"/>
  <c r="XX196" i="3"/>
  <c r="WI197" i="3" l="1"/>
  <c r="XY196" i="3"/>
  <c r="WI201" i="2"/>
  <c r="XY200" i="2"/>
  <c r="WS201" i="2" l="1"/>
  <c r="XZ201" i="2"/>
  <c r="XM201" i="2"/>
  <c r="XC201" i="2"/>
  <c r="XX201" i="2"/>
  <c r="XM197" i="3"/>
  <c r="XX197" i="3"/>
  <c r="XZ197" i="3"/>
  <c r="WS197" i="3"/>
  <c r="XC197" i="3" s="1"/>
  <c r="XY197" i="3" l="1"/>
  <c r="WI198" i="3"/>
  <c r="XY201" i="2"/>
  <c r="WI202" i="2"/>
  <c r="XX202" i="2" l="1"/>
  <c r="WS202" i="2"/>
  <c r="XC202" i="2"/>
  <c r="XZ202" i="2"/>
  <c r="XM202" i="2"/>
  <c r="WS198" i="3"/>
  <c r="XM198" i="3"/>
  <c r="XZ198" i="3"/>
  <c r="XX198" i="3"/>
  <c r="XC198" i="3"/>
  <c r="WI199" i="3" l="1"/>
  <c r="XY198" i="3"/>
  <c r="WI203" i="2"/>
  <c r="XY202" i="2"/>
  <c r="WS203" i="2" l="1"/>
  <c r="XC203" i="2"/>
  <c r="XX203" i="2"/>
  <c r="XZ203" i="2"/>
  <c r="XM203" i="2"/>
  <c r="XX199" i="3"/>
  <c r="WS199" i="3"/>
  <c r="XC199" i="3"/>
  <c r="XM199" i="3"/>
  <c r="XZ199" i="3"/>
  <c r="WI200" i="3" l="1"/>
  <c r="XY199" i="3"/>
  <c r="WI204" i="2"/>
  <c r="XY203" i="2"/>
  <c r="XZ204" i="2" l="1"/>
  <c r="XM204" i="2"/>
  <c r="WS204" i="2"/>
  <c r="XC204" i="2" s="1"/>
  <c r="XX204" i="2"/>
  <c r="WS200" i="3"/>
  <c r="XC200" i="3" s="1"/>
  <c r="XM200" i="3"/>
  <c r="XZ200" i="3"/>
  <c r="XX200" i="3"/>
  <c r="XY204" i="2" l="1"/>
  <c r="WI205" i="2"/>
  <c r="WI201" i="3"/>
  <c r="XY200" i="3"/>
  <c r="XM201" i="3" l="1"/>
  <c r="XZ201" i="3"/>
  <c r="XX201" i="3"/>
  <c r="WS201" i="3"/>
  <c r="XC201" i="3" s="1"/>
  <c r="WS205" i="2"/>
  <c r="XC205" i="2" s="1"/>
  <c r="XZ205" i="2"/>
  <c r="XM205" i="2"/>
  <c r="XX205" i="2"/>
  <c r="WI202" i="3" l="1"/>
  <c r="XY201" i="3"/>
  <c r="WI206" i="2"/>
  <c r="XY205" i="2"/>
  <c r="WS206" i="2" l="1"/>
  <c r="XZ206" i="2"/>
  <c r="XM206" i="2"/>
  <c r="XX206" i="2"/>
  <c r="XC206" i="2"/>
  <c r="XZ202" i="3"/>
  <c r="XM202" i="3"/>
  <c r="XX202" i="3"/>
  <c r="WS202" i="3"/>
  <c r="XC202" i="3"/>
  <c r="XY202" i="3" l="1"/>
  <c r="WI203" i="3"/>
  <c r="WI207" i="2"/>
  <c r="XY206" i="2"/>
  <c r="WS203" i="3" l="1"/>
  <c r="XC203" i="3"/>
  <c r="XZ203" i="3"/>
  <c r="XX203" i="3"/>
  <c r="XM203" i="3"/>
  <c r="XZ207" i="2"/>
  <c r="XM207" i="2"/>
  <c r="XX207" i="2"/>
  <c r="WS207" i="2"/>
  <c r="XC207" i="2" s="1"/>
  <c r="XY207" i="2" l="1"/>
  <c r="WI208" i="2"/>
  <c r="XY203" i="3"/>
  <c r="WI204" i="3"/>
  <c r="XX204" i="3" l="1"/>
  <c r="XM204" i="3"/>
  <c r="XZ204" i="3"/>
  <c r="WS204" i="3"/>
  <c r="XC204" i="3" s="1"/>
  <c r="WS208" i="2"/>
  <c r="XC208" i="2"/>
  <c r="XX208" i="2"/>
  <c r="XZ208" i="2"/>
  <c r="XM208" i="2"/>
  <c r="XY208" i="2" l="1"/>
  <c r="WI209" i="2"/>
  <c r="WI205" i="3"/>
  <c r="XY204" i="3"/>
  <c r="XM205" i="3" l="1"/>
  <c r="XZ205" i="3"/>
  <c r="XX205" i="3"/>
  <c r="WS205" i="3"/>
  <c r="XC205" i="3" s="1"/>
  <c r="XZ209" i="2"/>
  <c r="XM209" i="2"/>
  <c r="XX209" i="2"/>
  <c r="WS209" i="2"/>
  <c r="XC209" i="2"/>
  <c r="WI210" i="2" l="1"/>
  <c r="XY209" i="2"/>
  <c r="WI206" i="3"/>
  <c r="XY205" i="3"/>
  <c r="XZ206" i="3" l="1"/>
  <c r="XX206" i="3"/>
  <c r="WS206" i="3"/>
  <c r="XM206" i="3"/>
  <c r="XC206" i="3"/>
  <c r="XZ210" i="2"/>
  <c r="XM210" i="2"/>
  <c r="XX210" i="2"/>
  <c r="WS210" i="2"/>
  <c r="XC210" i="2" s="1"/>
  <c r="WI211" i="2" l="1"/>
  <c r="XY210" i="2"/>
  <c r="XY206" i="3"/>
  <c r="WI207" i="3"/>
  <c r="XZ207" i="3" l="1"/>
  <c r="WS207" i="3"/>
  <c r="XC207" i="3" s="1"/>
  <c r="XX207" i="3"/>
  <c r="XM207" i="3"/>
  <c r="XX211" i="2"/>
  <c r="XM211" i="2"/>
  <c r="XZ211" i="2"/>
  <c r="WS211" i="2"/>
  <c r="XC211" i="2" s="1"/>
  <c r="WI212" i="2" l="1"/>
  <c r="XY211" i="2"/>
  <c r="WI208" i="3"/>
  <c r="XY207" i="3"/>
  <c r="XX208" i="3" l="1"/>
  <c r="WS208" i="3"/>
  <c r="XM208" i="3"/>
  <c r="XZ208" i="3"/>
  <c r="XC208" i="3"/>
  <c r="XZ212" i="2"/>
  <c r="XM212" i="2"/>
  <c r="XX212" i="2"/>
  <c r="WS212" i="2"/>
  <c r="XC212" i="2" s="1"/>
  <c r="WI213" i="2" l="1"/>
  <c r="XY212" i="2"/>
  <c r="WI209" i="3"/>
  <c r="XY208" i="3"/>
  <c r="XZ209" i="3" l="1"/>
  <c r="XM209" i="3"/>
  <c r="WS209" i="3"/>
  <c r="XC209" i="3" s="1"/>
  <c r="XX209" i="3"/>
  <c r="WS213" i="2"/>
  <c r="XZ213" i="2"/>
  <c r="XM213" i="2"/>
  <c r="XX213" i="2"/>
  <c r="XC213" i="2"/>
  <c r="XY213" i="2" l="1"/>
  <c r="WI214" i="2"/>
  <c r="XY209" i="3"/>
  <c r="WI210" i="3"/>
  <c r="WS210" i="3" l="1"/>
  <c r="XC210" i="3" s="1"/>
  <c r="XM210" i="3"/>
  <c r="XZ210" i="3"/>
  <c r="XX210" i="3"/>
  <c r="XX214" i="2"/>
  <c r="WS214" i="2"/>
  <c r="XC214" i="2" s="1"/>
  <c r="XZ214" i="2"/>
  <c r="XM214" i="2"/>
  <c r="WI215" i="2" l="1"/>
  <c r="XY214" i="2"/>
  <c r="WI211" i="3"/>
  <c r="XY210" i="3"/>
  <c r="WS215" i="2" l="1"/>
  <c r="XC215" i="2"/>
  <c r="XX215" i="2"/>
  <c r="XM215" i="2"/>
  <c r="XZ215" i="2"/>
  <c r="XZ211" i="3"/>
  <c r="XM211" i="3"/>
  <c r="XX211" i="3"/>
  <c r="WS211" i="3"/>
  <c r="XC211" i="3" s="1"/>
  <c r="WI212" i="3" l="1"/>
  <c r="XY211" i="3"/>
  <c r="WI216" i="2"/>
  <c r="XY215" i="2"/>
  <c r="XZ216" i="2" l="1"/>
  <c r="XM216" i="2"/>
  <c r="WS216" i="2"/>
  <c r="XC216" i="2" s="1"/>
  <c r="XX216" i="2"/>
  <c r="XC212" i="3"/>
  <c r="XM212" i="3"/>
  <c r="WS212" i="3"/>
  <c r="XX212" i="3"/>
  <c r="XZ212" i="3"/>
  <c r="WI213" i="3" l="1"/>
  <c r="XY212" i="3"/>
  <c r="XY216" i="2"/>
  <c r="WI217" i="2"/>
  <c r="WS217" i="2" l="1"/>
  <c r="XC217" i="2" s="1"/>
  <c r="XZ217" i="2"/>
  <c r="XM217" i="2"/>
  <c r="XX217" i="2"/>
  <c r="XX213" i="3"/>
  <c r="WS213" i="3"/>
  <c r="XC213" i="3" s="1"/>
  <c r="XM213" i="3"/>
  <c r="XZ213" i="3"/>
  <c r="XY213" i="3" l="1"/>
  <c r="WI214" i="3"/>
  <c r="WI218" i="2"/>
  <c r="XY217" i="2"/>
  <c r="WS218" i="2" l="1"/>
  <c r="XZ218" i="2"/>
  <c r="XM218" i="2"/>
  <c r="XX218" i="2"/>
  <c r="XC218" i="2"/>
  <c r="WS214" i="3"/>
  <c r="XZ214" i="3"/>
  <c r="XM214" i="3"/>
  <c r="XX214" i="3"/>
  <c r="XC214" i="3"/>
  <c r="WI215" i="3" l="1"/>
  <c r="XY214" i="3"/>
  <c r="WI219" i="2"/>
  <c r="XY218" i="2"/>
  <c r="WS215" i="3" l="1"/>
  <c r="XC215" i="3" s="1"/>
  <c r="XZ215" i="3"/>
  <c r="XX215" i="3"/>
  <c r="XM215" i="3"/>
  <c r="XZ219" i="2"/>
  <c r="XM219" i="2"/>
  <c r="XX219" i="2"/>
  <c r="WS219" i="2"/>
  <c r="XC219" i="2" s="1"/>
  <c r="XY219" i="2" l="1"/>
  <c r="WI220" i="2"/>
  <c r="XY215" i="3"/>
  <c r="WI216" i="3"/>
  <c r="XZ216" i="3" l="1"/>
  <c r="XX216" i="3"/>
  <c r="WS216" i="3"/>
  <c r="XC216" i="3" s="1"/>
  <c r="XM216" i="3"/>
  <c r="WS220" i="2"/>
  <c r="XC220" i="2" s="1"/>
  <c r="XX220" i="2"/>
  <c r="XZ220" i="2"/>
  <c r="XM220" i="2"/>
  <c r="XY220" i="2" l="1"/>
  <c r="WI221" i="2"/>
  <c r="WI217" i="3"/>
  <c r="XY216" i="3"/>
  <c r="WS217" i="3" l="1"/>
  <c r="XC217" i="3"/>
  <c r="XX217" i="3"/>
  <c r="XM217" i="3"/>
  <c r="XZ217" i="3"/>
  <c r="XZ221" i="2"/>
  <c r="XM221" i="2"/>
  <c r="XX221" i="2"/>
  <c r="WS221" i="2"/>
  <c r="XC221" i="2" s="1"/>
  <c r="XY217" i="3" l="1"/>
  <c r="WI218" i="3"/>
  <c r="WI222" i="2"/>
  <c r="XY221" i="2"/>
  <c r="XZ222" i="2" l="1"/>
  <c r="XM222" i="2"/>
  <c r="WS222" i="2"/>
  <c r="XC222" i="2" s="1"/>
  <c r="XX222" i="2"/>
  <c r="XZ218" i="3"/>
  <c r="XM218" i="3"/>
  <c r="XX218" i="3"/>
  <c r="WS218" i="3"/>
  <c r="XC218" i="3" s="1"/>
  <c r="XY218" i="3" l="1"/>
  <c r="WI219" i="3"/>
  <c r="WI223" i="2"/>
  <c r="XY222" i="2"/>
  <c r="WS219" i="3" l="1"/>
  <c r="XC219" i="3" s="1"/>
  <c r="XZ219" i="3"/>
  <c r="XM219" i="3"/>
  <c r="XX219" i="3"/>
  <c r="XX223" i="2"/>
  <c r="WS223" i="2"/>
  <c r="XC223" i="2" s="1"/>
  <c r="XZ223" i="2"/>
  <c r="XM223" i="2"/>
  <c r="WI224" i="2" l="1"/>
  <c r="XY223" i="2"/>
  <c r="WI220" i="3"/>
  <c r="XY219" i="3"/>
  <c r="XM220" i="3" l="1"/>
  <c r="XZ220" i="3"/>
  <c r="XX220" i="3"/>
  <c r="WS220" i="3"/>
  <c r="XC220" i="3" s="1"/>
  <c r="XZ224" i="2"/>
  <c r="XM224" i="2"/>
  <c r="XX224" i="2"/>
  <c r="WS224" i="2"/>
  <c r="XC224" i="2" s="1"/>
  <c r="WI225" i="2" l="1"/>
  <c r="XY224" i="2"/>
  <c r="XY220" i="3"/>
  <c r="WI221" i="3"/>
  <c r="WS221" i="3" l="1"/>
  <c r="XC221" i="3"/>
  <c r="XZ221" i="3"/>
  <c r="XX221" i="3"/>
  <c r="XM221" i="3"/>
  <c r="WS225" i="2"/>
  <c r="XZ225" i="2"/>
  <c r="XM225" i="2"/>
  <c r="XX225" i="2"/>
  <c r="XC225" i="2"/>
  <c r="XY225" i="2" l="1"/>
  <c r="WI226" i="2"/>
  <c r="XY221" i="3"/>
  <c r="WI222" i="3"/>
  <c r="XM222" i="3" l="1"/>
  <c r="XX222" i="3"/>
  <c r="WS222" i="3"/>
  <c r="XC222" i="3" s="1"/>
  <c r="XZ222" i="3"/>
  <c r="XX226" i="2"/>
  <c r="WS226" i="2"/>
  <c r="XC226" i="2" s="1"/>
  <c r="XM226" i="2"/>
  <c r="XZ226" i="2"/>
  <c r="WI227" i="2" l="1"/>
  <c r="XY226" i="2"/>
  <c r="WI223" i="3"/>
  <c r="XY222" i="3"/>
  <c r="XM223" i="3" l="1"/>
  <c r="XZ223" i="3"/>
  <c r="XX223" i="3"/>
  <c r="WS223" i="3"/>
  <c r="XC223" i="3" s="1"/>
  <c r="WS227" i="2"/>
  <c r="XC227" i="2"/>
  <c r="XX227" i="2"/>
  <c r="XM227" i="2"/>
  <c r="XZ227" i="2"/>
  <c r="WI228" i="2" l="1"/>
  <c r="XY227" i="2"/>
  <c r="WI224" i="3"/>
  <c r="XY223" i="3"/>
  <c r="XZ224" i="3" l="1"/>
  <c r="XX224" i="3"/>
  <c r="WS224" i="3"/>
  <c r="XC224" i="3"/>
  <c r="XM224" i="3"/>
  <c r="XZ228" i="2"/>
  <c r="XM228" i="2"/>
  <c r="WS228" i="2"/>
  <c r="XC228" i="2" s="1"/>
  <c r="XX228" i="2"/>
  <c r="XY228" i="2" l="1"/>
  <c r="WI229" i="2"/>
  <c r="WI225" i="3"/>
  <c r="XY224" i="3"/>
  <c r="XZ225" i="3" l="1"/>
  <c r="XM225" i="3"/>
  <c r="XX225" i="3"/>
  <c r="WS225" i="3"/>
  <c r="XC225" i="3"/>
  <c r="WS229" i="2"/>
  <c r="XC229" i="2"/>
  <c r="XZ229" i="2"/>
  <c r="XM229" i="2"/>
  <c r="XX229" i="2"/>
  <c r="WI230" i="2" l="1"/>
  <c r="XY229" i="2"/>
  <c r="XY225" i="3"/>
  <c r="WI226" i="3"/>
  <c r="WS226" i="3" l="1"/>
  <c r="XZ226" i="3"/>
  <c r="XC226" i="3"/>
  <c r="XX226" i="3"/>
  <c r="XM226" i="3"/>
  <c r="WS230" i="2"/>
  <c r="XZ230" i="2"/>
  <c r="XM230" i="2"/>
  <c r="XX230" i="2"/>
  <c r="XC230" i="2"/>
  <c r="WI231" i="2" l="1"/>
  <c r="XY230" i="2"/>
  <c r="WI227" i="3"/>
  <c r="XY226" i="3"/>
  <c r="XZ227" i="3" l="1"/>
  <c r="XM227" i="3"/>
  <c r="XX227" i="3"/>
  <c r="WS227" i="3"/>
  <c r="XC227" i="3" s="1"/>
  <c r="XZ231" i="2"/>
  <c r="XM231" i="2"/>
  <c r="XX231" i="2"/>
  <c r="WS231" i="2"/>
  <c r="XC231" i="2" s="1"/>
  <c r="XY231" i="2" l="1"/>
  <c r="WI232" i="2"/>
  <c r="WI228" i="3"/>
  <c r="XY227" i="3"/>
  <c r="XZ228" i="3" l="1"/>
  <c r="XX228" i="3"/>
  <c r="WS228" i="3"/>
  <c r="XC228" i="3" s="1"/>
  <c r="XM228" i="3"/>
  <c r="WS232" i="2"/>
  <c r="XC232" i="2"/>
  <c r="XX232" i="2"/>
  <c r="XM232" i="2"/>
  <c r="XZ232" i="2"/>
  <c r="XY232" i="2" l="1"/>
  <c r="WI233" i="2"/>
  <c r="WI229" i="3"/>
  <c r="XY228" i="3"/>
  <c r="XZ229" i="3" l="1"/>
  <c r="XX229" i="3"/>
  <c r="WS229" i="3"/>
  <c r="XM229" i="3"/>
  <c r="XC229" i="3"/>
  <c r="XZ233" i="2"/>
  <c r="XM233" i="2"/>
  <c r="XX233" i="2"/>
  <c r="WS233" i="2"/>
  <c r="XC233" i="2"/>
  <c r="WI234" i="2" l="1"/>
  <c r="XY233" i="2"/>
  <c r="XY229" i="3"/>
  <c r="WI230" i="3"/>
  <c r="WS230" i="3" l="1"/>
  <c r="XZ230" i="3"/>
  <c r="XM230" i="3"/>
  <c r="XX230" i="3"/>
  <c r="XC230" i="3"/>
  <c r="XZ234" i="2"/>
  <c r="XM234" i="2"/>
  <c r="WS234" i="2"/>
  <c r="XC234" i="2" s="1"/>
  <c r="XX234" i="2"/>
  <c r="WI235" i="2" l="1"/>
  <c r="XY234" i="2"/>
  <c r="WI231" i="3"/>
  <c r="XY230" i="3"/>
  <c r="XZ231" i="3" l="1"/>
  <c r="XX231" i="3"/>
  <c r="WS231" i="3"/>
  <c r="XC231" i="3"/>
  <c r="XM231" i="3"/>
  <c r="XX235" i="2"/>
  <c r="XZ235" i="2"/>
  <c r="XM235" i="2"/>
  <c r="WS235" i="2"/>
  <c r="XC235" i="2" s="1"/>
  <c r="WI236" i="2" l="1"/>
  <c r="XY235" i="2"/>
  <c r="XY231" i="3"/>
  <c r="WI232" i="3"/>
  <c r="WS232" i="3" l="1"/>
  <c r="XC232" i="3"/>
  <c r="XX232" i="3"/>
  <c r="XM232" i="3"/>
  <c r="XZ232" i="3"/>
  <c r="XZ236" i="2"/>
  <c r="XM236" i="2"/>
  <c r="XX236" i="2"/>
  <c r="WS236" i="2"/>
  <c r="XC236" i="2"/>
  <c r="WI237" i="2" l="1"/>
  <c r="XY236" i="2"/>
  <c r="WI233" i="3"/>
  <c r="XY232" i="3"/>
  <c r="XX233" i="3" l="1"/>
  <c r="WS233" i="3"/>
  <c r="XC233" i="3"/>
  <c r="XZ233" i="3"/>
  <c r="XM233" i="3"/>
  <c r="WS237" i="2"/>
  <c r="XZ237" i="2"/>
  <c r="XM237" i="2"/>
  <c r="XX237" i="2"/>
  <c r="XC237" i="2"/>
  <c r="XY237" i="2" l="1"/>
  <c r="WI238" i="2"/>
  <c r="WI234" i="3"/>
  <c r="XY233" i="3"/>
  <c r="XZ234" i="3" l="1"/>
  <c r="XM234" i="3"/>
  <c r="XX234" i="3"/>
  <c r="WS234" i="3"/>
  <c r="XC234" i="3" s="1"/>
  <c r="XX238" i="2"/>
  <c r="WS238" i="2"/>
  <c r="XC238" i="2"/>
  <c r="XZ238" i="2"/>
  <c r="XM238" i="2"/>
  <c r="WI239" i="2" l="1"/>
  <c r="XY238" i="2"/>
  <c r="WI235" i="3"/>
  <c r="XY234" i="3"/>
  <c r="WS235" i="3" l="1"/>
  <c r="XC235" i="3"/>
  <c r="XZ235" i="3"/>
  <c r="XM235" i="3"/>
  <c r="XX235" i="3"/>
  <c r="WS239" i="2"/>
  <c r="XC239" i="2"/>
  <c r="XX239" i="2"/>
  <c r="XM239" i="2"/>
  <c r="XZ239" i="2"/>
  <c r="WI240" i="2" l="1"/>
  <c r="XY239" i="2"/>
  <c r="WI236" i="3"/>
  <c r="XY235" i="3"/>
  <c r="XZ240" i="2" l="1"/>
  <c r="XM240" i="2"/>
  <c r="WS240" i="2"/>
  <c r="XC240" i="2" s="1"/>
  <c r="XX240" i="2"/>
  <c r="XZ236" i="3"/>
  <c r="XM236" i="3"/>
  <c r="XX236" i="3"/>
  <c r="WS236" i="3"/>
  <c r="XC236" i="3"/>
  <c r="WI237" i="3" l="1"/>
  <c r="XY236" i="3"/>
  <c r="XY240" i="2"/>
  <c r="WI241" i="2"/>
  <c r="WS241" i="2" l="1"/>
  <c r="XC241" i="2"/>
  <c r="XZ241" i="2"/>
  <c r="XM241" i="2"/>
  <c r="XX241" i="2"/>
  <c r="WS237" i="3"/>
  <c r="XC237" i="3"/>
  <c r="XZ237" i="3"/>
  <c r="XM237" i="3"/>
  <c r="XX237" i="3"/>
  <c r="XY237" i="3" l="1"/>
  <c r="WI238" i="3"/>
  <c r="WI242" i="2"/>
  <c r="XY241" i="2"/>
  <c r="WS242" i="2" l="1"/>
  <c r="XZ242" i="2"/>
  <c r="XM242" i="2"/>
  <c r="XX242" i="2"/>
  <c r="XC242" i="2"/>
  <c r="XX238" i="3"/>
  <c r="WS238" i="3"/>
  <c r="XC238" i="3" s="1"/>
  <c r="XM238" i="3"/>
  <c r="XZ238" i="3"/>
  <c r="XY238" i="3" l="1"/>
  <c r="WI239" i="3"/>
  <c r="WI243" i="2"/>
  <c r="XY242" i="2"/>
  <c r="XZ243" i="2" l="1"/>
  <c r="XM243" i="2"/>
  <c r="XY243" i="2" s="1"/>
  <c r="XY2" i="2" s="1"/>
  <c r="YD2" i="2" s="1"/>
  <c r="F47" i="2" s="1"/>
  <c r="XX243" i="2"/>
  <c r="XX2" i="2" s="1"/>
  <c r="WS243" i="2"/>
  <c r="XC243" i="2" s="1"/>
  <c r="WS239" i="3"/>
  <c r="XC239" i="3"/>
  <c r="XZ239" i="3"/>
  <c r="XM239" i="3"/>
  <c r="XX239" i="3"/>
  <c r="WI240" i="3" l="1"/>
  <c r="XY239" i="3"/>
  <c r="XZ240" i="3" l="1"/>
  <c r="XM240" i="3"/>
  <c r="WS240" i="3"/>
  <c r="XC240" i="3" s="1"/>
  <c r="XX240" i="3"/>
  <c r="WI241" i="3" l="1"/>
  <c r="XY240" i="3"/>
  <c r="XZ241" i="3" l="1"/>
  <c r="XM241" i="3"/>
  <c r="XX241" i="3"/>
  <c r="WS241" i="3"/>
  <c r="XC241" i="3" s="1"/>
  <c r="WI242" i="3" l="1"/>
  <c r="XY241" i="3"/>
  <c r="WS242" i="3" l="1"/>
  <c r="XZ242" i="3"/>
  <c r="XM242" i="3"/>
  <c r="XX242" i="3"/>
  <c r="XC242" i="3"/>
  <c r="WI243" i="3" l="1"/>
  <c r="XY242" i="3"/>
  <c r="XZ243" i="3" l="1"/>
  <c r="XM243" i="3"/>
  <c r="XY243" i="3" s="1"/>
  <c r="XY2" i="3" s="1"/>
  <c r="XX243" i="3"/>
  <c r="XX2" i="3" s="1"/>
  <c r="WS243" i="3"/>
  <c r="XC243" i="3" s="1"/>
  <c r="E47" i="3" l="1"/>
  <c r="YD2" i="3"/>
  <c r="F47" i="3" s="1"/>
  <c r="YB2" i="3"/>
  <c r="YC2" i="3"/>
  <c r="H47" i="3" l="1"/>
  <c r="B48" i="3"/>
  <c r="I57" i="3"/>
  <c r="I55" i="3"/>
  <c r="I56" i="3"/>
  <c r="I54" i="3"/>
  <c r="I53" i="3"/>
</calcChain>
</file>

<file path=xl/sharedStrings.xml><?xml version="1.0" encoding="utf-8"?>
<sst xmlns="http://schemas.openxmlformats.org/spreadsheetml/2006/main" count="162" uniqueCount="88">
  <si>
    <t>Debt Stack Calculator</t>
  </si>
  <si>
    <t>Stack your debts in the right order, then watch a clear plan pay them off.</t>
  </si>
  <si>
    <t>THREE STEPS</t>
  </si>
  <si>
    <t>1.  Enter each debt on the Debt Stack Calculator tab: name, balance, APR, and minimum payment. Fill the gold cells. White cells calculate for you.</t>
  </si>
  <si>
    <t>2.  Set one extra monthly payment (anything you can add above the minimums) and your start month.</t>
  </si>
  <si>
    <t>3.  Choose a method, Snowball or Avalanche. The whole plan updates to match.</t>
  </si>
  <si>
    <t>SNOWBALL OR AVALANCHE</t>
  </si>
  <si>
    <t>Snowball attacks your smallest balance first, so you score a win quickly and build momentum. Avalanche attacks your highest APR first, so you pay the least interest. Snowball is the one most people stick with, which is why we recommend it. The Compare panel shows both side by side so you can decide.</t>
  </si>
  <si>
    <t>HOW THE ROLLOVER WORKS</t>
  </si>
  <si>
    <t>You commit one steady amount each month: every minimum plus your extra. You throw everything spare at the first debt while paying minimums on the rest. When that debt is gone, its old payment rolls onto the next debt, so the amount aimed at each target keeps growing. That snowball is what makes the later debts fall fast.</t>
  </si>
  <si>
    <t>WHAT THE RESULTS MEAN</t>
  </si>
  <si>
    <t>Months to Debt-Free and your Debt-Free Date come from the month your last balance hits zero. Total Interest is what the plan costs you in interest; Total You Pay adds that to what you owe now. The What-If panel shows how adding a little more each month moves those numbers, and how much interest you save versus paying only minimums.</t>
  </si>
  <si>
    <t>THE PROGRESS TRACKER</t>
  </si>
  <si>
    <t>Each month, enter your real total balance. The tracker shows the percent paid down, a progress bar, and whether you are on track against the plan. Seeing the bar move is the part that keeps you going.</t>
  </si>
  <si>
    <t>A FEW NOTES</t>
  </si>
  <si>
    <t>Enter APR as a percent, for example 22.99%, not 0.2299. If a minimum payment is smaller than that debt's monthly interest, the balance can't fall; the tool will flag it so you can raise the minimum.</t>
  </si>
  <si>
    <t>For a card with a 0% promotional rate, enter the rate you expect to pay over your payoff window. The tool keeps one rate per debt and does not model a rate that changes partway through.</t>
  </si>
  <si>
    <t>PART OF THE 10 STEPS TO CONQUER DEBT SYSTEM</t>
  </si>
  <si>
    <t>This calculator is one of several free tools that work together to help you organize your money, pay off debt, and build wealth. It pairs with the free 10 Steps to Conquer Debt eBook and companion templates such as the Personal Financial Statement, Daily Cash Flow, Household Budget, and Cash Envelope tools.</t>
  </si>
  <si>
    <t>Find the eBook and the full set of money tools at Leadership-Tools.com.</t>
  </si>
  <si>
    <t>A free tool provided courtesy of Leadership-Tools.com</t>
  </si>
  <si>
    <t>Debt Snowball or Avalanche Payoff Planner</t>
  </si>
  <si>
    <t>Gold cells are yours to fill in. Grey cells calculate for you and are locked so you can't break them. Enter your debts, set an extra payment and start month, then choose a method.</t>
  </si>
  <si>
    <t xml:space="preserve">  STEP 1   ENTER YOUR DEBTS</t>
  </si>
  <si>
    <t>Debt Name</t>
  </si>
  <si>
    <t>Balance</t>
  </si>
  <si>
    <t>APR</t>
  </si>
  <si>
    <t>Min. Payment</t>
  </si>
  <si>
    <t>[Credit Card 1]</t>
  </si>
  <si>
    <t>[Credit Card 2]</t>
  </si>
  <si>
    <t>[Store Card]</t>
  </si>
  <si>
    <t>[Auto Loan]</t>
  </si>
  <si>
    <t>[Personal Loan]</t>
  </si>
  <si>
    <t>[Medical]</t>
  </si>
  <si>
    <t>[Student Loan]</t>
  </si>
  <si>
    <t>[Other 1]</t>
  </si>
  <si>
    <t>[Other 2]</t>
  </si>
  <si>
    <t>[Other 3]</t>
  </si>
  <si>
    <t>Extra Monthly Payment</t>
  </si>
  <si>
    <t>Start Month</t>
  </si>
  <si>
    <t>(type a month, e.g. Jan 2026)</t>
  </si>
  <si>
    <t>Payoff Method  (Choose One)</t>
  </si>
  <si>
    <t>Snowball</t>
  </si>
  <si>
    <t xml:space="preserve">  YOUR CHOSEN PAYOFF ORDER</t>
  </si>
  <si>
    <t>#</t>
  </si>
  <si>
    <t>Debt</t>
  </si>
  <si>
    <t xml:space="preserve">  YOUR RESULTS</t>
  </si>
  <si>
    <t>Months to Debt-Free</t>
  </si>
  <si>
    <t>Debt-Free Date</t>
  </si>
  <si>
    <t>Total Interest</t>
  </si>
  <si>
    <t>Total You Pay</t>
  </si>
  <si>
    <t>Compare your options</t>
  </si>
  <si>
    <t>Approach</t>
  </si>
  <si>
    <t>Months</t>
  </si>
  <si>
    <t>Debt Snowball (smallest balance first)</t>
  </si>
  <si>
    <t>Debt Avalanche (highest APR first)</t>
  </si>
  <si>
    <t>Paying only minimums (no plan)</t>
  </si>
  <si>
    <t xml:space="preserve">  WHAT-IF:  HOW MUCH SHOULD I ADD EACH MONTH?</t>
  </si>
  <si>
    <t>Extra / Month</t>
  </si>
  <si>
    <t>First Debt Gone</t>
  </si>
  <si>
    <t>Half Gone</t>
  </si>
  <si>
    <t>All Debt Gone</t>
  </si>
  <si>
    <t>Interest Saved</t>
  </si>
  <si>
    <t xml:space="preserve">  YOUR PAYOFF SCHEDULE   (month by month, with rollover)</t>
  </si>
  <si>
    <t>Mo.</t>
  </si>
  <si>
    <t>Date</t>
  </si>
  <si>
    <t>Payment</t>
  </si>
  <si>
    <t>Interest</t>
  </si>
  <si>
    <t>Principal</t>
  </si>
  <si>
    <t>Balance Left</t>
  </si>
  <si>
    <t>Now Attacking</t>
  </si>
  <si>
    <t>Paid Off</t>
  </si>
  <si>
    <t xml:space="preserve">  PROGRESS TRACKER</t>
  </si>
  <si>
    <t>Enter your real total balance each month and watch it fall.</t>
  </si>
  <si>
    <t>Starting Total</t>
  </si>
  <si>
    <t>Current Balance</t>
  </si>
  <si>
    <t>% Paid Down</t>
  </si>
  <si>
    <t>Progress</t>
  </si>
  <si>
    <t>Balance Owed</t>
  </si>
  <si>
    <t>Paid to Date</t>
  </si>
  <si>
    <t>% Paid</t>
  </si>
  <si>
    <t>On Track?</t>
  </si>
  <si>
    <t>Notes</t>
  </si>
  <si>
    <t>A free tool from Leadership-Tools.com      •      Part of the 10 Steps to Conquer Debt system</t>
  </si>
  <si>
    <t>Find the free eBook and companion money tools at leadership-tools.com.</t>
  </si>
  <si>
    <t>Card A</t>
  </si>
  <si>
    <t>Card B</t>
  </si>
  <si>
    <t>Medical / personal loan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</si>
</sst>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quot;($&quot;#,##0\);\-"/>
    <numFmt numFmtId="165" formatCode="mmm\ yyyy"/>
    <numFmt numFmtId="166" formatCode="0.0%"/>
  </numFmts>
  <fonts count="20" x14ac:knownFonts="1">
    <font>
      <sz val="11"/>
      <color theme="1"/>
      <name val="Calibri"/>
      <family val="2"/>
      <charset val="1"/>
    </font>
    <font>
      <b/>
      <sz val="18"/>
      <color rgb="FF1A2744"/>
      <name val="Calibri"/>
      <charset val="1"/>
    </font>
    <font>
      <b/>
      <sz val="13"/>
      <color rgb="FFB9913A"/>
      <name val="Calibri"/>
      <charset val="1"/>
    </font>
    <font>
      <sz val="10"/>
      <color rgb="FF3E3E42"/>
      <name val="Calibri"/>
      <charset val="1"/>
    </font>
    <font>
      <b/>
      <sz val="11"/>
      <color rgb="FF1A2744"/>
      <name val="Calibri"/>
      <charset val="1"/>
    </font>
    <font>
      <sz val="11"/>
      <color rgb="FF3E3E42"/>
      <name val="Calibri"/>
      <charset val="1"/>
    </font>
    <font>
      <i/>
      <sz val="11"/>
      <color rgb="FF5F5E5A"/>
      <name val="Calibri"/>
      <charset val="1"/>
    </font>
    <font>
      <i/>
      <sz val="10"/>
      <color rgb="FF3E3E42"/>
      <name val="Calibri"/>
      <charset val="1"/>
    </font>
    <font>
      <b/>
      <sz val="11"/>
      <color rgb="FFFFFFFF"/>
      <name val="Calibri"/>
      <charset val="1"/>
    </font>
    <font>
      <b/>
      <sz val="10"/>
      <color rgb="FFFFFFFF"/>
      <name val="Calibri"/>
      <charset val="1"/>
    </font>
    <font>
      <sz val="10"/>
      <color rgb="FF1A2744"/>
      <name val="Calibri"/>
      <charset val="1"/>
    </font>
    <font>
      <b/>
      <sz val="10"/>
      <color rgb="FF1A2744"/>
      <name val="Calibri"/>
      <charset val="1"/>
    </font>
    <font>
      <i/>
      <sz val="9"/>
      <color rgb="FF5F5E5A"/>
      <name val="Calibri"/>
      <charset val="1"/>
    </font>
    <font>
      <b/>
      <sz val="10"/>
      <color rgb="FFC0392B"/>
      <name val="Calibri"/>
      <charset val="1"/>
    </font>
    <font>
      <b/>
      <sz val="14"/>
      <color rgb="FF1A2744"/>
      <name val="Calibri"/>
      <charset val="1"/>
    </font>
    <font>
      <i/>
      <sz val="10"/>
      <color rgb="FFB9913A"/>
      <name val="Calibri"/>
      <charset val="1"/>
    </font>
    <font>
      <b/>
      <sz val="10"/>
      <color rgb="FF2E7D32"/>
      <name val="Calibri"/>
      <charset val="1"/>
    </font>
    <font>
      <b/>
      <sz val="11"/>
      <color rgb="FF2E7D32"/>
      <name val="Calibri"/>
      <charset val="1"/>
    </font>
    <font>
      <i/>
      <sz val="12"/>
      <color rgb="FF3E3E42"/>
      <name val="Calibri"/>
      <family val="2"/>
    </font>
    <font>
      <u/>
      <sz val="11"/>
      <color theme="10"/>
      <name val="Calibri"/>
      <family val="2"/>
      <charset val="1"/>
    </font>
  </fonts>
  <fills count="8">
    <fill>
      <patternFill patternType="none"/>
    </fill>
    <fill>
      <patternFill patternType="gray125"/>
    </fill>
    <fill>
      <patternFill patternType="solid">
        <fgColor rgb="FF1A2744"/>
        <bgColor rgb="FF3E3E42"/>
      </patternFill>
    </fill>
    <fill>
      <patternFill patternType="solid">
        <fgColor rgb="FFB9913A"/>
        <bgColor rgb="FF808000"/>
      </patternFill>
    </fill>
    <fill>
      <patternFill patternType="solid">
        <fgColor rgb="FFFFF8E7"/>
        <bgColor rgb="FFF4F0E6"/>
      </patternFill>
    </fill>
    <fill>
      <patternFill patternType="solid">
        <fgColor rgb="FFEFEFEF"/>
        <bgColor rgb="FFF4F0E6"/>
      </patternFill>
    </fill>
    <fill>
      <patternFill patternType="solid">
        <fgColor rgb="FFE8ECF2"/>
        <bgColor rgb="FFEFEFEF"/>
      </patternFill>
    </fill>
    <fill>
      <patternFill patternType="solid">
        <fgColor rgb="FFEFEFEF"/>
        <bgColor rgb="FFEFEFEF"/>
      </patternFill>
    </fill>
  </fills>
  <borders count="3">
    <border>
      <left/>
      <right/>
      <top/>
      <bottom/>
      <diagonal/>
    </border>
    <border>
      <left style="thin">
        <color rgb="FF1A2744"/>
      </left>
      <right style="thin">
        <color rgb="FF1A2744"/>
      </right>
      <top style="thin">
        <color rgb="FF1A2744"/>
      </top>
      <bottom style="thin">
        <color rgb="FF1A2744"/>
      </bottom>
      <diagonal/>
    </border>
    <border>
      <left style="thin">
        <color rgb="FF1A2744"/>
      </left>
      <right style="thin">
        <color rgb="FF1A2744"/>
      </right>
      <top/>
      <bottom/>
      <diagonal/>
    </border>
  </borders>
  <cellStyleXfs count="2">
    <xf numFmtId="0" fontId="0" fillId="0" borderId="0"/>
    <xf numFmtId="0" fontId="19" fillId="0" borderId="0" applyNumberFormat="0" applyFill="0" applyBorder="0" applyAlignment="0" applyProtection="0"/>
  </cellStyleXfs>
  <cellXfs count="52">
    <xf numFmtId="0" fontId="0" fillId="0" borderId="0" xfId="0"/>
    <xf numFmtId="0" fontId="17" fillId="6" borderId="0" xfId="0" applyFont="1" applyFill="1" applyAlignment="1">
      <alignment horizontal="left" vertical="center"/>
    </xf>
    <xf numFmtId="0" fontId="15" fillId="0" borderId="0" xfId="0" applyFont="1" applyAlignment="1">
      <alignment horizontal="left" vertical="center"/>
    </xf>
    <xf numFmtId="0" fontId="3" fillId="5" borderId="1" xfId="0" applyFont="1" applyFill="1" applyBorder="1" applyAlignment="1">
      <alignment horizontal="left" vertical="center"/>
    </xf>
    <xf numFmtId="0" fontId="9" fillId="3" borderId="1" xfId="0" applyFont="1" applyFill="1" applyBorder="1" applyAlignment="1">
      <alignment horizontal="left" vertical="center"/>
    </xf>
    <xf numFmtId="0" fontId="4" fillId="0" borderId="0" xfId="0" applyFont="1" applyAlignment="1">
      <alignment horizontal="left" vertical="center"/>
    </xf>
    <xf numFmtId="0" fontId="7" fillId="0" borderId="0" xfId="0" applyFont="1" applyAlignment="1">
      <alignment horizontal="left" vertical="center"/>
    </xf>
    <xf numFmtId="0" fontId="13" fillId="0" borderId="0" xfId="0" applyFont="1" applyAlignment="1">
      <alignment horizontal="left" vertical="center" wrapText="1"/>
    </xf>
    <xf numFmtId="0" fontId="12" fillId="0" borderId="0" xfId="0" applyFont="1" applyAlignment="1">
      <alignment horizontal="left" vertical="center"/>
    </xf>
    <xf numFmtId="0" fontId="11" fillId="0" borderId="0" xfId="0" applyFont="1" applyAlignment="1">
      <alignment horizontal="left" vertical="center"/>
    </xf>
    <xf numFmtId="0" fontId="8" fillId="2" borderId="0" xfId="0" applyFont="1" applyFill="1" applyAlignment="1">
      <alignment horizontal="left" vertical="center"/>
    </xf>
    <xf numFmtId="0" fontId="7" fillId="0" borderId="0" xfId="0" applyFont="1" applyAlignment="1">
      <alignment horizontal="left" vertical="center" wrapText="1"/>
    </xf>
    <xf numFmtId="0" fontId="2" fillId="0" borderId="0" xfId="0" applyFont="1" applyAlignment="1">
      <alignment horizontal="left" vertical="center"/>
    </xf>
    <xf numFmtId="0" fontId="1" fillId="0" borderId="0" xfId="0" applyFont="1" applyAlignment="1">
      <alignment horizontal="left" vertical="center"/>
    </xf>
    <xf numFmtId="0" fontId="1" fillId="0" borderId="0" xfId="0" applyFont="1" applyAlignment="1">
      <alignment horizontal="left" vertical="center"/>
    </xf>
    <xf numFmtId="0" fontId="2"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5" fillId="0" borderId="0" xfId="0" applyFont="1" applyAlignment="1">
      <alignment horizontal="left" vertical="center" wrapText="1"/>
    </xf>
    <xf numFmtId="0" fontId="6" fillId="0" borderId="0" xfId="0" applyFont="1" applyAlignment="1">
      <alignment horizontal="left" vertical="center"/>
    </xf>
    <xf numFmtId="10" fontId="0" fillId="0" borderId="0" xfId="0" applyNumberFormat="1"/>
    <xf numFmtId="164" fontId="0" fillId="0" borderId="0" xfId="0" applyNumberFormat="1"/>
    <xf numFmtId="0" fontId="9" fillId="3" borderId="1" xfId="0" applyFont="1" applyFill="1" applyBorder="1" applyAlignment="1">
      <alignment horizontal="left" vertical="center"/>
    </xf>
    <xf numFmtId="0" fontId="9" fillId="3" borderId="1" xfId="0" applyFont="1" applyFill="1" applyBorder="1" applyAlignment="1">
      <alignment horizontal="right" vertical="center"/>
    </xf>
    <xf numFmtId="164" fontId="10" fillId="4" borderId="1" xfId="0" applyNumberFormat="1" applyFont="1" applyFill="1" applyBorder="1" applyAlignment="1" applyProtection="1">
      <alignment horizontal="right" vertical="center"/>
      <protection locked="0"/>
    </xf>
    <xf numFmtId="0" fontId="11" fillId="0" borderId="0" xfId="0" applyFont="1" applyAlignment="1">
      <alignment horizontal="left" vertical="center"/>
    </xf>
    <xf numFmtId="0" fontId="9" fillId="3" borderId="1" xfId="0" applyFont="1" applyFill="1" applyBorder="1" applyAlignment="1">
      <alignment horizontal="center" vertical="center"/>
    </xf>
    <xf numFmtId="0" fontId="11" fillId="5" borderId="1" xfId="0" applyFont="1" applyFill="1" applyBorder="1" applyAlignment="1">
      <alignment horizontal="center" vertical="center"/>
    </xf>
    <xf numFmtId="0" fontId="3" fillId="5" borderId="1" xfId="0" applyFont="1" applyFill="1" applyBorder="1" applyAlignment="1">
      <alignment horizontal="left" vertical="center"/>
    </xf>
    <xf numFmtId="164" fontId="3" fillId="5" borderId="1" xfId="0" applyNumberFormat="1" applyFont="1" applyFill="1" applyBorder="1" applyAlignment="1">
      <alignment horizontal="right" vertical="center"/>
    </xf>
    <xf numFmtId="10" fontId="3" fillId="5" borderId="1" xfId="0" applyNumberFormat="1" applyFont="1" applyFill="1" applyBorder="1" applyAlignment="1">
      <alignment horizontal="right" vertical="center"/>
    </xf>
    <xf numFmtId="0" fontId="3" fillId="5" borderId="1" xfId="0" applyFont="1" applyFill="1" applyBorder="1" applyAlignment="1">
      <alignment horizontal="center" vertical="center"/>
    </xf>
    <xf numFmtId="165" fontId="3" fillId="5" borderId="1" xfId="0" applyNumberFormat="1" applyFont="1" applyFill="1" applyBorder="1" applyAlignment="1">
      <alignment horizontal="center" vertical="center"/>
    </xf>
    <xf numFmtId="164" fontId="3" fillId="5" borderId="1" xfId="0" applyNumberFormat="1" applyFont="1" applyFill="1" applyBorder="1" applyAlignment="1">
      <alignment horizontal="center" vertical="center"/>
    </xf>
    <xf numFmtId="164" fontId="16" fillId="5" borderId="1" xfId="0" applyNumberFormat="1" applyFont="1" applyFill="1" applyBorder="1" applyAlignment="1">
      <alignment horizontal="center" vertical="center"/>
    </xf>
    <xf numFmtId="0" fontId="10" fillId="5" borderId="1" xfId="0" applyFont="1" applyFill="1" applyBorder="1" applyAlignment="1">
      <alignment horizontal="left" vertical="center"/>
    </xf>
    <xf numFmtId="0" fontId="16" fillId="5" borderId="1" xfId="0" applyFont="1" applyFill="1" applyBorder="1" applyAlignment="1">
      <alignment horizontal="left" vertical="center"/>
    </xf>
    <xf numFmtId="164" fontId="11" fillId="5" borderId="1" xfId="0" applyNumberFormat="1" applyFont="1" applyFill="1" applyBorder="1" applyAlignment="1">
      <alignment horizontal="left" vertical="center"/>
    </xf>
    <xf numFmtId="166" fontId="16" fillId="5" borderId="1" xfId="0" applyNumberFormat="1" applyFont="1" applyFill="1" applyBorder="1" applyAlignment="1">
      <alignment horizontal="left" vertical="center"/>
    </xf>
    <xf numFmtId="166" fontId="3" fillId="5" borderId="1" xfId="0" applyNumberFormat="1" applyFont="1" applyFill="1" applyBorder="1" applyAlignment="1">
      <alignment horizontal="right" vertical="center"/>
    </xf>
    <xf numFmtId="0" fontId="3" fillId="0" borderId="2" xfId="0" applyFont="1" applyFill="1" applyBorder="1" applyAlignment="1">
      <alignment horizontal="left" vertical="center"/>
    </xf>
    <xf numFmtId="0" fontId="0" fillId="0" borderId="2" xfId="0" applyFill="1" applyBorder="1"/>
    <xf numFmtId="0" fontId="18" fillId="0" borderId="0" xfId="0" applyFont="1" applyAlignment="1">
      <alignment horizontal="center" vertical="center"/>
    </xf>
    <xf numFmtId="0" fontId="19" fillId="0" borderId="0" xfId="1" applyAlignment="1">
      <alignment horizontal="center" vertical="center"/>
    </xf>
    <xf numFmtId="0" fontId="14" fillId="7" borderId="1" xfId="0" applyFont="1" applyFill="1" applyBorder="1" applyAlignment="1">
      <alignment horizontal="center" vertical="center"/>
    </xf>
    <xf numFmtId="165" fontId="14" fillId="7" borderId="1" xfId="0" applyNumberFormat="1" applyFont="1" applyFill="1" applyBorder="1" applyAlignment="1">
      <alignment horizontal="center" vertical="center"/>
    </xf>
    <xf numFmtId="164" fontId="14" fillId="7" borderId="1" xfId="0" applyNumberFormat="1" applyFont="1" applyFill="1" applyBorder="1" applyAlignment="1">
      <alignment horizontal="center" vertical="center"/>
    </xf>
    <xf numFmtId="0" fontId="10" fillId="4" borderId="1" xfId="0" applyFont="1" applyFill="1" applyBorder="1" applyAlignment="1" applyProtection="1">
      <alignment horizontal="left" vertical="center"/>
      <protection locked="0" hidden="1"/>
    </xf>
    <xf numFmtId="164" fontId="10" fillId="4" borderId="1" xfId="0" applyNumberFormat="1" applyFont="1" applyFill="1" applyBorder="1" applyAlignment="1" applyProtection="1">
      <alignment horizontal="right" vertical="center"/>
      <protection locked="0" hidden="1"/>
    </xf>
    <xf numFmtId="10" fontId="10" fillId="4" borderId="1" xfId="0" applyNumberFormat="1" applyFont="1" applyFill="1" applyBorder="1" applyAlignment="1" applyProtection="1">
      <alignment horizontal="right" vertical="center"/>
      <protection locked="0" hidden="1"/>
    </xf>
    <xf numFmtId="164" fontId="10" fillId="4" borderId="1" xfId="0" applyNumberFormat="1" applyFont="1" applyFill="1" applyBorder="1" applyAlignment="1" applyProtection="1">
      <alignment horizontal="left" vertical="center"/>
      <protection locked="0" hidden="1"/>
    </xf>
    <xf numFmtId="165" fontId="10" fillId="4" borderId="1" xfId="0" applyNumberFormat="1" applyFont="1" applyFill="1" applyBorder="1" applyAlignment="1" applyProtection="1">
      <alignment horizontal="left" vertical="center"/>
      <protection locked="0" hidden="1"/>
    </xf>
  </cellXfs>
  <cellStyles count="2">
    <cellStyle name="Hyperlink" xfId="1" builtinId="8"/>
    <cellStyle name="Normal" xfId="0" builtinId="0"/>
  </cellStyles>
  <dxfs count="8">
    <dxf>
      <font>
        <b/>
        <sz val="10"/>
        <color rgb="FFC0392B"/>
        <name val="Calibri"/>
        <charset val="1"/>
      </font>
    </dxf>
    <dxf>
      <font>
        <b/>
        <sz val="10"/>
        <color rgb="FF2E7D32"/>
        <name val="Calibri"/>
        <charset val="1"/>
      </font>
    </dxf>
    <dxf>
      <font>
        <b/>
        <sz val="10"/>
        <color rgb="FFC0392B"/>
        <name val="Calibri"/>
        <charset val="1"/>
      </font>
      <fill>
        <patternFill>
          <bgColor rgb="FFFBE3E3"/>
        </patternFill>
      </fill>
    </dxf>
    <dxf>
      <fill>
        <patternFill>
          <bgColor rgb="FFE8ECF2"/>
        </patternFill>
      </fill>
    </dxf>
    <dxf>
      <font>
        <b/>
        <sz val="10"/>
        <color rgb="FFC0392B"/>
        <name val="Calibri"/>
        <charset val="1"/>
      </font>
    </dxf>
    <dxf>
      <font>
        <b/>
        <sz val="10"/>
        <color rgb="FF2E7D32"/>
        <name val="Calibri"/>
        <charset val="1"/>
      </font>
    </dxf>
    <dxf>
      <font>
        <b/>
        <sz val="10"/>
        <color rgb="FFC0392B"/>
        <name val="Calibri"/>
        <charset val="1"/>
      </font>
      <fill>
        <patternFill>
          <bgColor rgb="FFFBE3E3"/>
        </patternFill>
      </fill>
    </dxf>
    <dxf>
      <fill>
        <patternFill>
          <bgColor rgb="FFE8ECF2"/>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8E7"/>
      <rgbColor rgb="FFE8ECF2"/>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EFEFEF"/>
      <rgbColor rgb="FFF4F0E6"/>
      <rgbColor rgb="FFFFFF99"/>
      <rgbColor rgb="FF99CCFF"/>
      <rgbColor rgb="FFFF99CC"/>
      <rgbColor rgb="FFCC99FF"/>
      <rgbColor rgb="FFFBE3E3"/>
      <rgbColor rgb="FF3366FF"/>
      <rgbColor rgb="FF33CCCC"/>
      <rgbColor rgb="FF99CC00"/>
      <rgbColor rgb="FFFFCC00"/>
      <rgbColor rgb="FFFF9900"/>
      <rgbColor rgb="FFFF6600"/>
      <rgbColor rgb="FF5F5E5A"/>
      <rgbColor rgb="FFB9913A"/>
      <rgbColor rgb="FF1A2744"/>
      <rgbColor rgb="FF2E7D32"/>
      <rgbColor rgb="FF003300"/>
      <rgbColor rgb="FF333300"/>
      <rgbColor rgb="FFC0392B"/>
      <rgbColor rgb="FF993366"/>
      <rgbColor rgb="FF333399"/>
      <rgbColor rgb="FF3E3E42"/>
      <rgbColor rgb="00003366"/>
      <rgbColor rgb="00339966"/>
      <rgbColor rgb="00003300"/>
      <rgbColor rgb="00333300"/>
      <rgbColor rgb="00993300"/>
      <rgbColor rgb="00993366"/>
      <rgbColor rgb="00333399"/>
      <rgbColor rgb="00333333"/>
    </indexedColors>
    <mruColors>
      <color rgb="FFEFEF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leadership-tools.com/financial-management-tips.html"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leadership-tools.com/financial-management-tips.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9"/>
  <sheetViews>
    <sheetView showGridLines="0" tabSelected="1" zoomScaleNormal="100" workbookViewId="0"/>
  </sheetViews>
  <sheetFormatPr defaultColWidth="8.6640625" defaultRowHeight="14.25" x14ac:dyDescent="0.45"/>
  <cols>
    <col min="1" max="1" width="104" customWidth="1"/>
  </cols>
  <sheetData>
    <row r="1" spans="1:1" ht="23.25" x14ac:dyDescent="0.45">
      <c r="A1" s="14" t="s">
        <v>0</v>
      </c>
    </row>
    <row r="2" spans="1:1" ht="16.899999999999999" x14ac:dyDescent="0.45">
      <c r="A2" s="15" t="s">
        <v>1</v>
      </c>
    </row>
    <row r="3" spans="1:1" x14ac:dyDescent="0.45">
      <c r="A3" s="16"/>
    </row>
    <row r="4" spans="1:1" x14ac:dyDescent="0.45">
      <c r="A4" s="17" t="s">
        <v>2</v>
      </c>
    </row>
    <row r="5" spans="1:1" ht="28.5" x14ac:dyDescent="0.45">
      <c r="A5" s="18" t="s">
        <v>3</v>
      </c>
    </row>
    <row r="6" spans="1:1" x14ac:dyDescent="0.45">
      <c r="A6" s="18" t="s">
        <v>4</v>
      </c>
    </row>
    <row r="7" spans="1:1" x14ac:dyDescent="0.45">
      <c r="A7" s="18" t="s">
        <v>5</v>
      </c>
    </row>
    <row r="8" spans="1:1" x14ac:dyDescent="0.45">
      <c r="A8" s="16"/>
    </row>
    <row r="9" spans="1:1" x14ac:dyDescent="0.45">
      <c r="A9" s="17" t="s">
        <v>6</v>
      </c>
    </row>
    <row r="10" spans="1:1" ht="42.75" x14ac:dyDescent="0.45">
      <c r="A10" s="18" t="s">
        <v>7</v>
      </c>
    </row>
    <row r="11" spans="1:1" x14ac:dyDescent="0.45">
      <c r="A11" s="16"/>
    </row>
    <row r="12" spans="1:1" x14ac:dyDescent="0.45">
      <c r="A12" s="17" t="s">
        <v>8</v>
      </c>
    </row>
    <row r="13" spans="1:1" ht="42.75" x14ac:dyDescent="0.45">
      <c r="A13" s="18" t="s">
        <v>9</v>
      </c>
    </row>
    <row r="14" spans="1:1" x14ac:dyDescent="0.45">
      <c r="A14" s="16"/>
    </row>
    <row r="15" spans="1:1" x14ac:dyDescent="0.45">
      <c r="A15" s="17" t="s">
        <v>10</v>
      </c>
    </row>
    <row r="16" spans="1:1" ht="42.75" x14ac:dyDescent="0.45">
      <c r="A16" s="18" t="s">
        <v>11</v>
      </c>
    </row>
    <row r="17" spans="1:1" x14ac:dyDescent="0.45">
      <c r="A17" s="16"/>
    </row>
    <row r="18" spans="1:1" x14ac:dyDescent="0.45">
      <c r="A18" s="17" t="s">
        <v>12</v>
      </c>
    </row>
    <row r="19" spans="1:1" ht="28.5" x14ac:dyDescent="0.45">
      <c r="A19" s="18" t="s">
        <v>13</v>
      </c>
    </row>
    <row r="20" spans="1:1" x14ac:dyDescent="0.45">
      <c r="A20" s="16"/>
    </row>
    <row r="21" spans="1:1" x14ac:dyDescent="0.45">
      <c r="A21" s="17" t="s">
        <v>14</v>
      </c>
    </row>
    <row r="22" spans="1:1" ht="28.5" x14ac:dyDescent="0.45">
      <c r="A22" s="18" t="s">
        <v>15</v>
      </c>
    </row>
    <row r="23" spans="1:1" ht="28.5" x14ac:dyDescent="0.45">
      <c r="A23" s="18" t="s">
        <v>16</v>
      </c>
    </row>
    <row r="24" spans="1:1" x14ac:dyDescent="0.45">
      <c r="A24" s="16"/>
    </row>
    <row r="25" spans="1:1" x14ac:dyDescent="0.45">
      <c r="A25" s="17" t="s">
        <v>17</v>
      </c>
    </row>
    <row r="26" spans="1:1" ht="42.75" x14ac:dyDescent="0.45">
      <c r="A26" s="18" t="s">
        <v>18</v>
      </c>
    </row>
    <row r="27" spans="1:1" x14ac:dyDescent="0.45">
      <c r="A27" s="18" t="s">
        <v>19</v>
      </c>
    </row>
    <row r="28" spans="1:1" x14ac:dyDescent="0.45">
      <c r="A28" s="16"/>
    </row>
    <row r="29" spans="1:1" x14ac:dyDescent="0.45">
      <c r="A29" s="19" t="s">
        <v>20</v>
      </c>
    </row>
  </sheetData>
  <sheetProtection sheet="1" objects="1" scenarios="1" selectLockedCells="1"/>
  <pageMargins left="0.75" right="0.75" top="1" bottom="1" header="0.511811023622047" footer="0.511811023622047"/>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S243"/>
  <sheetViews>
    <sheetView showGridLines="0" zoomScaleNormal="100" workbookViewId="0">
      <selection activeCell="C7" sqref="C7"/>
    </sheetView>
  </sheetViews>
  <sheetFormatPr defaultColWidth="8.6640625" defaultRowHeight="14.25" x14ac:dyDescent="0.45"/>
  <cols>
    <col min="1" max="1" width="2.3984375" customWidth="1"/>
    <col min="2" max="2" width="7" customWidth="1"/>
    <col min="3" max="3" width="22" customWidth="1"/>
    <col min="4" max="4" width="13" customWidth="1"/>
    <col min="5" max="5" width="11" customWidth="1"/>
    <col min="6" max="6" width="13" customWidth="1"/>
    <col min="7" max="7" width="14" customWidth="1"/>
    <col min="8" max="8" width="22" customWidth="1"/>
    <col min="9" max="9" width="20" customWidth="1"/>
    <col min="40" max="695" width="13" hidden="1" customWidth="1"/>
  </cols>
  <sheetData>
    <row r="1" spans="1:676" ht="23.25" x14ac:dyDescent="0.45">
      <c r="A1" s="13" t="s">
        <v>0</v>
      </c>
      <c r="B1" s="13"/>
      <c r="C1" s="13"/>
      <c r="D1" s="13"/>
      <c r="E1" s="13"/>
      <c r="F1" s="13"/>
      <c r="G1" s="13"/>
      <c r="H1" s="13"/>
      <c r="I1" s="13"/>
    </row>
    <row r="2" spans="1:676" ht="16.899999999999999" x14ac:dyDescent="0.45">
      <c r="A2" s="12" t="s">
        <v>21</v>
      </c>
      <c r="B2" s="12"/>
      <c r="C2" s="12"/>
      <c r="D2" s="12"/>
      <c r="E2" s="12"/>
      <c r="F2" s="12"/>
      <c r="G2" s="12"/>
      <c r="H2" s="12"/>
      <c r="I2" s="12"/>
      <c r="AU2">
        <f>AO4</f>
        <v>999</v>
      </c>
      <c r="AV2">
        <f>AO5</f>
        <v>999</v>
      </c>
      <c r="AW2">
        <f>AO6</f>
        <v>999</v>
      </c>
      <c r="AX2">
        <f>AO7</f>
        <v>999</v>
      </c>
      <c r="AY2">
        <f>AO8</f>
        <v>999</v>
      </c>
      <c r="AZ2">
        <f>AO9</f>
        <v>999</v>
      </c>
      <c r="BA2">
        <f>AO10</f>
        <v>999</v>
      </c>
      <c r="BB2">
        <f>AO11</f>
        <v>999</v>
      </c>
      <c r="BC2">
        <f>AO12</f>
        <v>999</v>
      </c>
      <c r="BD2">
        <f>AO13</f>
        <v>999</v>
      </c>
      <c r="CI2">
        <f>SUMPRODUCT(($D$7:$D$16&gt;0)*$F$7:$F$16)+$D$18</f>
        <v>0</v>
      </c>
      <c r="CJ2">
        <f>SUMPRODUCT(--(CJ4:CJ75&gt;0.005))</f>
        <v>0</v>
      </c>
      <c r="CK2">
        <f>IF(CK75&lt;=0.005,1,0)</f>
        <v>1</v>
      </c>
      <c r="CL2" t="str">
        <f>IF(CQ2&lt;=0,"",IF(SUMPRODUCT(--(CP4:CP75=0))+1&gt;72,"&gt;72",SUMPRODUCT(--(CP4:CP75=0))+1))</f>
        <v/>
      </c>
      <c r="CM2" t="str">
        <f>IF(CQ2&lt;=0,"",IF(SUMPRODUCT(--(CK4:CK75&gt;CR2))+1&gt;72,"&gt;72",SUMPRODUCT(--(CK4:CK75&gt;CR2))+1))</f>
        <v/>
      </c>
      <c r="CN2" t="str">
        <f>IF(CQ2&lt;=0,"",SUM(CL4:CL75))</f>
        <v/>
      </c>
      <c r="CO2" t="str">
        <f>IF(CQ2&lt;=0,"",CQ2+SUM(CL4:CL75))</f>
        <v/>
      </c>
      <c r="CP2" t="str">
        <f>IF(OR(CQ2&lt;=0,CK2=0,$D$19=""),"",EDATE($D$19,CJ2))</f>
        <v/>
      </c>
      <c r="CQ2">
        <f>SUMPRODUCT(($D$7:$D$16&gt;0)*$D$7:$D$16)</f>
        <v>0</v>
      </c>
      <c r="CR2">
        <f>CQ2/2</f>
        <v>0</v>
      </c>
      <c r="CS2" s="20">
        <f>$E$7</f>
        <v>0</v>
      </c>
      <c r="CT2" s="20">
        <f>$E$8</f>
        <v>0</v>
      </c>
      <c r="CU2" s="20">
        <f>$E$9</f>
        <v>0</v>
      </c>
      <c r="CV2" s="20">
        <f>$E$10</f>
        <v>0</v>
      </c>
      <c r="CW2" s="20">
        <f>$E$11</f>
        <v>0</v>
      </c>
      <c r="CX2" s="20">
        <f>$E$12</f>
        <v>0</v>
      </c>
      <c r="CY2" s="20">
        <f>$E$13</f>
        <v>0</v>
      </c>
      <c r="CZ2" s="20">
        <f>$E$14</f>
        <v>0</v>
      </c>
      <c r="DA2" s="20">
        <f>$E$15</f>
        <v>0</v>
      </c>
      <c r="DB2" s="20">
        <f>$E$16</f>
        <v>0</v>
      </c>
      <c r="DC2" s="21">
        <f>$D$7</f>
        <v>0</v>
      </c>
      <c r="DD2" s="21">
        <f>$D$8</f>
        <v>0</v>
      </c>
      <c r="DE2" s="21">
        <f>$D$9</f>
        <v>0</v>
      </c>
      <c r="DF2" s="21">
        <f>$D$10</f>
        <v>0</v>
      </c>
      <c r="DG2" s="21">
        <f>$D$11</f>
        <v>0</v>
      </c>
      <c r="DH2" s="21">
        <f>$D$12</f>
        <v>0</v>
      </c>
      <c r="DI2" s="21">
        <f>$D$13</f>
        <v>0</v>
      </c>
      <c r="DJ2" s="21">
        <f>$D$14</f>
        <v>0</v>
      </c>
      <c r="DK2" s="21">
        <f>$D$15</f>
        <v>0</v>
      </c>
      <c r="DL2" s="21">
        <f>$D$16</f>
        <v>0</v>
      </c>
      <c r="DW2">
        <f>AP4</f>
        <v>999</v>
      </c>
      <c r="DX2">
        <f>AP5</f>
        <v>999</v>
      </c>
      <c r="DY2">
        <f>AP6</f>
        <v>999</v>
      </c>
      <c r="DZ2">
        <f>AP7</f>
        <v>999</v>
      </c>
      <c r="EA2">
        <f>AP8</f>
        <v>999</v>
      </c>
      <c r="EB2">
        <f>AP9</f>
        <v>999</v>
      </c>
      <c r="EC2">
        <f>AP10</f>
        <v>999</v>
      </c>
      <c r="ED2">
        <f>AP11</f>
        <v>999</v>
      </c>
      <c r="EE2">
        <f>AP12</f>
        <v>999</v>
      </c>
      <c r="EF2">
        <f>AP13</f>
        <v>999</v>
      </c>
      <c r="FK2">
        <f>SUMPRODUCT(($D$7:$D$16&gt;0)*$F$7:$F$16)+$D$18</f>
        <v>0</v>
      </c>
      <c r="FL2">
        <f>SUMPRODUCT(--(FL4:FL75&gt;0.005))</f>
        <v>0</v>
      </c>
      <c r="FM2">
        <f>IF(FM75&lt;=0.005,1,0)</f>
        <v>1</v>
      </c>
      <c r="FN2" t="str">
        <f>IF(FS2&lt;=0,"",IF(SUMPRODUCT(--(FR4:FR75=0))+1&gt;72,"&gt;72",SUMPRODUCT(--(FR4:FR75=0))+1))</f>
        <v/>
      </c>
      <c r="FO2" t="str">
        <f>IF(FS2&lt;=0,"",IF(SUMPRODUCT(--(FM4:FM75&gt;FT2))+1&gt;72,"&gt;72",SUMPRODUCT(--(FM4:FM75&gt;FT2))+1))</f>
        <v/>
      </c>
      <c r="FP2" t="str">
        <f>IF(FS2&lt;=0,"",SUM(FN4:FN75))</f>
        <v/>
      </c>
      <c r="FQ2" t="str">
        <f>IF(FS2&lt;=0,"",FS2+SUM(FN4:FN75))</f>
        <v/>
      </c>
      <c r="FR2" t="str">
        <f>IF(OR(FS2&lt;=0,FM2=0,$D$19=""),"",EDATE($D$19,FL2))</f>
        <v/>
      </c>
      <c r="FS2">
        <f>SUMPRODUCT(($D$7:$D$16&gt;0)*$D$7:$D$16)</f>
        <v>0</v>
      </c>
      <c r="FT2">
        <f>FS2/2</f>
        <v>0</v>
      </c>
      <c r="FU2" s="20">
        <f>$E$7</f>
        <v>0</v>
      </c>
      <c r="FV2" s="20">
        <f>$E$8</f>
        <v>0</v>
      </c>
      <c r="FW2" s="20">
        <f>$E$9</f>
        <v>0</v>
      </c>
      <c r="FX2" s="20">
        <f>$E$10</f>
        <v>0</v>
      </c>
      <c r="FY2" s="20">
        <f>$E$11</f>
        <v>0</v>
      </c>
      <c r="FZ2" s="20">
        <f>$E$12</f>
        <v>0</v>
      </c>
      <c r="GA2" s="20">
        <f>$E$13</f>
        <v>0</v>
      </c>
      <c r="GB2" s="20">
        <f>$E$14</f>
        <v>0</v>
      </c>
      <c r="GC2" s="20">
        <f>$E$15</f>
        <v>0</v>
      </c>
      <c r="GD2" s="20">
        <f>$E$16</f>
        <v>0</v>
      </c>
      <c r="GE2" s="21">
        <f>$D$7</f>
        <v>0</v>
      </c>
      <c r="GF2" s="21">
        <f>$D$8</f>
        <v>0</v>
      </c>
      <c r="GG2" s="21">
        <f>$D$9</f>
        <v>0</v>
      </c>
      <c r="GH2" s="21">
        <f>$D$10</f>
        <v>0</v>
      </c>
      <c r="GI2" s="21">
        <f>$D$11</f>
        <v>0</v>
      </c>
      <c r="GJ2" s="21">
        <f>$D$12</f>
        <v>0</v>
      </c>
      <c r="GK2" s="21">
        <f>$D$13</f>
        <v>0</v>
      </c>
      <c r="GL2" s="21">
        <f>$D$14</f>
        <v>0</v>
      </c>
      <c r="GM2" s="21">
        <f>$D$15</f>
        <v>0</v>
      </c>
      <c r="GN2" s="21">
        <f>$D$16</f>
        <v>0</v>
      </c>
      <c r="GY2">
        <f>AQ4</f>
        <v>999</v>
      </c>
      <c r="GZ2">
        <f>AQ5</f>
        <v>999</v>
      </c>
      <c r="HA2">
        <f>AQ6</f>
        <v>999</v>
      </c>
      <c r="HB2">
        <f>AQ7</f>
        <v>999</v>
      </c>
      <c r="HC2">
        <f>AQ8</f>
        <v>999</v>
      </c>
      <c r="HD2">
        <f>AQ9</f>
        <v>999</v>
      </c>
      <c r="HE2">
        <f>AQ10</f>
        <v>999</v>
      </c>
      <c r="HF2">
        <f>AQ11</f>
        <v>999</v>
      </c>
      <c r="HG2">
        <f>AQ12</f>
        <v>999</v>
      </c>
      <c r="HH2">
        <f>AQ13</f>
        <v>999</v>
      </c>
      <c r="IM2">
        <f>SUMPRODUCT(($D$7:$D$16&gt;0)*$F$7:$F$16)+$C$53</f>
        <v>0</v>
      </c>
      <c r="IN2">
        <f>SUMPRODUCT(--(IN4:IN75&gt;0.005))</f>
        <v>0</v>
      </c>
      <c r="IO2">
        <f>IF(IO75&lt;=0.005,1,0)</f>
        <v>1</v>
      </c>
      <c r="IP2" t="str">
        <f>IF(IU2&lt;=0,"",IF(SUMPRODUCT(--(IT4:IT75=0))+1&gt;72,"&gt;72",SUMPRODUCT(--(IT4:IT75=0))+1))</f>
        <v/>
      </c>
      <c r="IQ2" t="str">
        <f>IF(IU2&lt;=0,"",IF(SUMPRODUCT(--(IO4:IO75&gt;IV2))+1&gt;72,"&gt;72",SUMPRODUCT(--(IO4:IO75&gt;IV2))+1))</f>
        <v/>
      </c>
      <c r="IR2" t="str">
        <f>IF(IU2&lt;=0,"",SUM(IP4:IP75))</f>
        <v/>
      </c>
      <c r="IS2" t="str">
        <f>IF(IU2&lt;=0,"",IU2+SUM(IP4:IP75))</f>
        <v/>
      </c>
      <c r="IT2" t="str">
        <f>IF(OR(IU2&lt;=0,IO2=0,$D$19=""),"",EDATE($D$19,IN2))</f>
        <v/>
      </c>
      <c r="IU2">
        <f>SUMPRODUCT(($D$7:$D$16&gt;0)*$D$7:$D$16)</f>
        <v>0</v>
      </c>
      <c r="IV2">
        <f>IU2/2</f>
        <v>0</v>
      </c>
      <c r="IW2" s="20">
        <f>$E$7</f>
        <v>0</v>
      </c>
      <c r="IX2" s="20">
        <f>$E$8</f>
        <v>0</v>
      </c>
      <c r="IY2" s="20">
        <f>$E$9</f>
        <v>0</v>
      </c>
      <c r="IZ2" s="20">
        <f>$E$10</f>
        <v>0</v>
      </c>
      <c r="JA2" s="20">
        <f>$E$11</f>
        <v>0</v>
      </c>
      <c r="JB2" s="20">
        <f>$E$12</f>
        <v>0</v>
      </c>
      <c r="JC2" s="20">
        <f>$E$13</f>
        <v>0</v>
      </c>
      <c r="JD2" s="20">
        <f>$E$14</f>
        <v>0</v>
      </c>
      <c r="JE2" s="20">
        <f>$E$15</f>
        <v>0</v>
      </c>
      <c r="JF2" s="20">
        <f>$E$16</f>
        <v>0</v>
      </c>
      <c r="JG2" s="21">
        <f>$D$7</f>
        <v>0</v>
      </c>
      <c r="JH2" s="21">
        <f>$D$8</f>
        <v>0</v>
      </c>
      <c r="JI2" s="21">
        <f>$D$9</f>
        <v>0</v>
      </c>
      <c r="JJ2" s="21">
        <f>$D$10</f>
        <v>0</v>
      </c>
      <c r="JK2" s="21">
        <f>$D$11</f>
        <v>0</v>
      </c>
      <c r="JL2" s="21">
        <f>$D$12</f>
        <v>0</v>
      </c>
      <c r="JM2" s="21">
        <f>$D$13</f>
        <v>0</v>
      </c>
      <c r="JN2" s="21">
        <f>$D$14</f>
        <v>0</v>
      </c>
      <c r="JO2" s="21">
        <f>$D$15</f>
        <v>0</v>
      </c>
      <c r="JP2" s="21">
        <f>$D$16</f>
        <v>0</v>
      </c>
      <c r="KA2">
        <f>AQ4</f>
        <v>999</v>
      </c>
      <c r="KB2">
        <f>AQ5</f>
        <v>999</v>
      </c>
      <c r="KC2">
        <f>AQ6</f>
        <v>999</v>
      </c>
      <c r="KD2">
        <f>AQ7</f>
        <v>999</v>
      </c>
      <c r="KE2">
        <f>AQ8</f>
        <v>999</v>
      </c>
      <c r="KF2">
        <f>AQ9</f>
        <v>999</v>
      </c>
      <c r="KG2">
        <f>AQ10</f>
        <v>999</v>
      </c>
      <c r="KH2">
        <f>AQ11</f>
        <v>999</v>
      </c>
      <c r="KI2">
        <f>AQ12</f>
        <v>999</v>
      </c>
      <c r="KJ2">
        <f>AQ13</f>
        <v>999</v>
      </c>
      <c r="LO2">
        <f>SUMPRODUCT(($D$7:$D$16&gt;0)*$F$7:$F$16)+$C$54</f>
        <v>100</v>
      </c>
      <c r="LP2">
        <f>SUMPRODUCT(--(LP4:LP75&gt;0.005))</f>
        <v>0</v>
      </c>
      <c r="LQ2">
        <f>IF(LQ75&lt;=0.005,1,0)</f>
        <v>1</v>
      </c>
      <c r="LR2" t="str">
        <f>IF(LW2&lt;=0,"",IF(SUMPRODUCT(--(LV4:LV75=0))+1&gt;72,"&gt;72",SUMPRODUCT(--(LV4:LV75=0))+1))</f>
        <v/>
      </c>
      <c r="LS2" t="str">
        <f>IF(LW2&lt;=0,"",IF(SUMPRODUCT(--(LQ4:LQ75&gt;LX2))+1&gt;72,"&gt;72",SUMPRODUCT(--(LQ4:LQ75&gt;LX2))+1))</f>
        <v/>
      </c>
      <c r="LT2" t="str">
        <f>IF(LW2&lt;=0,"",SUM(LR4:LR75))</f>
        <v/>
      </c>
      <c r="LU2" t="str">
        <f>IF(LW2&lt;=0,"",LW2+SUM(LR4:LR75))</f>
        <v/>
      </c>
      <c r="LV2" t="str">
        <f>IF(OR(LW2&lt;=0,LQ2=0,$D$19=""),"",EDATE($D$19,LP2))</f>
        <v/>
      </c>
      <c r="LW2">
        <f>SUMPRODUCT(($D$7:$D$16&gt;0)*$D$7:$D$16)</f>
        <v>0</v>
      </c>
      <c r="LX2">
        <f>LW2/2</f>
        <v>0</v>
      </c>
      <c r="LY2" s="20">
        <f>$E$7</f>
        <v>0</v>
      </c>
      <c r="LZ2" s="20">
        <f>$E$8</f>
        <v>0</v>
      </c>
      <c r="MA2" s="20">
        <f>$E$9</f>
        <v>0</v>
      </c>
      <c r="MB2" s="20">
        <f>$E$10</f>
        <v>0</v>
      </c>
      <c r="MC2" s="20">
        <f>$E$11</f>
        <v>0</v>
      </c>
      <c r="MD2" s="20">
        <f>$E$12</f>
        <v>0</v>
      </c>
      <c r="ME2" s="20">
        <f>$E$13</f>
        <v>0</v>
      </c>
      <c r="MF2" s="20">
        <f>$E$14</f>
        <v>0</v>
      </c>
      <c r="MG2" s="20">
        <f>$E$15</f>
        <v>0</v>
      </c>
      <c r="MH2" s="20">
        <f>$E$16</f>
        <v>0</v>
      </c>
      <c r="MI2" s="21">
        <f>$D$7</f>
        <v>0</v>
      </c>
      <c r="MJ2" s="21">
        <f>$D$8</f>
        <v>0</v>
      </c>
      <c r="MK2" s="21">
        <f>$D$9</f>
        <v>0</v>
      </c>
      <c r="ML2" s="21">
        <f>$D$10</f>
        <v>0</v>
      </c>
      <c r="MM2" s="21">
        <f>$D$11</f>
        <v>0</v>
      </c>
      <c r="MN2" s="21">
        <f>$D$12</f>
        <v>0</v>
      </c>
      <c r="MO2" s="21">
        <f>$D$13</f>
        <v>0</v>
      </c>
      <c r="MP2" s="21">
        <f>$D$14</f>
        <v>0</v>
      </c>
      <c r="MQ2" s="21">
        <f>$D$15</f>
        <v>0</v>
      </c>
      <c r="MR2" s="21">
        <f>$D$16</f>
        <v>0</v>
      </c>
      <c r="NC2">
        <f>AQ4</f>
        <v>999</v>
      </c>
      <c r="ND2">
        <f>AQ5</f>
        <v>999</v>
      </c>
      <c r="NE2">
        <f>AQ6</f>
        <v>999</v>
      </c>
      <c r="NF2">
        <f>AQ7</f>
        <v>999</v>
      </c>
      <c r="NG2">
        <f>AQ8</f>
        <v>999</v>
      </c>
      <c r="NH2">
        <f>AQ9</f>
        <v>999</v>
      </c>
      <c r="NI2">
        <f>AQ10</f>
        <v>999</v>
      </c>
      <c r="NJ2">
        <f>AQ11</f>
        <v>999</v>
      </c>
      <c r="NK2">
        <f>AQ12</f>
        <v>999</v>
      </c>
      <c r="NL2">
        <f>AQ13</f>
        <v>999</v>
      </c>
      <c r="OQ2">
        <f>SUMPRODUCT(($D$7:$D$16&gt;0)*$F$7:$F$16)+$C$55</f>
        <v>200</v>
      </c>
      <c r="OR2">
        <f>SUMPRODUCT(--(OR4:OR75&gt;0.005))</f>
        <v>0</v>
      </c>
      <c r="OS2">
        <f>IF(OS75&lt;=0.005,1,0)</f>
        <v>1</v>
      </c>
      <c r="OT2" t="str">
        <f>IF(OY2&lt;=0,"",IF(SUMPRODUCT(--(OX4:OX75=0))+1&gt;72,"&gt;72",SUMPRODUCT(--(OX4:OX75=0))+1))</f>
        <v/>
      </c>
      <c r="OU2" t="str">
        <f>IF(OY2&lt;=0,"",IF(SUMPRODUCT(--(OS4:OS75&gt;OZ2))+1&gt;72,"&gt;72",SUMPRODUCT(--(OS4:OS75&gt;OZ2))+1))</f>
        <v/>
      </c>
      <c r="OV2" t="str">
        <f>IF(OY2&lt;=0,"",SUM(OT4:OT75))</f>
        <v/>
      </c>
      <c r="OW2" t="str">
        <f>IF(OY2&lt;=0,"",OY2+SUM(OT4:OT75))</f>
        <v/>
      </c>
      <c r="OX2" t="str">
        <f>IF(OR(OY2&lt;=0,OS2=0,$D$19=""),"",EDATE($D$19,OR2))</f>
        <v/>
      </c>
      <c r="OY2">
        <f>SUMPRODUCT(($D$7:$D$16&gt;0)*$D$7:$D$16)</f>
        <v>0</v>
      </c>
      <c r="OZ2">
        <f>OY2/2</f>
        <v>0</v>
      </c>
      <c r="PA2" s="20">
        <f>$E$7</f>
        <v>0</v>
      </c>
      <c r="PB2" s="20">
        <f>$E$8</f>
        <v>0</v>
      </c>
      <c r="PC2" s="20">
        <f>$E$9</f>
        <v>0</v>
      </c>
      <c r="PD2" s="20">
        <f>$E$10</f>
        <v>0</v>
      </c>
      <c r="PE2" s="20">
        <f>$E$11</f>
        <v>0</v>
      </c>
      <c r="PF2" s="20">
        <f>$E$12</f>
        <v>0</v>
      </c>
      <c r="PG2" s="20">
        <f>$E$13</f>
        <v>0</v>
      </c>
      <c r="PH2" s="20">
        <f>$E$14</f>
        <v>0</v>
      </c>
      <c r="PI2" s="20">
        <f>$E$15</f>
        <v>0</v>
      </c>
      <c r="PJ2" s="20">
        <f>$E$16</f>
        <v>0</v>
      </c>
      <c r="PK2" s="21">
        <f>$D$7</f>
        <v>0</v>
      </c>
      <c r="PL2" s="21">
        <f>$D$8</f>
        <v>0</v>
      </c>
      <c r="PM2" s="21">
        <f>$D$9</f>
        <v>0</v>
      </c>
      <c r="PN2" s="21">
        <f>$D$10</f>
        <v>0</v>
      </c>
      <c r="PO2" s="21">
        <f>$D$11</f>
        <v>0</v>
      </c>
      <c r="PP2" s="21">
        <f>$D$12</f>
        <v>0</v>
      </c>
      <c r="PQ2" s="21">
        <f>$D$13</f>
        <v>0</v>
      </c>
      <c r="PR2" s="21">
        <f>$D$14</f>
        <v>0</v>
      </c>
      <c r="PS2" s="21">
        <f>$D$15</f>
        <v>0</v>
      </c>
      <c r="PT2" s="21">
        <f>$D$16</f>
        <v>0</v>
      </c>
      <c r="QE2">
        <f>AQ4</f>
        <v>999</v>
      </c>
      <c r="QF2">
        <f>AQ5</f>
        <v>999</v>
      </c>
      <c r="QG2">
        <f>AQ6</f>
        <v>999</v>
      </c>
      <c r="QH2">
        <f>AQ7</f>
        <v>999</v>
      </c>
      <c r="QI2">
        <f>AQ8</f>
        <v>999</v>
      </c>
      <c r="QJ2">
        <f>AQ9</f>
        <v>999</v>
      </c>
      <c r="QK2">
        <f>AQ10</f>
        <v>999</v>
      </c>
      <c r="QL2">
        <f>AQ11</f>
        <v>999</v>
      </c>
      <c r="QM2">
        <f>AQ12</f>
        <v>999</v>
      </c>
      <c r="QN2">
        <f>AQ13</f>
        <v>999</v>
      </c>
      <c r="RS2">
        <f>SUMPRODUCT(($D$7:$D$16&gt;0)*$F$7:$F$16)+$C$56</f>
        <v>300</v>
      </c>
      <c r="RT2">
        <f>SUMPRODUCT(--(RT4:RT75&gt;0.005))</f>
        <v>0</v>
      </c>
      <c r="RU2">
        <f>IF(RU75&lt;=0.005,1,0)</f>
        <v>1</v>
      </c>
      <c r="RV2" t="str">
        <f>IF(SA2&lt;=0,"",IF(SUMPRODUCT(--(RZ4:RZ75=0))+1&gt;72,"&gt;72",SUMPRODUCT(--(RZ4:RZ75=0))+1))</f>
        <v/>
      </c>
      <c r="RW2" t="str">
        <f>IF(SA2&lt;=0,"",IF(SUMPRODUCT(--(RU4:RU75&gt;SB2))+1&gt;72,"&gt;72",SUMPRODUCT(--(RU4:RU75&gt;SB2))+1))</f>
        <v/>
      </c>
      <c r="RX2" t="str">
        <f>IF(SA2&lt;=0,"",SUM(RV4:RV75))</f>
        <v/>
      </c>
      <c r="RY2" t="str">
        <f>IF(SA2&lt;=0,"",SA2+SUM(RV4:RV75))</f>
        <v/>
      </c>
      <c r="RZ2" t="str">
        <f>IF(OR(SA2&lt;=0,RU2=0,$D$19=""),"",EDATE($D$19,RT2))</f>
        <v/>
      </c>
      <c r="SA2">
        <f>SUMPRODUCT(($D$7:$D$16&gt;0)*$D$7:$D$16)</f>
        <v>0</v>
      </c>
      <c r="SB2">
        <f>SA2/2</f>
        <v>0</v>
      </c>
      <c r="SC2" s="20">
        <f>$E$7</f>
        <v>0</v>
      </c>
      <c r="SD2" s="20">
        <f>$E$8</f>
        <v>0</v>
      </c>
      <c r="SE2" s="20">
        <f>$E$9</f>
        <v>0</v>
      </c>
      <c r="SF2" s="20">
        <f>$E$10</f>
        <v>0</v>
      </c>
      <c r="SG2" s="20">
        <f>$E$11</f>
        <v>0</v>
      </c>
      <c r="SH2" s="20">
        <f>$E$12</f>
        <v>0</v>
      </c>
      <c r="SI2" s="20">
        <f>$E$13</f>
        <v>0</v>
      </c>
      <c r="SJ2" s="20">
        <f>$E$14</f>
        <v>0</v>
      </c>
      <c r="SK2" s="20">
        <f>$E$15</f>
        <v>0</v>
      </c>
      <c r="SL2" s="20">
        <f>$E$16</f>
        <v>0</v>
      </c>
      <c r="SM2" s="21">
        <f>$D$7</f>
        <v>0</v>
      </c>
      <c r="SN2" s="21">
        <f>$D$8</f>
        <v>0</v>
      </c>
      <c r="SO2" s="21">
        <f>$D$9</f>
        <v>0</v>
      </c>
      <c r="SP2" s="21">
        <f>$D$10</f>
        <v>0</v>
      </c>
      <c r="SQ2" s="21">
        <f>$D$11</f>
        <v>0</v>
      </c>
      <c r="SR2" s="21">
        <f>$D$12</f>
        <v>0</v>
      </c>
      <c r="SS2" s="21">
        <f>$D$13</f>
        <v>0</v>
      </c>
      <c r="ST2" s="21">
        <f>$D$14</f>
        <v>0</v>
      </c>
      <c r="SU2" s="21">
        <f>$D$15</f>
        <v>0</v>
      </c>
      <c r="SV2" s="21">
        <f>$D$16</f>
        <v>0</v>
      </c>
      <c r="TG2">
        <f>AQ4</f>
        <v>999</v>
      </c>
      <c r="TH2">
        <f>AQ5</f>
        <v>999</v>
      </c>
      <c r="TI2">
        <f>AQ6</f>
        <v>999</v>
      </c>
      <c r="TJ2">
        <f>AQ7</f>
        <v>999</v>
      </c>
      <c r="TK2">
        <f>AQ8</f>
        <v>999</v>
      </c>
      <c r="TL2">
        <f>AQ9</f>
        <v>999</v>
      </c>
      <c r="TM2">
        <f>AQ10</f>
        <v>999</v>
      </c>
      <c r="TN2">
        <f>AQ11</f>
        <v>999</v>
      </c>
      <c r="TO2">
        <f>AQ12</f>
        <v>999</v>
      </c>
      <c r="TP2">
        <f>AQ13</f>
        <v>999</v>
      </c>
      <c r="UU2">
        <f>SUMPRODUCT(($D$7:$D$16&gt;0)*$F$7:$F$16)+$C$57</f>
        <v>400</v>
      </c>
      <c r="UV2">
        <f>SUMPRODUCT(--(UV4:UV75&gt;0.005))</f>
        <v>0</v>
      </c>
      <c r="UW2">
        <f>IF(UW75&lt;=0.005,1,0)</f>
        <v>1</v>
      </c>
      <c r="UX2" t="str">
        <f>IF(VC2&lt;=0,"",IF(SUMPRODUCT(--(VB4:VB75=0))+1&gt;72,"&gt;72",SUMPRODUCT(--(VB4:VB75=0))+1))</f>
        <v/>
      </c>
      <c r="UY2" t="str">
        <f>IF(VC2&lt;=0,"",IF(SUMPRODUCT(--(UW4:UW75&gt;VD2))+1&gt;72,"&gt;72",SUMPRODUCT(--(UW4:UW75&gt;VD2))+1))</f>
        <v/>
      </c>
      <c r="UZ2" t="str">
        <f>IF(VC2&lt;=0,"",SUM(UX4:UX75))</f>
        <v/>
      </c>
      <c r="VA2" t="str">
        <f>IF(VC2&lt;=0,"",VC2+SUM(UX4:UX75))</f>
        <v/>
      </c>
      <c r="VB2" t="str">
        <f>IF(OR(VC2&lt;=0,UW2=0,$D$19=""),"",EDATE($D$19,UV2))</f>
        <v/>
      </c>
      <c r="VC2">
        <f>SUMPRODUCT(($D$7:$D$16&gt;0)*$D$7:$D$16)</f>
        <v>0</v>
      </c>
      <c r="VD2">
        <f>VC2/2</f>
        <v>0</v>
      </c>
      <c r="VE2" s="20">
        <f>$E$7</f>
        <v>0</v>
      </c>
      <c r="VF2" s="20">
        <f>$E$8</f>
        <v>0</v>
      </c>
      <c r="VG2" s="20">
        <f>$E$9</f>
        <v>0</v>
      </c>
      <c r="VH2" s="20">
        <f>$E$10</f>
        <v>0</v>
      </c>
      <c r="VI2" s="20">
        <f>$E$11</f>
        <v>0</v>
      </c>
      <c r="VJ2" s="20">
        <f>$E$12</f>
        <v>0</v>
      </c>
      <c r="VK2" s="20">
        <f>$E$13</f>
        <v>0</v>
      </c>
      <c r="VL2" s="20">
        <f>$E$14</f>
        <v>0</v>
      </c>
      <c r="VM2" s="20">
        <f>$E$15</f>
        <v>0</v>
      </c>
      <c r="VN2" s="20">
        <f>$E$16</f>
        <v>0</v>
      </c>
      <c r="VO2" s="21">
        <f>$D$7</f>
        <v>0</v>
      </c>
      <c r="VP2" s="21">
        <f>$D$8</f>
        <v>0</v>
      </c>
      <c r="VQ2" s="21">
        <f>$D$9</f>
        <v>0</v>
      </c>
      <c r="VR2" s="21">
        <f>$D$10</f>
        <v>0</v>
      </c>
      <c r="VS2" s="21">
        <f>$D$11</f>
        <v>0</v>
      </c>
      <c r="VT2" s="21">
        <f>$D$12</f>
        <v>0</v>
      </c>
      <c r="VU2" s="21">
        <f>$D$13</f>
        <v>0</v>
      </c>
      <c r="VV2" s="21">
        <f>$D$14</f>
        <v>0</v>
      </c>
      <c r="VW2" s="21">
        <f>$D$15</f>
        <v>0</v>
      </c>
      <c r="VX2" s="21">
        <f>$D$16</f>
        <v>0</v>
      </c>
      <c r="XX2">
        <f>SUMPRODUCT(--(XX4:XX243&gt;0.005))</f>
        <v>0</v>
      </c>
      <c r="XY2">
        <f>IF(XY243&lt;=0.005,1,0)</f>
        <v>1</v>
      </c>
      <c r="YB2" t="str">
        <f>IF(YE2&lt;=0,"",SUM(XZ4:XZ243))</f>
        <v/>
      </c>
      <c r="YC2" t="str">
        <f>IF(YE2&lt;=0,"",YE2+SUM(XZ4:XZ243))</f>
        <v/>
      </c>
      <c r="YD2" t="str">
        <f>IF(OR(YE2&lt;=0,XY2=0,$D$19=""),"",EDATE($D$19,XX2))</f>
        <v/>
      </c>
      <c r="YE2">
        <f>SUMPRODUCT(($D$7:$D$16&gt;0)*$D$7:$D$16)</f>
        <v>0</v>
      </c>
      <c r="YF2">
        <f>YE2/2</f>
        <v>0</v>
      </c>
      <c r="YG2" s="20">
        <f>$E$7</f>
        <v>0</v>
      </c>
      <c r="YH2" s="20">
        <f>$E$8</f>
        <v>0</v>
      </c>
      <c r="YI2" s="20">
        <f>$E$9</f>
        <v>0</v>
      </c>
      <c r="YJ2" s="20">
        <f>$E$10</f>
        <v>0</v>
      </c>
      <c r="YK2" s="20">
        <f>$E$11</f>
        <v>0</v>
      </c>
      <c r="YL2" s="20">
        <f>$E$12</f>
        <v>0</v>
      </c>
      <c r="YM2" s="20">
        <f>$E$13</f>
        <v>0</v>
      </c>
      <c r="YN2" s="20">
        <f>$E$14</f>
        <v>0</v>
      </c>
      <c r="YO2" s="20">
        <f>$E$15</f>
        <v>0</v>
      </c>
      <c r="YP2" s="20">
        <f>$E$16</f>
        <v>0</v>
      </c>
      <c r="YQ2" s="21">
        <f>$D$7</f>
        <v>0</v>
      </c>
      <c r="YR2" s="21">
        <f>$D$8</f>
        <v>0</v>
      </c>
      <c r="YS2" s="21">
        <f>$D$9</f>
        <v>0</v>
      </c>
      <c r="YT2" s="21">
        <f>$D$10</f>
        <v>0</v>
      </c>
      <c r="YU2" s="21">
        <f>$D$11</f>
        <v>0</v>
      </c>
      <c r="YV2" s="21">
        <f>$D$12</f>
        <v>0</v>
      </c>
      <c r="YW2" s="21">
        <f>$D$13</f>
        <v>0</v>
      </c>
      <c r="YX2" s="21">
        <f>$D$14</f>
        <v>0</v>
      </c>
      <c r="YY2" s="21">
        <f>$D$15</f>
        <v>0</v>
      </c>
      <c r="YZ2" s="21">
        <f>$D$16</f>
        <v>0</v>
      </c>
    </row>
    <row r="3" spans="1:676" ht="30" customHeight="1" x14ac:dyDescent="0.45">
      <c r="A3" s="11" t="s">
        <v>22</v>
      </c>
      <c r="B3" s="11"/>
      <c r="C3" s="11"/>
      <c r="D3" s="11"/>
      <c r="E3" s="11"/>
      <c r="F3" s="11"/>
      <c r="G3" s="11"/>
      <c r="H3" s="11"/>
      <c r="I3" s="11"/>
    </row>
    <row r="4" spans="1:676" x14ac:dyDescent="0.45">
      <c r="AN4">
        <v>1</v>
      </c>
      <c r="AO4">
        <f>IF($D$7&lt;=0,999,SUMPRODUCT(($D$7:$D$16&gt;0)*($D$7:$D$16&lt;$D$7))+SUMPRODUCT(($D$7:$D$16&gt;0)*($D$7:$D$16=$D$7)*($AN$4:$AN$13&lt;$AN4))+1)</f>
        <v>999</v>
      </c>
      <c r="AP4">
        <f>IF($D$7&lt;=0,999,SUMPRODUCT(($D$7:$D$16&gt;0)*($E$7:$E$16&gt;$E$7))+SUMPRODUCT(($D$7:$D$16&gt;0)*($E$7:$E$16=$E$7)*($AN$4:$AN$13&lt;$AN4))+1)</f>
        <v>999</v>
      </c>
      <c r="AQ4">
        <f>IF($D$7&lt;=0,999,IF($D$20="Snowball",AO4,AP4))</f>
        <v>999</v>
      </c>
      <c r="AT4">
        <v>1</v>
      </c>
      <c r="AU4" s="21">
        <f>$D$7</f>
        <v>0</v>
      </c>
      <c r="AV4" s="21">
        <f>$D$8</f>
        <v>0</v>
      </c>
      <c r="AW4" s="21">
        <f>$D$9</f>
        <v>0</v>
      </c>
      <c r="AX4" s="21">
        <f>$D$10</f>
        <v>0</v>
      </c>
      <c r="AY4" s="21">
        <f>$D$11</f>
        <v>0</v>
      </c>
      <c r="AZ4" s="21">
        <f>$D$12</f>
        <v>0</v>
      </c>
      <c r="BA4" s="21">
        <f>$D$13</f>
        <v>0</v>
      </c>
      <c r="BB4" s="21">
        <f>$D$14</f>
        <v>0</v>
      </c>
      <c r="BC4" s="21">
        <f>$D$15</f>
        <v>0</v>
      </c>
      <c r="BD4" s="21">
        <f>$D$16</f>
        <v>0</v>
      </c>
      <c r="BE4">
        <f t="shared" ref="BE4:BE35" si="0">IF(AU4&lt;=0,0,MIN($F$7,(AU4+ROUND(AU4*$E$7/12,2))))</f>
        <v>0</v>
      </c>
      <c r="BF4">
        <f t="shared" ref="BF4:BF35" si="1">IF(AV4&lt;=0,0,MIN($F$8,(AV4+ROUND(AV4*$E$8/12,2))))</f>
        <v>0</v>
      </c>
      <c r="BG4">
        <f t="shared" ref="BG4:BG35" si="2">IF(AW4&lt;=0,0,MIN($F$9,(AW4+ROUND(AW4*$E$9/12,2))))</f>
        <v>0</v>
      </c>
      <c r="BH4">
        <f t="shared" ref="BH4:BH35" si="3">IF(AX4&lt;=0,0,MIN($F$10,(AX4+ROUND(AX4*$E$10/12,2))))</f>
        <v>0</v>
      </c>
      <c r="BI4">
        <f t="shared" ref="BI4:BI35" si="4">IF(AY4&lt;=0,0,MIN($F$11,(AY4+ROUND(AY4*$E$11/12,2))))</f>
        <v>0</v>
      </c>
      <c r="BJ4">
        <f t="shared" ref="BJ4:BJ35" si="5">IF(AZ4&lt;=0,0,MIN($F$12,(AZ4+ROUND(AZ4*$E$12/12,2))))</f>
        <v>0</v>
      </c>
      <c r="BK4">
        <f t="shared" ref="BK4:BK35" si="6">IF(BA4&lt;=0,0,MIN($F$13,(BA4+ROUND(BA4*$E$13/12,2))))</f>
        <v>0</v>
      </c>
      <c r="BL4">
        <f t="shared" ref="BL4:BL35" si="7">IF(BB4&lt;=0,0,MIN($F$14,(BB4+ROUND(BB4*$E$14/12,2))))</f>
        <v>0</v>
      </c>
      <c r="BM4">
        <f t="shared" ref="BM4:BM35" si="8">IF(BC4&lt;=0,0,MIN($F$15,(BC4+ROUND(BC4*$E$15/12,2))))</f>
        <v>0</v>
      </c>
      <c r="BN4">
        <f t="shared" ref="BN4:BN35" si="9">IF(BD4&lt;=0,0,MIN($F$16,(BD4+ROUND(BD4*$E$16/12,2))))</f>
        <v>0</v>
      </c>
      <c r="BO4">
        <f t="shared" ref="BO4:BO35" si="10">MAX(0,(AU4+ROUND(AU4*$E$7/12,2))-BE4)</f>
        <v>0</v>
      </c>
      <c r="BP4">
        <f t="shared" ref="BP4:BP35" si="11">MAX(0,(AV4+ROUND(AV4*$E$8/12,2))-BF4)</f>
        <v>0</v>
      </c>
      <c r="BQ4">
        <f t="shared" ref="BQ4:BQ35" si="12">MAX(0,(AW4+ROUND(AW4*$E$9/12,2))-BG4)</f>
        <v>0</v>
      </c>
      <c r="BR4">
        <f t="shared" ref="BR4:BR35" si="13">MAX(0,(AX4+ROUND(AX4*$E$10/12,2))-BH4)</f>
        <v>0</v>
      </c>
      <c r="BS4">
        <f t="shared" ref="BS4:BS35" si="14">MAX(0,(AY4+ROUND(AY4*$E$11/12,2))-BI4)</f>
        <v>0</v>
      </c>
      <c r="BT4">
        <f t="shared" ref="BT4:BT35" si="15">MAX(0,(AZ4+ROUND(AZ4*$E$12/12,2))-BJ4)</f>
        <v>0</v>
      </c>
      <c r="BU4">
        <f t="shared" ref="BU4:BU35" si="16">MAX(0,(BA4+ROUND(BA4*$E$13/12,2))-BK4)</f>
        <v>0</v>
      </c>
      <c r="BV4">
        <f t="shared" ref="BV4:BV35" si="17">MAX(0,(BB4+ROUND(BB4*$E$14/12,2))-BL4)</f>
        <v>0</v>
      </c>
      <c r="BW4">
        <f t="shared" ref="BW4:BW35" si="18">MAX(0,(BC4+ROUND(BC4*$E$15/12,2))-BM4)</f>
        <v>0</v>
      </c>
      <c r="BX4">
        <f t="shared" ref="BX4:BX35" si="19">MAX(0,(BD4+ROUND(BD4*$E$16/12,2))-BN4)</f>
        <v>0</v>
      </c>
      <c r="BY4">
        <f t="shared" ref="BY4:BY35" si="20">IF(AU4&lt;=0,0,ROUND(MAX(0,(AU4+ROUND(AU4*$E$7/12,2))-BE4-(MIN(BO4,MAX(0,CI4-SUMPRODUCT(($AU$2:$BD$2&lt;$AU$2)*BO4:BX4))))),2))</f>
        <v>0</v>
      </c>
      <c r="BZ4">
        <f t="shared" ref="BZ4:BZ35" si="21">IF(AV4&lt;=0,0,ROUND(MAX(0,(AV4+ROUND(AV4*$E$8/12,2))-BF4-(MIN(BP4,MAX(0,CI4-SUMPRODUCT(($AU$2:$BD$2&lt;$AV$2)*BO4:BX4))))),2))</f>
        <v>0</v>
      </c>
      <c r="CA4">
        <f t="shared" ref="CA4:CA35" si="22">IF(AW4&lt;=0,0,ROUND(MAX(0,(AW4+ROUND(AW4*$E$9/12,2))-BG4-(MIN(BQ4,MAX(0,CI4-SUMPRODUCT(($AU$2:$BD$2&lt;$AW$2)*BO4:BX4))))),2))</f>
        <v>0</v>
      </c>
      <c r="CB4">
        <f t="shared" ref="CB4:CB35" si="23">IF(AX4&lt;=0,0,ROUND(MAX(0,(AX4+ROUND(AX4*$E$10/12,2))-BH4-(MIN(BR4,MAX(0,CI4-SUMPRODUCT(($AU$2:$BD$2&lt;$AX$2)*BO4:BX4))))),2))</f>
        <v>0</v>
      </c>
      <c r="CC4">
        <f t="shared" ref="CC4:CC35" si="24">IF(AY4&lt;=0,0,ROUND(MAX(0,(AY4+ROUND(AY4*$E$11/12,2))-BI4-(MIN(BS4,MAX(0,CI4-SUMPRODUCT(($AU$2:$BD$2&lt;$AY$2)*BO4:BX4))))),2))</f>
        <v>0</v>
      </c>
      <c r="CD4">
        <f t="shared" ref="CD4:CD35" si="25">IF(AZ4&lt;=0,0,ROUND(MAX(0,(AZ4+ROUND(AZ4*$E$12/12,2))-BJ4-(MIN(BT4,MAX(0,CI4-SUMPRODUCT(($AU$2:$BD$2&lt;$AZ$2)*BO4:BX4))))),2))</f>
        <v>0</v>
      </c>
      <c r="CE4">
        <f t="shared" ref="CE4:CE35" si="26">IF(BA4&lt;=0,0,ROUND(MAX(0,(BA4+ROUND(BA4*$E$13/12,2))-BK4-(MIN(BU4,MAX(0,CI4-SUMPRODUCT(($AU$2:$BD$2&lt;$BA$2)*BO4:BX4))))),2))</f>
        <v>0</v>
      </c>
      <c r="CF4">
        <f t="shared" ref="CF4:CF35" si="27">IF(BB4&lt;=0,0,ROUND(MAX(0,(BB4+ROUND(BB4*$E$14/12,2))-BL4-(MIN(BV4,MAX(0,CI4-SUMPRODUCT(($AU$2:$BD$2&lt;$BB$2)*BO4:BX4))))),2))</f>
        <v>0</v>
      </c>
      <c r="CG4">
        <f t="shared" ref="CG4:CG35" si="28">IF(BC4&lt;=0,0,ROUND(MAX(0,(BC4+ROUND(BC4*$E$15/12,2))-BM4-(MIN(BW4,MAX(0,CI4-SUMPRODUCT(($AU$2:$BD$2&lt;$BC$2)*BO4:BX4))))),2))</f>
        <v>0</v>
      </c>
      <c r="CH4">
        <f t="shared" ref="CH4:CH35" si="29">IF(BD4&lt;=0,0,ROUND(MAX(0,(BD4+ROUND(BD4*$E$16/12,2))-BN4-(MIN(BX4,MAX(0,CI4-SUMPRODUCT(($AU$2:$BD$2&lt;$BD$2)*BO4:BX4))))),2))</f>
        <v>0</v>
      </c>
      <c r="CI4">
        <f t="shared" ref="CI4:CI35" si="30">$CI$2-SUM(BE4:BN4)</f>
        <v>0</v>
      </c>
      <c r="CJ4">
        <f t="shared" ref="CJ4:CJ35" si="31">SUM(AU4:BD4)</f>
        <v>0</v>
      </c>
      <c r="CK4">
        <f t="shared" ref="CK4:CK35" si="32">SUM(BY4:CH4)</f>
        <v>0</v>
      </c>
      <c r="CL4">
        <f t="shared" ref="CL4:CL35" si="33">SUMPRODUCT(ROUND(AU4:BD4*$CS$2:$DB$2/12,2))</f>
        <v>0</v>
      </c>
      <c r="CM4">
        <f t="shared" ref="CM4:CM35" si="34">CL4+(CJ4-CK4)</f>
        <v>0</v>
      </c>
      <c r="CN4" t="str">
        <f t="shared" ref="CN4:CN35" si="35">IF(DM4&gt;=999,"",MATCH(DM4,$AU$2:$BD$2,0))</f>
        <v/>
      </c>
      <c r="CO4" t="str">
        <f t="shared" ref="CO4:CO35" si="36">IF(DN4&gt;=999,"",MATCH(DN4,$AU$2:$BD$2,0))</f>
        <v/>
      </c>
      <c r="CP4">
        <f t="shared" ref="CP4:CP35" si="37">SUMPRODUCT((BY4:CH4&lt;=0.005)*($DC$2:$DL$2&gt;0))</f>
        <v>0</v>
      </c>
      <c r="DM4">
        <f t="shared" ref="DM4:DM35" si="38">MIN(IF(AU4&gt;0.005,$AU$2,999),IF(AV4&gt;0.005,$AV$2,999),IF(AW4&gt;0.005,$AW$2,999),IF(AX4&gt;0.005,$AX$2,999),IF(AY4&gt;0.005,$AY$2,999),IF(AZ4&gt;0.005,$AZ$2,999),IF(BA4&gt;0.005,$BA$2,999),IF(BB4&gt;0.005,$BB$2,999),IF(BC4&gt;0.005,$BC$2,999),IF(BD4&gt;0.005,$BD$2,999))</f>
        <v>999</v>
      </c>
      <c r="DN4">
        <f t="shared" ref="DN4:DN35" si="39">MIN(IF(AND(AU4&gt;0.005,BY4&lt;=0.005),$AU$2,999),IF(AND(AV4&gt;0.005,BZ4&lt;=0.005),$AV$2,999),IF(AND(AW4&gt;0.005,CA4&lt;=0.005),$AW$2,999),IF(AND(AX4&gt;0.005,CB4&lt;=0.005),$AX$2,999),IF(AND(AY4&gt;0.005,CC4&lt;=0.005),$AY$2,999),IF(AND(AZ4&gt;0.005,CD4&lt;=0.005),$AZ$2,999),IF(AND(BA4&gt;0.005,CE4&lt;=0.005),$BA$2,999),IF(AND(BB4&gt;0.005,CF4&lt;=0.005),$BB$2,999),IF(AND(BC4&gt;0.005,CG4&lt;=0.005),$BC$2,999),IF(AND(BD4&gt;0.005,CH4&lt;=0.005),$BD$2,999))</f>
        <v>999</v>
      </c>
      <c r="DV4">
        <v>1</v>
      </c>
      <c r="DW4" s="21">
        <f>$D$7</f>
        <v>0</v>
      </c>
      <c r="DX4" s="21">
        <f>$D$8</f>
        <v>0</v>
      </c>
      <c r="DY4" s="21">
        <f>$D$9</f>
        <v>0</v>
      </c>
      <c r="DZ4" s="21">
        <f>$D$10</f>
        <v>0</v>
      </c>
      <c r="EA4" s="21">
        <f>$D$11</f>
        <v>0</v>
      </c>
      <c r="EB4" s="21">
        <f>$D$12</f>
        <v>0</v>
      </c>
      <c r="EC4" s="21">
        <f>$D$13</f>
        <v>0</v>
      </c>
      <c r="ED4" s="21">
        <f>$D$14</f>
        <v>0</v>
      </c>
      <c r="EE4" s="21">
        <f>$D$15</f>
        <v>0</v>
      </c>
      <c r="EF4" s="21">
        <f>$D$16</f>
        <v>0</v>
      </c>
      <c r="EG4">
        <f t="shared" ref="EG4:EG35" si="40">IF(DW4&lt;=0,0,MIN($F$7,(DW4+ROUND(DW4*$E$7/12,2))))</f>
        <v>0</v>
      </c>
      <c r="EH4">
        <f t="shared" ref="EH4:EH35" si="41">IF(DX4&lt;=0,0,MIN($F$8,(DX4+ROUND(DX4*$E$8/12,2))))</f>
        <v>0</v>
      </c>
      <c r="EI4">
        <f t="shared" ref="EI4:EI35" si="42">IF(DY4&lt;=0,0,MIN($F$9,(DY4+ROUND(DY4*$E$9/12,2))))</f>
        <v>0</v>
      </c>
      <c r="EJ4">
        <f t="shared" ref="EJ4:EJ35" si="43">IF(DZ4&lt;=0,0,MIN($F$10,(DZ4+ROUND(DZ4*$E$10/12,2))))</f>
        <v>0</v>
      </c>
      <c r="EK4">
        <f t="shared" ref="EK4:EK35" si="44">IF(EA4&lt;=0,0,MIN($F$11,(EA4+ROUND(EA4*$E$11/12,2))))</f>
        <v>0</v>
      </c>
      <c r="EL4">
        <f t="shared" ref="EL4:EL35" si="45">IF(EB4&lt;=0,0,MIN($F$12,(EB4+ROUND(EB4*$E$12/12,2))))</f>
        <v>0</v>
      </c>
      <c r="EM4">
        <f t="shared" ref="EM4:EM35" si="46">IF(EC4&lt;=0,0,MIN($F$13,(EC4+ROUND(EC4*$E$13/12,2))))</f>
        <v>0</v>
      </c>
      <c r="EN4">
        <f t="shared" ref="EN4:EN35" si="47">IF(ED4&lt;=0,0,MIN($F$14,(ED4+ROUND(ED4*$E$14/12,2))))</f>
        <v>0</v>
      </c>
      <c r="EO4">
        <f t="shared" ref="EO4:EO35" si="48">IF(EE4&lt;=0,0,MIN($F$15,(EE4+ROUND(EE4*$E$15/12,2))))</f>
        <v>0</v>
      </c>
      <c r="EP4">
        <f t="shared" ref="EP4:EP35" si="49">IF(EF4&lt;=0,0,MIN($F$16,(EF4+ROUND(EF4*$E$16/12,2))))</f>
        <v>0</v>
      </c>
      <c r="EQ4">
        <f t="shared" ref="EQ4:EQ35" si="50">MAX(0,(DW4+ROUND(DW4*$E$7/12,2))-EG4)</f>
        <v>0</v>
      </c>
      <c r="ER4">
        <f t="shared" ref="ER4:ER35" si="51">MAX(0,(DX4+ROUND(DX4*$E$8/12,2))-EH4)</f>
        <v>0</v>
      </c>
      <c r="ES4">
        <f t="shared" ref="ES4:ES35" si="52">MAX(0,(DY4+ROUND(DY4*$E$9/12,2))-EI4)</f>
        <v>0</v>
      </c>
      <c r="ET4">
        <f t="shared" ref="ET4:ET35" si="53">MAX(0,(DZ4+ROUND(DZ4*$E$10/12,2))-EJ4)</f>
        <v>0</v>
      </c>
      <c r="EU4">
        <f t="shared" ref="EU4:EU35" si="54">MAX(0,(EA4+ROUND(EA4*$E$11/12,2))-EK4)</f>
        <v>0</v>
      </c>
      <c r="EV4">
        <f t="shared" ref="EV4:EV35" si="55">MAX(0,(EB4+ROUND(EB4*$E$12/12,2))-EL4)</f>
        <v>0</v>
      </c>
      <c r="EW4">
        <f t="shared" ref="EW4:EW35" si="56">MAX(0,(EC4+ROUND(EC4*$E$13/12,2))-EM4)</f>
        <v>0</v>
      </c>
      <c r="EX4">
        <f t="shared" ref="EX4:EX35" si="57">MAX(0,(ED4+ROUND(ED4*$E$14/12,2))-EN4)</f>
        <v>0</v>
      </c>
      <c r="EY4">
        <f t="shared" ref="EY4:EY35" si="58">MAX(0,(EE4+ROUND(EE4*$E$15/12,2))-EO4)</f>
        <v>0</v>
      </c>
      <c r="EZ4">
        <f t="shared" ref="EZ4:EZ35" si="59">MAX(0,(EF4+ROUND(EF4*$E$16/12,2))-EP4)</f>
        <v>0</v>
      </c>
      <c r="FA4">
        <f t="shared" ref="FA4:FA35" si="60">IF(DW4&lt;=0,0,ROUND(MAX(0,(DW4+ROUND(DW4*$E$7/12,2))-EG4-(MIN(EQ4,MAX(0,FK4-SUMPRODUCT(($DW$2:$EF$2&lt;$DW$2)*EQ4:EZ4))))),2))</f>
        <v>0</v>
      </c>
      <c r="FB4">
        <f t="shared" ref="FB4:FB35" si="61">IF(DX4&lt;=0,0,ROUND(MAX(0,(DX4+ROUND(DX4*$E$8/12,2))-EH4-(MIN(ER4,MAX(0,FK4-SUMPRODUCT(($DW$2:$EF$2&lt;$DX$2)*EQ4:EZ4))))),2))</f>
        <v>0</v>
      </c>
      <c r="FC4">
        <f t="shared" ref="FC4:FC35" si="62">IF(DY4&lt;=0,0,ROUND(MAX(0,(DY4+ROUND(DY4*$E$9/12,2))-EI4-(MIN(ES4,MAX(0,FK4-SUMPRODUCT(($DW$2:$EF$2&lt;$DY$2)*EQ4:EZ4))))),2))</f>
        <v>0</v>
      </c>
      <c r="FD4">
        <f t="shared" ref="FD4:FD35" si="63">IF(DZ4&lt;=0,0,ROUND(MAX(0,(DZ4+ROUND(DZ4*$E$10/12,2))-EJ4-(MIN(ET4,MAX(0,FK4-SUMPRODUCT(($DW$2:$EF$2&lt;$DZ$2)*EQ4:EZ4))))),2))</f>
        <v>0</v>
      </c>
      <c r="FE4">
        <f t="shared" ref="FE4:FE35" si="64">IF(EA4&lt;=0,0,ROUND(MAX(0,(EA4+ROUND(EA4*$E$11/12,2))-EK4-(MIN(EU4,MAX(0,FK4-SUMPRODUCT(($DW$2:$EF$2&lt;$EA$2)*EQ4:EZ4))))),2))</f>
        <v>0</v>
      </c>
      <c r="FF4">
        <f t="shared" ref="FF4:FF35" si="65">IF(EB4&lt;=0,0,ROUND(MAX(0,(EB4+ROUND(EB4*$E$12/12,2))-EL4-(MIN(EV4,MAX(0,FK4-SUMPRODUCT(($DW$2:$EF$2&lt;$EB$2)*EQ4:EZ4))))),2))</f>
        <v>0</v>
      </c>
      <c r="FG4">
        <f t="shared" ref="FG4:FG35" si="66">IF(EC4&lt;=0,0,ROUND(MAX(0,(EC4+ROUND(EC4*$E$13/12,2))-EM4-(MIN(EW4,MAX(0,FK4-SUMPRODUCT(($DW$2:$EF$2&lt;$EC$2)*EQ4:EZ4))))),2))</f>
        <v>0</v>
      </c>
      <c r="FH4">
        <f t="shared" ref="FH4:FH35" si="67">IF(ED4&lt;=0,0,ROUND(MAX(0,(ED4+ROUND(ED4*$E$14/12,2))-EN4-(MIN(EX4,MAX(0,FK4-SUMPRODUCT(($DW$2:$EF$2&lt;$ED$2)*EQ4:EZ4))))),2))</f>
        <v>0</v>
      </c>
      <c r="FI4">
        <f t="shared" ref="FI4:FI35" si="68">IF(EE4&lt;=0,0,ROUND(MAX(0,(EE4+ROUND(EE4*$E$15/12,2))-EO4-(MIN(EY4,MAX(0,FK4-SUMPRODUCT(($DW$2:$EF$2&lt;$EE$2)*EQ4:EZ4))))),2))</f>
        <v>0</v>
      </c>
      <c r="FJ4">
        <f t="shared" ref="FJ4:FJ35" si="69">IF(EF4&lt;=0,0,ROUND(MAX(0,(EF4+ROUND(EF4*$E$16/12,2))-EP4-(MIN(EZ4,MAX(0,FK4-SUMPRODUCT(($DW$2:$EF$2&lt;$EF$2)*EQ4:EZ4))))),2))</f>
        <v>0</v>
      </c>
      <c r="FK4">
        <f t="shared" ref="FK4:FK35" si="70">$FK$2-SUM(EG4:EP4)</f>
        <v>0</v>
      </c>
      <c r="FL4">
        <f t="shared" ref="FL4:FL35" si="71">SUM(DW4:EF4)</f>
        <v>0</v>
      </c>
      <c r="FM4">
        <f t="shared" ref="FM4:FM35" si="72">SUM(FA4:FJ4)</f>
        <v>0</v>
      </c>
      <c r="FN4">
        <f t="shared" ref="FN4:FN35" si="73">SUMPRODUCT(ROUND(DW4:EF4*$FU$2:$GD$2/12,2))</f>
        <v>0</v>
      </c>
      <c r="FO4">
        <f t="shared" ref="FO4:FO35" si="74">FN4+(FL4-FM4)</f>
        <v>0</v>
      </c>
      <c r="FP4" t="str">
        <f t="shared" ref="FP4:FP35" si="75">IF(GO4&gt;=999,"",MATCH(GO4,$DW$2:$EF$2,0))</f>
        <v/>
      </c>
      <c r="FQ4" t="str">
        <f t="shared" ref="FQ4:FQ35" si="76">IF(GP4&gt;=999,"",MATCH(GP4,$DW$2:$EF$2,0))</f>
        <v/>
      </c>
      <c r="FR4">
        <f t="shared" ref="FR4:FR35" si="77">SUMPRODUCT((FA4:FJ4&lt;=0.005)*($GE$2:$GN$2&gt;0))</f>
        <v>0</v>
      </c>
      <c r="GO4">
        <f t="shared" ref="GO4:GO35" si="78">MIN(IF(DW4&gt;0.005,$DW$2,999),IF(DX4&gt;0.005,$DX$2,999),IF(DY4&gt;0.005,$DY$2,999),IF(DZ4&gt;0.005,$DZ$2,999),IF(EA4&gt;0.005,$EA$2,999),IF(EB4&gt;0.005,$EB$2,999),IF(EC4&gt;0.005,$EC$2,999),IF(ED4&gt;0.005,$ED$2,999),IF(EE4&gt;0.005,$EE$2,999),IF(EF4&gt;0.005,$EF$2,999))</f>
        <v>999</v>
      </c>
      <c r="GP4">
        <f t="shared" ref="GP4:GP35" si="79">MIN(IF(AND(DW4&gt;0.005,FA4&lt;=0.005),$DW$2,999),IF(AND(DX4&gt;0.005,FB4&lt;=0.005),$DX$2,999),IF(AND(DY4&gt;0.005,FC4&lt;=0.005),$DY$2,999),IF(AND(DZ4&gt;0.005,FD4&lt;=0.005),$DZ$2,999),IF(AND(EA4&gt;0.005,FE4&lt;=0.005),$EA$2,999),IF(AND(EB4&gt;0.005,FF4&lt;=0.005),$EB$2,999),IF(AND(EC4&gt;0.005,FG4&lt;=0.005),$EC$2,999),IF(AND(ED4&gt;0.005,FH4&lt;=0.005),$ED$2,999),IF(AND(EE4&gt;0.005,FI4&lt;=0.005),$EE$2,999),IF(AND(EF4&gt;0.005,FJ4&lt;=0.005),$EF$2,999))</f>
        <v>999</v>
      </c>
      <c r="GX4">
        <v>1</v>
      </c>
      <c r="GY4" s="21">
        <f>$D$7</f>
        <v>0</v>
      </c>
      <c r="GZ4" s="21">
        <f>$D$8</f>
        <v>0</v>
      </c>
      <c r="HA4" s="21">
        <f>$D$9</f>
        <v>0</v>
      </c>
      <c r="HB4" s="21">
        <f>$D$10</f>
        <v>0</v>
      </c>
      <c r="HC4" s="21">
        <f>$D$11</f>
        <v>0</v>
      </c>
      <c r="HD4" s="21">
        <f>$D$12</f>
        <v>0</v>
      </c>
      <c r="HE4" s="21">
        <f>$D$13</f>
        <v>0</v>
      </c>
      <c r="HF4" s="21">
        <f>$D$14</f>
        <v>0</v>
      </c>
      <c r="HG4" s="21">
        <f>$D$15</f>
        <v>0</v>
      </c>
      <c r="HH4" s="21">
        <f>$D$16</f>
        <v>0</v>
      </c>
      <c r="HI4">
        <f t="shared" ref="HI4:HI35" si="80">IF(GY4&lt;=0,0,MIN($F$7,(GY4+ROUND(GY4*$E$7/12,2))))</f>
        <v>0</v>
      </c>
      <c r="HJ4">
        <f t="shared" ref="HJ4:HJ35" si="81">IF(GZ4&lt;=0,0,MIN($F$8,(GZ4+ROUND(GZ4*$E$8/12,2))))</f>
        <v>0</v>
      </c>
      <c r="HK4">
        <f t="shared" ref="HK4:HK35" si="82">IF(HA4&lt;=0,0,MIN($F$9,(HA4+ROUND(HA4*$E$9/12,2))))</f>
        <v>0</v>
      </c>
      <c r="HL4">
        <f t="shared" ref="HL4:HL35" si="83">IF(HB4&lt;=0,0,MIN($F$10,(HB4+ROUND(HB4*$E$10/12,2))))</f>
        <v>0</v>
      </c>
      <c r="HM4">
        <f t="shared" ref="HM4:HM35" si="84">IF(HC4&lt;=0,0,MIN($F$11,(HC4+ROUND(HC4*$E$11/12,2))))</f>
        <v>0</v>
      </c>
      <c r="HN4">
        <f t="shared" ref="HN4:HN35" si="85">IF(HD4&lt;=0,0,MIN($F$12,(HD4+ROUND(HD4*$E$12/12,2))))</f>
        <v>0</v>
      </c>
      <c r="HO4">
        <f t="shared" ref="HO4:HO35" si="86">IF(HE4&lt;=0,0,MIN($F$13,(HE4+ROUND(HE4*$E$13/12,2))))</f>
        <v>0</v>
      </c>
      <c r="HP4">
        <f t="shared" ref="HP4:HP35" si="87">IF(HF4&lt;=0,0,MIN($F$14,(HF4+ROUND(HF4*$E$14/12,2))))</f>
        <v>0</v>
      </c>
      <c r="HQ4">
        <f t="shared" ref="HQ4:HQ35" si="88">IF(HG4&lt;=0,0,MIN($F$15,(HG4+ROUND(HG4*$E$15/12,2))))</f>
        <v>0</v>
      </c>
      <c r="HR4">
        <f t="shared" ref="HR4:HR35" si="89">IF(HH4&lt;=0,0,MIN($F$16,(HH4+ROUND(HH4*$E$16/12,2))))</f>
        <v>0</v>
      </c>
      <c r="HS4">
        <f t="shared" ref="HS4:HS35" si="90">MAX(0,(GY4+ROUND(GY4*$E$7/12,2))-HI4)</f>
        <v>0</v>
      </c>
      <c r="HT4">
        <f t="shared" ref="HT4:HT35" si="91">MAX(0,(GZ4+ROUND(GZ4*$E$8/12,2))-HJ4)</f>
        <v>0</v>
      </c>
      <c r="HU4">
        <f t="shared" ref="HU4:HU35" si="92">MAX(0,(HA4+ROUND(HA4*$E$9/12,2))-HK4)</f>
        <v>0</v>
      </c>
      <c r="HV4">
        <f t="shared" ref="HV4:HV35" si="93">MAX(0,(HB4+ROUND(HB4*$E$10/12,2))-HL4)</f>
        <v>0</v>
      </c>
      <c r="HW4">
        <f t="shared" ref="HW4:HW35" si="94">MAX(0,(HC4+ROUND(HC4*$E$11/12,2))-HM4)</f>
        <v>0</v>
      </c>
      <c r="HX4">
        <f t="shared" ref="HX4:HX35" si="95">MAX(0,(HD4+ROUND(HD4*$E$12/12,2))-HN4)</f>
        <v>0</v>
      </c>
      <c r="HY4">
        <f t="shared" ref="HY4:HY35" si="96">MAX(0,(HE4+ROUND(HE4*$E$13/12,2))-HO4)</f>
        <v>0</v>
      </c>
      <c r="HZ4">
        <f t="shared" ref="HZ4:HZ35" si="97">MAX(0,(HF4+ROUND(HF4*$E$14/12,2))-HP4)</f>
        <v>0</v>
      </c>
      <c r="IA4">
        <f t="shared" ref="IA4:IA35" si="98">MAX(0,(HG4+ROUND(HG4*$E$15/12,2))-HQ4)</f>
        <v>0</v>
      </c>
      <c r="IB4">
        <f t="shared" ref="IB4:IB35" si="99">MAX(0,(HH4+ROUND(HH4*$E$16/12,2))-HR4)</f>
        <v>0</v>
      </c>
      <c r="IC4">
        <f t="shared" ref="IC4:IC35" si="100">IF(GY4&lt;=0,0,ROUND(MAX(0,(GY4+ROUND(GY4*$E$7/12,2))-HI4-(MIN(HS4,MAX(0,IM4-SUMPRODUCT(($GY$2:$HH$2&lt;$GY$2)*HS4:IB4))))),2))</f>
        <v>0</v>
      </c>
      <c r="ID4">
        <f t="shared" ref="ID4:ID35" si="101">IF(GZ4&lt;=0,0,ROUND(MAX(0,(GZ4+ROUND(GZ4*$E$8/12,2))-HJ4-(MIN(HT4,MAX(0,IM4-SUMPRODUCT(($GY$2:$HH$2&lt;$GZ$2)*HS4:IB4))))),2))</f>
        <v>0</v>
      </c>
      <c r="IE4">
        <f t="shared" ref="IE4:IE35" si="102">IF(HA4&lt;=0,0,ROUND(MAX(0,(HA4+ROUND(HA4*$E$9/12,2))-HK4-(MIN(HU4,MAX(0,IM4-SUMPRODUCT(($GY$2:$HH$2&lt;$HA$2)*HS4:IB4))))),2))</f>
        <v>0</v>
      </c>
      <c r="IF4">
        <f t="shared" ref="IF4:IF35" si="103">IF(HB4&lt;=0,0,ROUND(MAX(0,(HB4+ROUND(HB4*$E$10/12,2))-HL4-(MIN(HV4,MAX(0,IM4-SUMPRODUCT(($GY$2:$HH$2&lt;$HB$2)*HS4:IB4))))),2))</f>
        <v>0</v>
      </c>
      <c r="IG4">
        <f t="shared" ref="IG4:IG35" si="104">IF(HC4&lt;=0,0,ROUND(MAX(0,(HC4+ROUND(HC4*$E$11/12,2))-HM4-(MIN(HW4,MAX(0,IM4-SUMPRODUCT(($GY$2:$HH$2&lt;$HC$2)*HS4:IB4))))),2))</f>
        <v>0</v>
      </c>
      <c r="IH4">
        <f t="shared" ref="IH4:IH35" si="105">IF(HD4&lt;=0,0,ROUND(MAX(0,(HD4+ROUND(HD4*$E$12/12,2))-HN4-(MIN(HX4,MAX(0,IM4-SUMPRODUCT(($GY$2:$HH$2&lt;$HD$2)*HS4:IB4))))),2))</f>
        <v>0</v>
      </c>
      <c r="II4">
        <f t="shared" ref="II4:II35" si="106">IF(HE4&lt;=0,0,ROUND(MAX(0,(HE4+ROUND(HE4*$E$13/12,2))-HO4-(MIN(HY4,MAX(0,IM4-SUMPRODUCT(($GY$2:$HH$2&lt;$HE$2)*HS4:IB4))))),2))</f>
        <v>0</v>
      </c>
      <c r="IJ4">
        <f t="shared" ref="IJ4:IJ35" si="107">IF(HF4&lt;=0,0,ROUND(MAX(0,(HF4+ROUND(HF4*$E$14/12,2))-HP4-(MIN(HZ4,MAX(0,IM4-SUMPRODUCT(($GY$2:$HH$2&lt;$HF$2)*HS4:IB4))))),2))</f>
        <v>0</v>
      </c>
      <c r="IK4">
        <f t="shared" ref="IK4:IK35" si="108">IF(HG4&lt;=0,0,ROUND(MAX(0,(HG4+ROUND(HG4*$E$15/12,2))-HQ4-(MIN(IA4,MAX(0,IM4-SUMPRODUCT(($GY$2:$HH$2&lt;$HG$2)*HS4:IB4))))),2))</f>
        <v>0</v>
      </c>
      <c r="IL4">
        <f t="shared" ref="IL4:IL35" si="109">IF(HH4&lt;=0,0,ROUND(MAX(0,(HH4+ROUND(HH4*$E$16/12,2))-HR4-(MIN(IB4,MAX(0,IM4-SUMPRODUCT(($GY$2:$HH$2&lt;$HH$2)*HS4:IB4))))),2))</f>
        <v>0</v>
      </c>
      <c r="IM4">
        <f t="shared" ref="IM4:IM35" si="110">$IM$2-SUM(HI4:HR4)</f>
        <v>0</v>
      </c>
      <c r="IN4">
        <f t="shared" ref="IN4:IN35" si="111">SUM(GY4:HH4)</f>
        <v>0</v>
      </c>
      <c r="IO4">
        <f t="shared" ref="IO4:IO35" si="112">SUM(IC4:IL4)</f>
        <v>0</v>
      </c>
      <c r="IP4">
        <f t="shared" ref="IP4:IP35" si="113">SUMPRODUCT(ROUND(GY4:HH4*$IW$2:$JF$2/12,2))</f>
        <v>0</v>
      </c>
      <c r="IQ4">
        <f t="shared" ref="IQ4:IQ35" si="114">IP4+(IN4-IO4)</f>
        <v>0</v>
      </c>
      <c r="IR4" t="str">
        <f t="shared" ref="IR4:IR35" si="115">IF(JQ4&gt;=999,"",MATCH(JQ4,$GY$2:$HH$2,0))</f>
        <v/>
      </c>
      <c r="IS4" t="str">
        <f t="shared" ref="IS4:IS35" si="116">IF(JR4&gt;=999,"",MATCH(JR4,$GY$2:$HH$2,0))</f>
        <v/>
      </c>
      <c r="IT4">
        <f t="shared" ref="IT4:IT35" si="117">SUMPRODUCT((IC4:IL4&lt;=0.005)*($JG$2:$JP$2&gt;0))</f>
        <v>0</v>
      </c>
      <c r="JQ4">
        <f t="shared" ref="JQ4:JQ35" si="118">MIN(IF(GY4&gt;0.005,$GY$2,999),IF(GZ4&gt;0.005,$GZ$2,999),IF(HA4&gt;0.005,$HA$2,999),IF(HB4&gt;0.005,$HB$2,999),IF(HC4&gt;0.005,$HC$2,999),IF(HD4&gt;0.005,$HD$2,999),IF(HE4&gt;0.005,$HE$2,999),IF(HF4&gt;0.005,$HF$2,999),IF(HG4&gt;0.005,$HG$2,999),IF(HH4&gt;0.005,$HH$2,999))</f>
        <v>999</v>
      </c>
      <c r="JR4">
        <f t="shared" ref="JR4:JR35" si="119">MIN(IF(AND(GY4&gt;0.005,IC4&lt;=0.005),$GY$2,999),IF(AND(GZ4&gt;0.005,ID4&lt;=0.005),$GZ$2,999),IF(AND(HA4&gt;0.005,IE4&lt;=0.005),$HA$2,999),IF(AND(HB4&gt;0.005,IF4&lt;=0.005),$HB$2,999),IF(AND(HC4&gt;0.005,IG4&lt;=0.005),$HC$2,999),IF(AND(HD4&gt;0.005,IH4&lt;=0.005),$HD$2,999),IF(AND(HE4&gt;0.005,II4&lt;=0.005),$HE$2,999),IF(AND(HF4&gt;0.005,IJ4&lt;=0.005),$HF$2,999),IF(AND(HG4&gt;0.005,IK4&lt;=0.005),$HG$2,999),IF(AND(HH4&gt;0.005,IL4&lt;=0.005),$HH$2,999))</f>
        <v>999</v>
      </c>
      <c r="JZ4">
        <v>1</v>
      </c>
      <c r="KA4" s="21">
        <f>$D$7</f>
        <v>0</v>
      </c>
      <c r="KB4" s="21">
        <f>$D$8</f>
        <v>0</v>
      </c>
      <c r="KC4" s="21">
        <f>$D$9</f>
        <v>0</v>
      </c>
      <c r="KD4" s="21">
        <f>$D$10</f>
        <v>0</v>
      </c>
      <c r="KE4" s="21">
        <f>$D$11</f>
        <v>0</v>
      </c>
      <c r="KF4" s="21">
        <f>$D$12</f>
        <v>0</v>
      </c>
      <c r="KG4" s="21">
        <f>$D$13</f>
        <v>0</v>
      </c>
      <c r="KH4" s="21">
        <f>$D$14</f>
        <v>0</v>
      </c>
      <c r="KI4" s="21">
        <f>$D$15</f>
        <v>0</v>
      </c>
      <c r="KJ4" s="21">
        <f>$D$16</f>
        <v>0</v>
      </c>
      <c r="KK4">
        <f t="shared" ref="KK4:KK35" si="120">IF(KA4&lt;=0,0,MIN($F$7,(KA4+ROUND(KA4*$E$7/12,2))))</f>
        <v>0</v>
      </c>
      <c r="KL4">
        <f t="shared" ref="KL4:KL35" si="121">IF(KB4&lt;=0,0,MIN($F$8,(KB4+ROUND(KB4*$E$8/12,2))))</f>
        <v>0</v>
      </c>
      <c r="KM4">
        <f t="shared" ref="KM4:KM35" si="122">IF(KC4&lt;=0,0,MIN($F$9,(KC4+ROUND(KC4*$E$9/12,2))))</f>
        <v>0</v>
      </c>
      <c r="KN4">
        <f t="shared" ref="KN4:KN35" si="123">IF(KD4&lt;=0,0,MIN($F$10,(KD4+ROUND(KD4*$E$10/12,2))))</f>
        <v>0</v>
      </c>
      <c r="KO4">
        <f t="shared" ref="KO4:KO35" si="124">IF(KE4&lt;=0,0,MIN($F$11,(KE4+ROUND(KE4*$E$11/12,2))))</f>
        <v>0</v>
      </c>
      <c r="KP4">
        <f t="shared" ref="KP4:KP35" si="125">IF(KF4&lt;=0,0,MIN($F$12,(KF4+ROUND(KF4*$E$12/12,2))))</f>
        <v>0</v>
      </c>
      <c r="KQ4">
        <f t="shared" ref="KQ4:KQ35" si="126">IF(KG4&lt;=0,0,MIN($F$13,(KG4+ROUND(KG4*$E$13/12,2))))</f>
        <v>0</v>
      </c>
      <c r="KR4">
        <f t="shared" ref="KR4:KR35" si="127">IF(KH4&lt;=0,0,MIN($F$14,(KH4+ROUND(KH4*$E$14/12,2))))</f>
        <v>0</v>
      </c>
      <c r="KS4">
        <f t="shared" ref="KS4:KS35" si="128">IF(KI4&lt;=0,0,MIN($F$15,(KI4+ROUND(KI4*$E$15/12,2))))</f>
        <v>0</v>
      </c>
      <c r="KT4">
        <f t="shared" ref="KT4:KT35" si="129">IF(KJ4&lt;=0,0,MIN($F$16,(KJ4+ROUND(KJ4*$E$16/12,2))))</f>
        <v>0</v>
      </c>
      <c r="KU4">
        <f t="shared" ref="KU4:KU35" si="130">MAX(0,(KA4+ROUND(KA4*$E$7/12,2))-KK4)</f>
        <v>0</v>
      </c>
      <c r="KV4">
        <f t="shared" ref="KV4:KV35" si="131">MAX(0,(KB4+ROUND(KB4*$E$8/12,2))-KL4)</f>
        <v>0</v>
      </c>
      <c r="KW4">
        <f t="shared" ref="KW4:KW35" si="132">MAX(0,(KC4+ROUND(KC4*$E$9/12,2))-KM4)</f>
        <v>0</v>
      </c>
      <c r="KX4">
        <f t="shared" ref="KX4:KX35" si="133">MAX(0,(KD4+ROUND(KD4*$E$10/12,2))-KN4)</f>
        <v>0</v>
      </c>
      <c r="KY4">
        <f t="shared" ref="KY4:KY35" si="134">MAX(0,(KE4+ROUND(KE4*$E$11/12,2))-KO4)</f>
        <v>0</v>
      </c>
      <c r="KZ4">
        <f t="shared" ref="KZ4:KZ35" si="135">MAX(0,(KF4+ROUND(KF4*$E$12/12,2))-KP4)</f>
        <v>0</v>
      </c>
      <c r="LA4">
        <f t="shared" ref="LA4:LA35" si="136">MAX(0,(KG4+ROUND(KG4*$E$13/12,2))-KQ4)</f>
        <v>0</v>
      </c>
      <c r="LB4">
        <f t="shared" ref="LB4:LB35" si="137">MAX(0,(KH4+ROUND(KH4*$E$14/12,2))-KR4)</f>
        <v>0</v>
      </c>
      <c r="LC4">
        <f t="shared" ref="LC4:LC35" si="138">MAX(0,(KI4+ROUND(KI4*$E$15/12,2))-KS4)</f>
        <v>0</v>
      </c>
      <c r="LD4">
        <f t="shared" ref="LD4:LD35" si="139">MAX(0,(KJ4+ROUND(KJ4*$E$16/12,2))-KT4)</f>
        <v>0</v>
      </c>
      <c r="LE4">
        <f t="shared" ref="LE4:LE35" si="140">IF(KA4&lt;=0,0,ROUND(MAX(0,(KA4+ROUND(KA4*$E$7/12,2))-KK4-(MIN(KU4,MAX(0,LO4-SUMPRODUCT(($KA$2:$KJ$2&lt;$KA$2)*KU4:LD4))))),2))</f>
        <v>0</v>
      </c>
      <c r="LF4">
        <f t="shared" ref="LF4:LF35" si="141">IF(KB4&lt;=0,0,ROUND(MAX(0,(KB4+ROUND(KB4*$E$8/12,2))-KL4-(MIN(KV4,MAX(0,LO4-SUMPRODUCT(($KA$2:$KJ$2&lt;$KB$2)*KU4:LD4))))),2))</f>
        <v>0</v>
      </c>
      <c r="LG4">
        <f t="shared" ref="LG4:LG35" si="142">IF(KC4&lt;=0,0,ROUND(MAX(0,(KC4+ROUND(KC4*$E$9/12,2))-KM4-(MIN(KW4,MAX(0,LO4-SUMPRODUCT(($KA$2:$KJ$2&lt;$KC$2)*KU4:LD4))))),2))</f>
        <v>0</v>
      </c>
      <c r="LH4">
        <f t="shared" ref="LH4:LH35" si="143">IF(KD4&lt;=0,0,ROUND(MAX(0,(KD4+ROUND(KD4*$E$10/12,2))-KN4-(MIN(KX4,MAX(0,LO4-SUMPRODUCT(($KA$2:$KJ$2&lt;$KD$2)*KU4:LD4))))),2))</f>
        <v>0</v>
      </c>
      <c r="LI4">
        <f t="shared" ref="LI4:LI35" si="144">IF(KE4&lt;=0,0,ROUND(MAX(0,(KE4+ROUND(KE4*$E$11/12,2))-KO4-(MIN(KY4,MAX(0,LO4-SUMPRODUCT(($KA$2:$KJ$2&lt;$KE$2)*KU4:LD4))))),2))</f>
        <v>0</v>
      </c>
      <c r="LJ4">
        <f t="shared" ref="LJ4:LJ35" si="145">IF(KF4&lt;=0,0,ROUND(MAX(0,(KF4+ROUND(KF4*$E$12/12,2))-KP4-(MIN(KZ4,MAX(0,LO4-SUMPRODUCT(($KA$2:$KJ$2&lt;$KF$2)*KU4:LD4))))),2))</f>
        <v>0</v>
      </c>
      <c r="LK4">
        <f t="shared" ref="LK4:LK35" si="146">IF(KG4&lt;=0,0,ROUND(MAX(0,(KG4+ROUND(KG4*$E$13/12,2))-KQ4-(MIN(LA4,MAX(0,LO4-SUMPRODUCT(($KA$2:$KJ$2&lt;$KG$2)*KU4:LD4))))),2))</f>
        <v>0</v>
      </c>
      <c r="LL4">
        <f t="shared" ref="LL4:LL35" si="147">IF(KH4&lt;=0,0,ROUND(MAX(0,(KH4+ROUND(KH4*$E$14/12,2))-KR4-(MIN(LB4,MAX(0,LO4-SUMPRODUCT(($KA$2:$KJ$2&lt;$KH$2)*KU4:LD4))))),2))</f>
        <v>0</v>
      </c>
      <c r="LM4">
        <f t="shared" ref="LM4:LM35" si="148">IF(KI4&lt;=0,0,ROUND(MAX(0,(KI4+ROUND(KI4*$E$15/12,2))-KS4-(MIN(LC4,MAX(0,LO4-SUMPRODUCT(($KA$2:$KJ$2&lt;$KI$2)*KU4:LD4))))),2))</f>
        <v>0</v>
      </c>
      <c r="LN4">
        <f t="shared" ref="LN4:LN35" si="149">IF(KJ4&lt;=0,0,ROUND(MAX(0,(KJ4+ROUND(KJ4*$E$16/12,2))-KT4-(MIN(LD4,MAX(0,LO4-SUMPRODUCT(($KA$2:$KJ$2&lt;$KJ$2)*KU4:LD4))))),2))</f>
        <v>0</v>
      </c>
      <c r="LO4">
        <f t="shared" ref="LO4:LO35" si="150">$LO$2-SUM(KK4:KT4)</f>
        <v>100</v>
      </c>
      <c r="LP4">
        <f t="shared" ref="LP4:LP35" si="151">SUM(KA4:KJ4)</f>
        <v>0</v>
      </c>
      <c r="LQ4">
        <f t="shared" ref="LQ4:LQ35" si="152">SUM(LE4:LN4)</f>
        <v>0</v>
      </c>
      <c r="LR4">
        <f t="shared" ref="LR4:LR35" si="153">SUMPRODUCT(ROUND(KA4:KJ4*$LY$2:$MH$2/12,2))</f>
        <v>0</v>
      </c>
      <c r="LS4">
        <f t="shared" ref="LS4:LS35" si="154">LR4+(LP4-LQ4)</f>
        <v>0</v>
      </c>
      <c r="LT4" t="str">
        <f t="shared" ref="LT4:LT35" si="155">IF(MS4&gt;=999,"",MATCH(MS4,$KA$2:$KJ$2,0))</f>
        <v/>
      </c>
      <c r="LU4" t="str">
        <f t="shared" ref="LU4:LU35" si="156">IF(MT4&gt;=999,"",MATCH(MT4,$KA$2:$KJ$2,0))</f>
        <v/>
      </c>
      <c r="LV4">
        <f t="shared" ref="LV4:LV35" si="157">SUMPRODUCT((LE4:LN4&lt;=0.005)*($MI$2:$MR$2&gt;0))</f>
        <v>0</v>
      </c>
      <c r="MS4">
        <f t="shared" ref="MS4:MS35" si="158">MIN(IF(KA4&gt;0.005,$KA$2,999),IF(KB4&gt;0.005,$KB$2,999),IF(KC4&gt;0.005,$KC$2,999),IF(KD4&gt;0.005,$KD$2,999),IF(KE4&gt;0.005,$KE$2,999),IF(KF4&gt;0.005,$KF$2,999),IF(KG4&gt;0.005,$KG$2,999),IF(KH4&gt;0.005,$KH$2,999),IF(KI4&gt;0.005,$KI$2,999),IF(KJ4&gt;0.005,$KJ$2,999))</f>
        <v>999</v>
      </c>
      <c r="MT4">
        <f t="shared" ref="MT4:MT35" si="159">MIN(IF(AND(KA4&gt;0.005,LE4&lt;=0.005),$KA$2,999),IF(AND(KB4&gt;0.005,LF4&lt;=0.005),$KB$2,999),IF(AND(KC4&gt;0.005,LG4&lt;=0.005),$KC$2,999),IF(AND(KD4&gt;0.005,LH4&lt;=0.005),$KD$2,999),IF(AND(KE4&gt;0.005,LI4&lt;=0.005),$KE$2,999),IF(AND(KF4&gt;0.005,LJ4&lt;=0.005),$KF$2,999),IF(AND(KG4&gt;0.005,LK4&lt;=0.005),$KG$2,999),IF(AND(KH4&gt;0.005,LL4&lt;=0.005),$KH$2,999),IF(AND(KI4&gt;0.005,LM4&lt;=0.005),$KI$2,999),IF(AND(KJ4&gt;0.005,LN4&lt;=0.005),$KJ$2,999))</f>
        <v>999</v>
      </c>
      <c r="NB4">
        <v>1</v>
      </c>
      <c r="NC4" s="21">
        <f>$D$7</f>
        <v>0</v>
      </c>
      <c r="ND4" s="21">
        <f>$D$8</f>
        <v>0</v>
      </c>
      <c r="NE4" s="21">
        <f>$D$9</f>
        <v>0</v>
      </c>
      <c r="NF4" s="21">
        <f>$D$10</f>
        <v>0</v>
      </c>
      <c r="NG4" s="21">
        <f>$D$11</f>
        <v>0</v>
      </c>
      <c r="NH4" s="21">
        <f>$D$12</f>
        <v>0</v>
      </c>
      <c r="NI4" s="21">
        <f>$D$13</f>
        <v>0</v>
      </c>
      <c r="NJ4" s="21">
        <f>$D$14</f>
        <v>0</v>
      </c>
      <c r="NK4" s="21">
        <f>$D$15</f>
        <v>0</v>
      </c>
      <c r="NL4" s="21">
        <f>$D$16</f>
        <v>0</v>
      </c>
      <c r="NM4">
        <f t="shared" ref="NM4:NM35" si="160">IF(NC4&lt;=0,0,MIN($F$7,(NC4+ROUND(NC4*$E$7/12,2))))</f>
        <v>0</v>
      </c>
      <c r="NN4">
        <f t="shared" ref="NN4:NN35" si="161">IF(ND4&lt;=0,0,MIN($F$8,(ND4+ROUND(ND4*$E$8/12,2))))</f>
        <v>0</v>
      </c>
      <c r="NO4">
        <f t="shared" ref="NO4:NO35" si="162">IF(NE4&lt;=0,0,MIN($F$9,(NE4+ROUND(NE4*$E$9/12,2))))</f>
        <v>0</v>
      </c>
      <c r="NP4">
        <f t="shared" ref="NP4:NP35" si="163">IF(NF4&lt;=0,0,MIN($F$10,(NF4+ROUND(NF4*$E$10/12,2))))</f>
        <v>0</v>
      </c>
      <c r="NQ4">
        <f t="shared" ref="NQ4:NQ35" si="164">IF(NG4&lt;=0,0,MIN($F$11,(NG4+ROUND(NG4*$E$11/12,2))))</f>
        <v>0</v>
      </c>
      <c r="NR4">
        <f t="shared" ref="NR4:NR35" si="165">IF(NH4&lt;=0,0,MIN($F$12,(NH4+ROUND(NH4*$E$12/12,2))))</f>
        <v>0</v>
      </c>
      <c r="NS4">
        <f t="shared" ref="NS4:NS35" si="166">IF(NI4&lt;=0,0,MIN($F$13,(NI4+ROUND(NI4*$E$13/12,2))))</f>
        <v>0</v>
      </c>
      <c r="NT4">
        <f t="shared" ref="NT4:NT35" si="167">IF(NJ4&lt;=0,0,MIN($F$14,(NJ4+ROUND(NJ4*$E$14/12,2))))</f>
        <v>0</v>
      </c>
      <c r="NU4">
        <f t="shared" ref="NU4:NU35" si="168">IF(NK4&lt;=0,0,MIN($F$15,(NK4+ROUND(NK4*$E$15/12,2))))</f>
        <v>0</v>
      </c>
      <c r="NV4">
        <f t="shared" ref="NV4:NV35" si="169">IF(NL4&lt;=0,0,MIN($F$16,(NL4+ROUND(NL4*$E$16/12,2))))</f>
        <v>0</v>
      </c>
      <c r="NW4">
        <f t="shared" ref="NW4:NW35" si="170">MAX(0,(NC4+ROUND(NC4*$E$7/12,2))-NM4)</f>
        <v>0</v>
      </c>
      <c r="NX4">
        <f t="shared" ref="NX4:NX35" si="171">MAX(0,(ND4+ROUND(ND4*$E$8/12,2))-NN4)</f>
        <v>0</v>
      </c>
      <c r="NY4">
        <f t="shared" ref="NY4:NY35" si="172">MAX(0,(NE4+ROUND(NE4*$E$9/12,2))-NO4)</f>
        <v>0</v>
      </c>
      <c r="NZ4">
        <f t="shared" ref="NZ4:NZ35" si="173">MAX(0,(NF4+ROUND(NF4*$E$10/12,2))-NP4)</f>
        <v>0</v>
      </c>
      <c r="OA4">
        <f t="shared" ref="OA4:OA35" si="174">MAX(0,(NG4+ROUND(NG4*$E$11/12,2))-NQ4)</f>
        <v>0</v>
      </c>
      <c r="OB4">
        <f t="shared" ref="OB4:OB35" si="175">MAX(0,(NH4+ROUND(NH4*$E$12/12,2))-NR4)</f>
        <v>0</v>
      </c>
      <c r="OC4">
        <f t="shared" ref="OC4:OC35" si="176">MAX(0,(NI4+ROUND(NI4*$E$13/12,2))-NS4)</f>
        <v>0</v>
      </c>
      <c r="OD4">
        <f t="shared" ref="OD4:OD35" si="177">MAX(0,(NJ4+ROUND(NJ4*$E$14/12,2))-NT4)</f>
        <v>0</v>
      </c>
      <c r="OE4">
        <f t="shared" ref="OE4:OE35" si="178">MAX(0,(NK4+ROUND(NK4*$E$15/12,2))-NU4)</f>
        <v>0</v>
      </c>
      <c r="OF4">
        <f t="shared" ref="OF4:OF35" si="179">MAX(0,(NL4+ROUND(NL4*$E$16/12,2))-NV4)</f>
        <v>0</v>
      </c>
      <c r="OG4">
        <f t="shared" ref="OG4:OG35" si="180">IF(NC4&lt;=0,0,ROUND(MAX(0,(NC4+ROUND(NC4*$E$7/12,2))-NM4-(MIN(NW4,MAX(0,OQ4-SUMPRODUCT(($NC$2:$NL$2&lt;$NC$2)*NW4:OF4))))),2))</f>
        <v>0</v>
      </c>
      <c r="OH4">
        <f t="shared" ref="OH4:OH35" si="181">IF(ND4&lt;=0,0,ROUND(MAX(0,(ND4+ROUND(ND4*$E$8/12,2))-NN4-(MIN(NX4,MAX(0,OQ4-SUMPRODUCT(($NC$2:$NL$2&lt;$ND$2)*NW4:OF4))))),2))</f>
        <v>0</v>
      </c>
      <c r="OI4">
        <f t="shared" ref="OI4:OI35" si="182">IF(NE4&lt;=0,0,ROUND(MAX(0,(NE4+ROUND(NE4*$E$9/12,2))-NO4-(MIN(NY4,MAX(0,OQ4-SUMPRODUCT(($NC$2:$NL$2&lt;$NE$2)*NW4:OF4))))),2))</f>
        <v>0</v>
      </c>
      <c r="OJ4">
        <f t="shared" ref="OJ4:OJ35" si="183">IF(NF4&lt;=0,0,ROUND(MAX(0,(NF4+ROUND(NF4*$E$10/12,2))-NP4-(MIN(NZ4,MAX(0,OQ4-SUMPRODUCT(($NC$2:$NL$2&lt;$NF$2)*NW4:OF4))))),2))</f>
        <v>0</v>
      </c>
      <c r="OK4">
        <f t="shared" ref="OK4:OK35" si="184">IF(NG4&lt;=0,0,ROUND(MAX(0,(NG4+ROUND(NG4*$E$11/12,2))-NQ4-(MIN(OA4,MAX(0,OQ4-SUMPRODUCT(($NC$2:$NL$2&lt;$NG$2)*NW4:OF4))))),2))</f>
        <v>0</v>
      </c>
      <c r="OL4">
        <f t="shared" ref="OL4:OL35" si="185">IF(NH4&lt;=0,0,ROUND(MAX(0,(NH4+ROUND(NH4*$E$12/12,2))-NR4-(MIN(OB4,MAX(0,OQ4-SUMPRODUCT(($NC$2:$NL$2&lt;$NH$2)*NW4:OF4))))),2))</f>
        <v>0</v>
      </c>
      <c r="OM4">
        <f t="shared" ref="OM4:OM35" si="186">IF(NI4&lt;=0,0,ROUND(MAX(0,(NI4+ROUND(NI4*$E$13/12,2))-NS4-(MIN(OC4,MAX(0,OQ4-SUMPRODUCT(($NC$2:$NL$2&lt;$NI$2)*NW4:OF4))))),2))</f>
        <v>0</v>
      </c>
      <c r="ON4">
        <f t="shared" ref="ON4:ON35" si="187">IF(NJ4&lt;=0,0,ROUND(MAX(0,(NJ4+ROUND(NJ4*$E$14/12,2))-NT4-(MIN(OD4,MAX(0,OQ4-SUMPRODUCT(($NC$2:$NL$2&lt;$NJ$2)*NW4:OF4))))),2))</f>
        <v>0</v>
      </c>
      <c r="OO4">
        <f t="shared" ref="OO4:OO35" si="188">IF(NK4&lt;=0,0,ROUND(MAX(0,(NK4+ROUND(NK4*$E$15/12,2))-NU4-(MIN(OE4,MAX(0,OQ4-SUMPRODUCT(($NC$2:$NL$2&lt;$NK$2)*NW4:OF4))))),2))</f>
        <v>0</v>
      </c>
      <c r="OP4">
        <f t="shared" ref="OP4:OP35" si="189">IF(NL4&lt;=0,0,ROUND(MAX(0,(NL4+ROUND(NL4*$E$16/12,2))-NV4-(MIN(OF4,MAX(0,OQ4-SUMPRODUCT(($NC$2:$NL$2&lt;$NL$2)*NW4:OF4))))),2))</f>
        <v>0</v>
      </c>
      <c r="OQ4">
        <f t="shared" ref="OQ4:OQ35" si="190">$OQ$2-SUM(NM4:NV4)</f>
        <v>200</v>
      </c>
      <c r="OR4">
        <f t="shared" ref="OR4:OR35" si="191">SUM(NC4:NL4)</f>
        <v>0</v>
      </c>
      <c r="OS4">
        <f t="shared" ref="OS4:OS35" si="192">SUM(OG4:OP4)</f>
        <v>0</v>
      </c>
      <c r="OT4">
        <f t="shared" ref="OT4:OT35" si="193">SUMPRODUCT(ROUND(NC4:NL4*$PA$2:$PJ$2/12,2))</f>
        <v>0</v>
      </c>
      <c r="OU4">
        <f t="shared" ref="OU4:OU35" si="194">OT4+(OR4-OS4)</f>
        <v>0</v>
      </c>
      <c r="OV4" t="str">
        <f t="shared" ref="OV4:OV35" si="195">IF(PU4&gt;=999,"",MATCH(PU4,$NC$2:$NL$2,0))</f>
        <v/>
      </c>
      <c r="OW4" t="str">
        <f t="shared" ref="OW4:OW35" si="196">IF(PV4&gt;=999,"",MATCH(PV4,$NC$2:$NL$2,0))</f>
        <v/>
      </c>
      <c r="OX4">
        <f t="shared" ref="OX4:OX35" si="197">SUMPRODUCT((OG4:OP4&lt;=0.005)*($PK$2:$PT$2&gt;0))</f>
        <v>0</v>
      </c>
      <c r="PU4">
        <f t="shared" ref="PU4:PU35" si="198">MIN(IF(NC4&gt;0.005,$NC$2,999),IF(ND4&gt;0.005,$ND$2,999),IF(NE4&gt;0.005,$NE$2,999),IF(NF4&gt;0.005,$NF$2,999),IF(NG4&gt;0.005,$NG$2,999),IF(NH4&gt;0.005,$NH$2,999),IF(NI4&gt;0.005,$NI$2,999),IF(NJ4&gt;0.005,$NJ$2,999),IF(NK4&gt;0.005,$NK$2,999),IF(NL4&gt;0.005,$NL$2,999))</f>
        <v>999</v>
      </c>
      <c r="PV4">
        <f t="shared" ref="PV4:PV35" si="199">MIN(IF(AND(NC4&gt;0.005,OG4&lt;=0.005),$NC$2,999),IF(AND(ND4&gt;0.005,OH4&lt;=0.005),$ND$2,999),IF(AND(NE4&gt;0.005,OI4&lt;=0.005),$NE$2,999),IF(AND(NF4&gt;0.005,OJ4&lt;=0.005),$NF$2,999),IF(AND(NG4&gt;0.005,OK4&lt;=0.005),$NG$2,999),IF(AND(NH4&gt;0.005,OL4&lt;=0.005),$NH$2,999),IF(AND(NI4&gt;0.005,OM4&lt;=0.005),$NI$2,999),IF(AND(NJ4&gt;0.005,ON4&lt;=0.005),$NJ$2,999),IF(AND(NK4&gt;0.005,OO4&lt;=0.005),$NK$2,999),IF(AND(NL4&gt;0.005,OP4&lt;=0.005),$NL$2,999))</f>
        <v>999</v>
      </c>
      <c r="QD4">
        <v>1</v>
      </c>
      <c r="QE4" s="21">
        <f>$D$7</f>
        <v>0</v>
      </c>
      <c r="QF4" s="21">
        <f>$D$8</f>
        <v>0</v>
      </c>
      <c r="QG4" s="21">
        <f>$D$9</f>
        <v>0</v>
      </c>
      <c r="QH4" s="21">
        <f>$D$10</f>
        <v>0</v>
      </c>
      <c r="QI4" s="21">
        <f>$D$11</f>
        <v>0</v>
      </c>
      <c r="QJ4" s="21">
        <f>$D$12</f>
        <v>0</v>
      </c>
      <c r="QK4" s="21">
        <f>$D$13</f>
        <v>0</v>
      </c>
      <c r="QL4" s="21">
        <f>$D$14</f>
        <v>0</v>
      </c>
      <c r="QM4" s="21">
        <f>$D$15</f>
        <v>0</v>
      </c>
      <c r="QN4" s="21">
        <f>$D$16</f>
        <v>0</v>
      </c>
      <c r="QO4">
        <f t="shared" ref="QO4:QO35" si="200">IF(QE4&lt;=0,0,MIN($F$7,(QE4+ROUND(QE4*$E$7/12,2))))</f>
        <v>0</v>
      </c>
      <c r="QP4">
        <f t="shared" ref="QP4:QP35" si="201">IF(QF4&lt;=0,0,MIN($F$8,(QF4+ROUND(QF4*$E$8/12,2))))</f>
        <v>0</v>
      </c>
      <c r="QQ4">
        <f t="shared" ref="QQ4:QQ35" si="202">IF(QG4&lt;=0,0,MIN($F$9,(QG4+ROUND(QG4*$E$9/12,2))))</f>
        <v>0</v>
      </c>
      <c r="QR4">
        <f t="shared" ref="QR4:QR35" si="203">IF(QH4&lt;=0,0,MIN($F$10,(QH4+ROUND(QH4*$E$10/12,2))))</f>
        <v>0</v>
      </c>
      <c r="QS4">
        <f t="shared" ref="QS4:QS35" si="204">IF(QI4&lt;=0,0,MIN($F$11,(QI4+ROUND(QI4*$E$11/12,2))))</f>
        <v>0</v>
      </c>
      <c r="QT4">
        <f t="shared" ref="QT4:QT35" si="205">IF(QJ4&lt;=0,0,MIN($F$12,(QJ4+ROUND(QJ4*$E$12/12,2))))</f>
        <v>0</v>
      </c>
      <c r="QU4">
        <f t="shared" ref="QU4:QU35" si="206">IF(QK4&lt;=0,0,MIN($F$13,(QK4+ROUND(QK4*$E$13/12,2))))</f>
        <v>0</v>
      </c>
      <c r="QV4">
        <f t="shared" ref="QV4:QV35" si="207">IF(QL4&lt;=0,0,MIN($F$14,(QL4+ROUND(QL4*$E$14/12,2))))</f>
        <v>0</v>
      </c>
      <c r="QW4">
        <f t="shared" ref="QW4:QW35" si="208">IF(QM4&lt;=0,0,MIN($F$15,(QM4+ROUND(QM4*$E$15/12,2))))</f>
        <v>0</v>
      </c>
      <c r="QX4">
        <f t="shared" ref="QX4:QX35" si="209">IF(QN4&lt;=0,0,MIN($F$16,(QN4+ROUND(QN4*$E$16/12,2))))</f>
        <v>0</v>
      </c>
      <c r="QY4">
        <f t="shared" ref="QY4:QY35" si="210">MAX(0,(QE4+ROUND(QE4*$E$7/12,2))-QO4)</f>
        <v>0</v>
      </c>
      <c r="QZ4">
        <f t="shared" ref="QZ4:QZ35" si="211">MAX(0,(QF4+ROUND(QF4*$E$8/12,2))-QP4)</f>
        <v>0</v>
      </c>
      <c r="RA4">
        <f t="shared" ref="RA4:RA35" si="212">MAX(0,(QG4+ROUND(QG4*$E$9/12,2))-QQ4)</f>
        <v>0</v>
      </c>
      <c r="RB4">
        <f t="shared" ref="RB4:RB35" si="213">MAX(0,(QH4+ROUND(QH4*$E$10/12,2))-QR4)</f>
        <v>0</v>
      </c>
      <c r="RC4">
        <f t="shared" ref="RC4:RC35" si="214">MAX(0,(QI4+ROUND(QI4*$E$11/12,2))-QS4)</f>
        <v>0</v>
      </c>
      <c r="RD4">
        <f t="shared" ref="RD4:RD35" si="215">MAX(0,(QJ4+ROUND(QJ4*$E$12/12,2))-QT4)</f>
        <v>0</v>
      </c>
      <c r="RE4">
        <f t="shared" ref="RE4:RE35" si="216">MAX(0,(QK4+ROUND(QK4*$E$13/12,2))-QU4)</f>
        <v>0</v>
      </c>
      <c r="RF4">
        <f t="shared" ref="RF4:RF35" si="217">MAX(0,(QL4+ROUND(QL4*$E$14/12,2))-QV4)</f>
        <v>0</v>
      </c>
      <c r="RG4">
        <f t="shared" ref="RG4:RG35" si="218">MAX(0,(QM4+ROUND(QM4*$E$15/12,2))-QW4)</f>
        <v>0</v>
      </c>
      <c r="RH4">
        <f t="shared" ref="RH4:RH35" si="219">MAX(0,(QN4+ROUND(QN4*$E$16/12,2))-QX4)</f>
        <v>0</v>
      </c>
      <c r="RI4">
        <f t="shared" ref="RI4:RI35" si="220">IF(QE4&lt;=0,0,ROUND(MAX(0,(QE4+ROUND(QE4*$E$7/12,2))-QO4-(MIN(QY4,MAX(0,RS4-SUMPRODUCT(($QE$2:$QN$2&lt;$QE$2)*QY4:RH4))))),2))</f>
        <v>0</v>
      </c>
      <c r="RJ4">
        <f t="shared" ref="RJ4:RJ35" si="221">IF(QF4&lt;=0,0,ROUND(MAX(0,(QF4+ROUND(QF4*$E$8/12,2))-QP4-(MIN(QZ4,MAX(0,RS4-SUMPRODUCT(($QE$2:$QN$2&lt;$QF$2)*QY4:RH4))))),2))</f>
        <v>0</v>
      </c>
      <c r="RK4">
        <f t="shared" ref="RK4:RK35" si="222">IF(QG4&lt;=0,0,ROUND(MAX(0,(QG4+ROUND(QG4*$E$9/12,2))-QQ4-(MIN(RA4,MAX(0,RS4-SUMPRODUCT(($QE$2:$QN$2&lt;$QG$2)*QY4:RH4))))),2))</f>
        <v>0</v>
      </c>
      <c r="RL4">
        <f t="shared" ref="RL4:RL35" si="223">IF(QH4&lt;=0,0,ROUND(MAX(0,(QH4+ROUND(QH4*$E$10/12,2))-QR4-(MIN(RB4,MAX(0,RS4-SUMPRODUCT(($QE$2:$QN$2&lt;$QH$2)*QY4:RH4))))),2))</f>
        <v>0</v>
      </c>
      <c r="RM4">
        <f t="shared" ref="RM4:RM35" si="224">IF(QI4&lt;=0,0,ROUND(MAX(0,(QI4+ROUND(QI4*$E$11/12,2))-QS4-(MIN(RC4,MAX(0,RS4-SUMPRODUCT(($QE$2:$QN$2&lt;$QI$2)*QY4:RH4))))),2))</f>
        <v>0</v>
      </c>
      <c r="RN4">
        <f t="shared" ref="RN4:RN35" si="225">IF(QJ4&lt;=0,0,ROUND(MAX(0,(QJ4+ROUND(QJ4*$E$12/12,2))-QT4-(MIN(RD4,MAX(0,RS4-SUMPRODUCT(($QE$2:$QN$2&lt;$QJ$2)*QY4:RH4))))),2))</f>
        <v>0</v>
      </c>
      <c r="RO4">
        <f t="shared" ref="RO4:RO35" si="226">IF(QK4&lt;=0,0,ROUND(MAX(0,(QK4+ROUND(QK4*$E$13/12,2))-QU4-(MIN(RE4,MAX(0,RS4-SUMPRODUCT(($QE$2:$QN$2&lt;$QK$2)*QY4:RH4))))),2))</f>
        <v>0</v>
      </c>
      <c r="RP4">
        <f t="shared" ref="RP4:RP35" si="227">IF(QL4&lt;=0,0,ROUND(MAX(0,(QL4+ROUND(QL4*$E$14/12,2))-QV4-(MIN(RF4,MAX(0,RS4-SUMPRODUCT(($QE$2:$QN$2&lt;$QL$2)*QY4:RH4))))),2))</f>
        <v>0</v>
      </c>
      <c r="RQ4">
        <f t="shared" ref="RQ4:RQ35" si="228">IF(QM4&lt;=0,0,ROUND(MAX(0,(QM4+ROUND(QM4*$E$15/12,2))-QW4-(MIN(RG4,MAX(0,RS4-SUMPRODUCT(($QE$2:$QN$2&lt;$QM$2)*QY4:RH4))))),2))</f>
        <v>0</v>
      </c>
      <c r="RR4">
        <f t="shared" ref="RR4:RR35" si="229">IF(QN4&lt;=0,0,ROUND(MAX(0,(QN4+ROUND(QN4*$E$16/12,2))-QX4-(MIN(RH4,MAX(0,RS4-SUMPRODUCT(($QE$2:$QN$2&lt;$QN$2)*QY4:RH4))))),2))</f>
        <v>0</v>
      </c>
      <c r="RS4">
        <f t="shared" ref="RS4:RS35" si="230">$RS$2-SUM(QO4:QX4)</f>
        <v>300</v>
      </c>
      <c r="RT4">
        <f t="shared" ref="RT4:RT35" si="231">SUM(QE4:QN4)</f>
        <v>0</v>
      </c>
      <c r="RU4">
        <f t="shared" ref="RU4:RU35" si="232">SUM(RI4:RR4)</f>
        <v>0</v>
      </c>
      <c r="RV4">
        <f t="shared" ref="RV4:RV35" si="233">SUMPRODUCT(ROUND(QE4:QN4*$SC$2:$SL$2/12,2))</f>
        <v>0</v>
      </c>
      <c r="RW4">
        <f t="shared" ref="RW4:RW35" si="234">RV4+(RT4-RU4)</f>
        <v>0</v>
      </c>
      <c r="RX4" t="str">
        <f t="shared" ref="RX4:RX35" si="235">IF(SW4&gt;=999,"",MATCH(SW4,$QE$2:$QN$2,0))</f>
        <v/>
      </c>
      <c r="RY4" t="str">
        <f t="shared" ref="RY4:RY35" si="236">IF(SX4&gt;=999,"",MATCH(SX4,$QE$2:$QN$2,0))</f>
        <v/>
      </c>
      <c r="RZ4">
        <f t="shared" ref="RZ4:RZ35" si="237">SUMPRODUCT((RI4:RR4&lt;=0.005)*($SM$2:$SV$2&gt;0))</f>
        <v>0</v>
      </c>
      <c r="SW4">
        <f t="shared" ref="SW4:SW35" si="238">MIN(IF(QE4&gt;0.005,$QE$2,999),IF(QF4&gt;0.005,$QF$2,999),IF(QG4&gt;0.005,$QG$2,999),IF(QH4&gt;0.005,$QH$2,999),IF(QI4&gt;0.005,$QI$2,999),IF(QJ4&gt;0.005,$QJ$2,999),IF(QK4&gt;0.005,$QK$2,999),IF(QL4&gt;0.005,$QL$2,999),IF(QM4&gt;0.005,$QM$2,999),IF(QN4&gt;0.005,$QN$2,999))</f>
        <v>999</v>
      </c>
      <c r="SX4">
        <f t="shared" ref="SX4:SX35" si="239">MIN(IF(AND(QE4&gt;0.005,RI4&lt;=0.005),$QE$2,999),IF(AND(QF4&gt;0.005,RJ4&lt;=0.005),$QF$2,999),IF(AND(QG4&gt;0.005,RK4&lt;=0.005),$QG$2,999),IF(AND(QH4&gt;0.005,RL4&lt;=0.005),$QH$2,999),IF(AND(QI4&gt;0.005,RM4&lt;=0.005),$QI$2,999),IF(AND(QJ4&gt;0.005,RN4&lt;=0.005),$QJ$2,999),IF(AND(QK4&gt;0.005,RO4&lt;=0.005),$QK$2,999),IF(AND(QL4&gt;0.005,RP4&lt;=0.005),$QL$2,999),IF(AND(QM4&gt;0.005,RQ4&lt;=0.005),$QM$2,999),IF(AND(QN4&gt;0.005,RR4&lt;=0.005),$QN$2,999))</f>
        <v>999</v>
      </c>
      <c r="TF4">
        <v>1</v>
      </c>
      <c r="TG4" s="21">
        <f>$D$7</f>
        <v>0</v>
      </c>
      <c r="TH4" s="21">
        <f>$D$8</f>
        <v>0</v>
      </c>
      <c r="TI4" s="21">
        <f>$D$9</f>
        <v>0</v>
      </c>
      <c r="TJ4" s="21">
        <f>$D$10</f>
        <v>0</v>
      </c>
      <c r="TK4" s="21">
        <f>$D$11</f>
        <v>0</v>
      </c>
      <c r="TL4" s="21">
        <f>$D$12</f>
        <v>0</v>
      </c>
      <c r="TM4" s="21">
        <f>$D$13</f>
        <v>0</v>
      </c>
      <c r="TN4" s="21">
        <f>$D$14</f>
        <v>0</v>
      </c>
      <c r="TO4" s="21">
        <f>$D$15</f>
        <v>0</v>
      </c>
      <c r="TP4" s="21">
        <f>$D$16</f>
        <v>0</v>
      </c>
      <c r="TQ4">
        <f t="shared" ref="TQ4:TQ35" si="240">IF(TG4&lt;=0,0,MIN($F$7,(TG4+ROUND(TG4*$E$7/12,2))))</f>
        <v>0</v>
      </c>
      <c r="TR4">
        <f t="shared" ref="TR4:TR35" si="241">IF(TH4&lt;=0,0,MIN($F$8,(TH4+ROUND(TH4*$E$8/12,2))))</f>
        <v>0</v>
      </c>
      <c r="TS4">
        <f t="shared" ref="TS4:TS35" si="242">IF(TI4&lt;=0,0,MIN($F$9,(TI4+ROUND(TI4*$E$9/12,2))))</f>
        <v>0</v>
      </c>
      <c r="TT4">
        <f t="shared" ref="TT4:TT35" si="243">IF(TJ4&lt;=0,0,MIN($F$10,(TJ4+ROUND(TJ4*$E$10/12,2))))</f>
        <v>0</v>
      </c>
      <c r="TU4">
        <f t="shared" ref="TU4:TU35" si="244">IF(TK4&lt;=0,0,MIN($F$11,(TK4+ROUND(TK4*$E$11/12,2))))</f>
        <v>0</v>
      </c>
      <c r="TV4">
        <f t="shared" ref="TV4:TV35" si="245">IF(TL4&lt;=0,0,MIN($F$12,(TL4+ROUND(TL4*$E$12/12,2))))</f>
        <v>0</v>
      </c>
      <c r="TW4">
        <f t="shared" ref="TW4:TW35" si="246">IF(TM4&lt;=0,0,MIN($F$13,(TM4+ROUND(TM4*$E$13/12,2))))</f>
        <v>0</v>
      </c>
      <c r="TX4">
        <f t="shared" ref="TX4:TX35" si="247">IF(TN4&lt;=0,0,MIN($F$14,(TN4+ROUND(TN4*$E$14/12,2))))</f>
        <v>0</v>
      </c>
      <c r="TY4">
        <f t="shared" ref="TY4:TY35" si="248">IF(TO4&lt;=0,0,MIN($F$15,(TO4+ROUND(TO4*$E$15/12,2))))</f>
        <v>0</v>
      </c>
      <c r="TZ4">
        <f t="shared" ref="TZ4:TZ35" si="249">IF(TP4&lt;=0,0,MIN($F$16,(TP4+ROUND(TP4*$E$16/12,2))))</f>
        <v>0</v>
      </c>
      <c r="UA4">
        <f t="shared" ref="UA4:UA35" si="250">MAX(0,(TG4+ROUND(TG4*$E$7/12,2))-TQ4)</f>
        <v>0</v>
      </c>
      <c r="UB4">
        <f t="shared" ref="UB4:UB35" si="251">MAX(0,(TH4+ROUND(TH4*$E$8/12,2))-TR4)</f>
        <v>0</v>
      </c>
      <c r="UC4">
        <f t="shared" ref="UC4:UC35" si="252">MAX(0,(TI4+ROUND(TI4*$E$9/12,2))-TS4)</f>
        <v>0</v>
      </c>
      <c r="UD4">
        <f t="shared" ref="UD4:UD35" si="253">MAX(0,(TJ4+ROUND(TJ4*$E$10/12,2))-TT4)</f>
        <v>0</v>
      </c>
      <c r="UE4">
        <f t="shared" ref="UE4:UE35" si="254">MAX(0,(TK4+ROUND(TK4*$E$11/12,2))-TU4)</f>
        <v>0</v>
      </c>
      <c r="UF4">
        <f t="shared" ref="UF4:UF35" si="255">MAX(0,(TL4+ROUND(TL4*$E$12/12,2))-TV4)</f>
        <v>0</v>
      </c>
      <c r="UG4">
        <f t="shared" ref="UG4:UG35" si="256">MAX(0,(TM4+ROUND(TM4*$E$13/12,2))-TW4)</f>
        <v>0</v>
      </c>
      <c r="UH4">
        <f t="shared" ref="UH4:UH35" si="257">MAX(0,(TN4+ROUND(TN4*$E$14/12,2))-TX4)</f>
        <v>0</v>
      </c>
      <c r="UI4">
        <f t="shared" ref="UI4:UI35" si="258">MAX(0,(TO4+ROUND(TO4*$E$15/12,2))-TY4)</f>
        <v>0</v>
      </c>
      <c r="UJ4">
        <f t="shared" ref="UJ4:UJ35" si="259">MAX(0,(TP4+ROUND(TP4*$E$16/12,2))-TZ4)</f>
        <v>0</v>
      </c>
      <c r="UK4">
        <f t="shared" ref="UK4:UK35" si="260">IF(TG4&lt;=0,0,ROUND(MAX(0,(TG4+ROUND(TG4*$E$7/12,2))-TQ4-(MIN(UA4,MAX(0,UU4-SUMPRODUCT(($TG$2:$TP$2&lt;$TG$2)*UA4:UJ4))))),2))</f>
        <v>0</v>
      </c>
      <c r="UL4">
        <f t="shared" ref="UL4:UL35" si="261">IF(TH4&lt;=0,0,ROUND(MAX(0,(TH4+ROUND(TH4*$E$8/12,2))-TR4-(MIN(UB4,MAX(0,UU4-SUMPRODUCT(($TG$2:$TP$2&lt;$TH$2)*UA4:UJ4))))),2))</f>
        <v>0</v>
      </c>
      <c r="UM4">
        <f t="shared" ref="UM4:UM35" si="262">IF(TI4&lt;=0,0,ROUND(MAX(0,(TI4+ROUND(TI4*$E$9/12,2))-TS4-(MIN(UC4,MAX(0,UU4-SUMPRODUCT(($TG$2:$TP$2&lt;$TI$2)*UA4:UJ4))))),2))</f>
        <v>0</v>
      </c>
      <c r="UN4">
        <f t="shared" ref="UN4:UN35" si="263">IF(TJ4&lt;=0,0,ROUND(MAX(0,(TJ4+ROUND(TJ4*$E$10/12,2))-TT4-(MIN(UD4,MAX(0,UU4-SUMPRODUCT(($TG$2:$TP$2&lt;$TJ$2)*UA4:UJ4))))),2))</f>
        <v>0</v>
      </c>
      <c r="UO4">
        <f t="shared" ref="UO4:UO35" si="264">IF(TK4&lt;=0,0,ROUND(MAX(0,(TK4+ROUND(TK4*$E$11/12,2))-TU4-(MIN(UE4,MAX(0,UU4-SUMPRODUCT(($TG$2:$TP$2&lt;$TK$2)*UA4:UJ4))))),2))</f>
        <v>0</v>
      </c>
      <c r="UP4">
        <f t="shared" ref="UP4:UP35" si="265">IF(TL4&lt;=0,0,ROUND(MAX(0,(TL4+ROUND(TL4*$E$12/12,2))-TV4-(MIN(UF4,MAX(0,UU4-SUMPRODUCT(($TG$2:$TP$2&lt;$TL$2)*UA4:UJ4))))),2))</f>
        <v>0</v>
      </c>
      <c r="UQ4">
        <f t="shared" ref="UQ4:UQ35" si="266">IF(TM4&lt;=0,0,ROUND(MAX(0,(TM4+ROUND(TM4*$E$13/12,2))-TW4-(MIN(UG4,MAX(0,UU4-SUMPRODUCT(($TG$2:$TP$2&lt;$TM$2)*UA4:UJ4))))),2))</f>
        <v>0</v>
      </c>
      <c r="UR4">
        <f t="shared" ref="UR4:UR35" si="267">IF(TN4&lt;=0,0,ROUND(MAX(0,(TN4+ROUND(TN4*$E$14/12,2))-TX4-(MIN(UH4,MAX(0,UU4-SUMPRODUCT(($TG$2:$TP$2&lt;$TN$2)*UA4:UJ4))))),2))</f>
        <v>0</v>
      </c>
      <c r="US4">
        <f t="shared" ref="US4:US35" si="268">IF(TO4&lt;=0,0,ROUND(MAX(0,(TO4+ROUND(TO4*$E$15/12,2))-TY4-(MIN(UI4,MAX(0,UU4-SUMPRODUCT(($TG$2:$TP$2&lt;$TO$2)*UA4:UJ4))))),2))</f>
        <v>0</v>
      </c>
      <c r="UT4">
        <f t="shared" ref="UT4:UT35" si="269">IF(TP4&lt;=0,0,ROUND(MAX(0,(TP4+ROUND(TP4*$E$16/12,2))-TZ4-(MIN(UJ4,MAX(0,UU4-SUMPRODUCT(($TG$2:$TP$2&lt;$TP$2)*UA4:UJ4))))),2))</f>
        <v>0</v>
      </c>
      <c r="UU4">
        <f t="shared" ref="UU4:UU35" si="270">$UU$2-SUM(TQ4:TZ4)</f>
        <v>400</v>
      </c>
      <c r="UV4">
        <f t="shared" ref="UV4:UV35" si="271">SUM(TG4:TP4)</f>
        <v>0</v>
      </c>
      <c r="UW4">
        <f t="shared" ref="UW4:UW35" si="272">SUM(UK4:UT4)</f>
        <v>0</v>
      </c>
      <c r="UX4">
        <f t="shared" ref="UX4:UX35" si="273">SUMPRODUCT(ROUND(TG4:TP4*$VE$2:$VN$2/12,2))</f>
        <v>0</v>
      </c>
      <c r="UY4">
        <f t="shared" ref="UY4:UY35" si="274">UX4+(UV4-UW4)</f>
        <v>0</v>
      </c>
      <c r="UZ4" t="str">
        <f t="shared" ref="UZ4:UZ35" si="275">IF(VY4&gt;=999,"",MATCH(VY4,$TG$2:$TP$2,0))</f>
        <v/>
      </c>
      <c r="VA4" t="str">
        <f t="shared" ref="VA4:VA35" si="276">IF(VZ4&gt;=999,"",MATCH(VZ4,$TG$2:$TP$2,0))</f>
        <v/>
      </c>
      <c r="VB4">
        <f t="shared" ref="VB4:VB35" si="277">SUMPRODUCT((UK4:UT4&lt;=0.005)*($VO$2:$VX$2&gt;0))</f>
        <v>0</v>
      </c>
      <c r="VY4">
        <f t="shared" ref="VY4:VY35" si="278">MIN(IF(TG4&gt;0.005,$TG$2,999),IF(TH4&gt;0.005,$TH$2,999),IF(TI4&gt;0.005,$TI$2,999),IF(TJ4&gt;0.005,$TJ$2,999),IF(TK4&gt;0.005,$TK$2,999),IF(TL4&gt;0.005,$TL$2,999),IF(TM4&gt;0.005,$TM$2,999),IF(TN4&gt;0.005,$TN$2,999),IF(TO4&gt;0.005,$TO$2,999),IF(TP4&gt;0.005,$TP$2,999))</f>
        <v>999</v>
      </c>
      <c r="VZ4">
        <f t="shared" ref="VZ4:VZ35" si="279">MIN(IF(AND(TG4&gt;0.005,UK4&lt;=0.005),$TG$2,999),IF(AND(TH4&gt;0.005,UL4&lt;=0.005),$TH$2,999),IF(AND(TI4&gt;0.005,UM4&lt;=0.005),$TI$2,999),IF(AND(TJ4&gt;0.005,UN4&lt;=0.005),$TJ$2,999),IF(AND(TK4&gt;0.005,UO4&lt;=0.005),$TK$2,999),IF(AND(TL4&gt;0.005,UP4&lt;=0.005),$TL$2,999),IF(AND(TM4&gt;0.005,UQ4&lt;=0.005),$TM$2,999),IF(AND(TN4&gt;0.005,UR4&lt;=0.005),$TN$2,999),IF(AND(TO4&gt;0.005,US4&lt;=0.005),$TO$2,999),IF(AND(TP4&gt;0.005,UT4&lt;=0.005),$TP$2,999))</f>
        <v>999</v>
      </c>
      <c r="WH4">
        <v>1</v>
      </c>
      <c r="WI4" s="21">
        <f>$D$7</f>
        <v>0</v>
      </c>
      <c r="WJ4" s="21">
        <f>$D$8</f>
        <v>0</v>
      </c>
      <c r="WK4" s="21">
        <f>$D$9</f>
        <v>0</v>
      </c>
      <c r="WL4" s="21">
        <f>$D$10</f>
        <v>0</v>
      </c>
      <c r="WM4" s="21">
        <f>$D$11</f>
        <v>0</v>
      </c>
      <c r="WN4" s="21">
        <f>$D$12</f>
        <v>0</v>
      </c>
      <c r="WO4" s="21">
        <f>$D$13</f>
        <v>0</v>
      </c>
      <c r="WP4" s="21">
        <f>$D$14</f>
        <v>0</v>
      </c>
      <c r="WQ4" s="21">
        <f>$D$15</f>
        <v>0</v>
      </c>
      <c r="WR4" s="21">
        <f>$D$16</f>
        <v>0</v>
      </c>
      <c r="WS4">
        <f t="shared" ref="WS4:WS67" si="280">IF(WI4&lt;=0,0,MIN($F$7,(WI4+ROUND(WI4*$E$7/12,2))))</f>
        <v>0</v>
      </c>
      <c r="WT4">
        <f t="shared" ref="WT4:WT67" si="281">IF(WJ4&lt;=0,0,MIN($F$8,(WJ4+ROUND(WJ4*$E$8/12,2))))</f>
        <v>0</v>
      </c>
      <c r="WU4">
        <f t="shared" ref="WU4:WU67" si="282">IF(WK4&lt;=0,0,MIN($F$9,(WK4+ROUND(WK4*$E$9/12,2))))</f>
        <v>0</v>
      </c>
      <c r="WV4">
        <f t="shared" ref="WV4:WV67" si="283">IF(WL4&lt;=0,0,MIN($F$10,(WL4+ROUND(WL4*$E$10/12,2))))</f>
        <v>0</v>
      </c>
      <c r="WW4">
        <f t="shared" ref="WW4:WW67" si="284">IF(WM4&lt;=0,0,MIN($F$11,(WM4+ROUND(WM4*$E$11/12,2))))</f>
        <v>0</v>
      </c>
      <c r="WX4">
        <f t="shared" ref="WX4:WX67" si="285">IF(WN4&lt;=0,0,MIN($F$12,(WN4+ROUND(WN4*$E$12/12,2))))</f>
        <v>0</v>
      </c>
      <c r="WY4">
        <f t="shared" ref="WY4:WY67" si="286">IF(WO4&lt;=0,0,MIN($F$13,(WO4+ROUND(WO4*$E$13/12,2))))</f>
        <v>0</v>
      </c>
      <c r="WZ4">
        <f t="shared" ref="WZ4:WZ67" si="287">IF(WP4&lt;=0,0,MIN($F$14,(WP4+ROUND(WP4*$E$14/12,2))))</f>
        <v>0</v>
      </c>
      <c r="XA4">
        <f t="shared" ref="XA4:XA67" si="288">IF(WQ4&lt;=0,0,MIN($F$15,(WQ4+ROUND(WQ4*$E$15/12,2))))</f>
        <v>0</v>
      </c>
      <c r="XB4">
        <f t="shared" ref="XB4:XB67" si="289">IF(WR4&lt;=0,0,MIN($F$16,(WR4+ROUND(WR4*$E$16/12,2))))</f>
        <v>0</v>
      </c>
      <c r="XC4">
        <f t="shared" ref="XC4:XC67" si="290">MAX(0,(WI4+ROUND(WI4*$E$7/12,2))-WS4)</f>
        <v>0</v>
      </c>
      <c r="XD4">
        <f t="shared" ref="XD4:XD67" si="291">MAX(0,(WJ4+ROUND(WJ4*$E$8/12,2))-WT4)</f>
        <v>0</v>
      </c>
      <c r="XE4">
        <f t="shared" ref="XE4:XE67" si="292">MAX(0,(WK4+ROUND(WK4*$E$9/12,2))-WU4)</f>
        <v>0</v>
      </c>
      <c r="XF4">
        <f t="shared" ref="XF4:XF67" si="293">MAX(0,(WL4+ROUND(WL4*$E$10/12,2))-WV4)</f>
        <v>0</v>
      </c>
      <c r="XG4">
        <f t="shared" ref="XG4:XG67" si="294">MAX(0,(WM4+ROUND(WM4*$E$11/12,2))-WW4)</f>
        <v>0</v>
      </c>
      <c r="XH4">
        <f t="shared" ref="XH4:XH67" si="295">MAX(0,(WN4+ROUND(WN4*$E$12/12,2))-WX4)</f>
        <v>0</v>
      </c>
      <c r="XI4">
        <f t="shared" ref="XI4:XI67" si="296">MAX(0,(WO4+ROUND(WO4*$E$13/12,2))-WY4)</f>
        <v>0</v>
      </c>
      <c r="XJ4">
        <f t="shared" ref="XJ4:XJ67" si="297">MAX(0,(WP4+ROUND(WP4*$E$14/12,2))-WZ4)</f>
        <v>0</v>
      </c>
      <c r="XK4">
        <f t="shared" ref="XK4:XK67" si="298">MAX(0,(WQ4+ROUND(WQ4*$E$15/12,2))-XA4)</f>
        <v>0</v>
      </c>
      <c r="XL4">
        <f t="shared" ref="XL4:XL67" si="299">MAX(0,(WR4+ROUND(WR4*$E$16/12,2))-XB4)</f>
        <v>0</v>
      </c>
      <c r="XM4">
        <f t="shared" ref="XM4:XM67" si="300">IF(WI4&lt;=0,0,ROUND(MAX(0,(WI4+ROUND(WI4*$E$7/12,2))-WS4),2))</f>
        <v>0</v>
      </c>
      <c r="XN4">
        <f t="shared" ref="XN4:XN67" si="301">IF(WJ4&lt;=0,0,ROUND(MAX(0,(WJ4+ROUND(WJ4*$E$8/12,2))-WT4),2))</f>
        <v>0</v>
      </c>
      <c r="XO4">
        <f t="shared" ref="XO4:XO67" si="302">IF(WK4&lt;=0,0,ROUND(MAX(0,(WK4+ROUND(WK4*$E$9/12,2))-WU4),2))</f>
        <v>0</v>
      </c>
      <c r="XP4">
        <f t="shared" ref="XP4:XP67" si="303">IF(WL4&lt;=0,0,ROUND(MAX(0,(WL4+ROUND(WL4*$E$10/12,2))-WV4),2))</f>
        <v>0</v>
      </c>
      <c r="XQ4">
        <f t="shared" ref="XQ4:XQ67" si="304">IF(WM4&lt;=0,0,ROUND(MAX(0,(WM4+ROUND(WM4*$E$11/12,2))-WW4),2))</f>
        <v>0</v>
      </c>
      <c r="XR4">
        <f t="shared" ref="XR4:XR67" si="305">IF(WN4&lt;=0,0,ROUND(MAX(0,(WN4+ROUND(WN4*$E$12/12,2))-WX4),2))</f>
        <v>0</v>
      </c>
      <c r="XS4">
        <f t="shared" ref="XS4:XS67" si="306">IF(WO4&lt;=0,0,ROUND(MAX(0,(WO4+ROUND(WO4*$E$13/12,2))-WY4),2))</f>
        <v>0</v>
      </c>
      <c r="XT4">
        <f t="shared" ref="XT4:XT67" si="307">IF(WP4&lt;=0,0,ROUND(MAX(0,(WP4+ROUND(WP4*$E$14/12,2))-WZ4),2))</f>
        <v>0</v>
      </c>
      <c r="XU4">
        <f t="shared" ref="XU4:XU67" si="308">IF(WQ4&lt;=0,0,ROUND(MAX(0,(WQ4+ROUND(WQ4*$E$15/12,2))-XA4),2))</f>
        <v>0</v>
      </c>
      <c r="XV4">
        <f t="shared" ref="XV4:XV67" si="309">IF(WR4&lt;=0,0,ROUND(MAX(0,(WR4+ROUND(WR4*$E$16/12,2))-XB4),2))</f>
        <v>0</v>
      </c>
      <c r="XX4">
        <f t="shared" ref="XX4:XX67" si="310">SUM(WI4:WR4)</f>
        <v>0</v>
      </c>
      <c r="XY4">
        <f t="shared" ref="XY4:XY67" si="311">SUM(XM4:XV4)</f>
        <v>0</v>
      </c>
      <c r="XZ4">
        <f t="shared" ref="XZ4:XZ67" si="312">SUMPRODUCT(ROUND(WI4:WR4*$YG$2:$YP$2/12,2))</f>
        <v>0</v>
      </c>
    </row>
    <row r="5" spans="1:676" x14ac:dyDescent="0.45">
      <c r="A5" s="10" t="s">
        <v>23</v>
      </c>
      <c r="B5" s="10"/>
      <c r="C5" s="10"/>
      <c r="D5" s="10"/>
      <c r="E5" s="10"/>
      <c r="F5" s="10"/>
      <c r="G5" s="10"/>
      <c r="H5" s="10"/>
      <c r="I5" s="10"/>
      <c r="AN5">
        <v>2</v>
      </c>
      <c r="AO5">
        <f>IF($D$8&lt;=0,999,SUMPRODUCT(($D$7:$D$16&gt;0)*($D$7:$D$16&lt;$D$8))+SUMPRODUCT(($D$7:$D$16&gt;0)*($D$7:$D$16=$D$8)*($AN$4:$AN$13&lt;$AN5))+1)</f>
        <v>999</v>
      </c>
      <c r="AP5">
        <f>IF($D$8&lt;=0,999,SUMPRODUCT(($D$7:$D$16&gt;0)*($E$7:$E$16&gt;$E$8))+SUMPRODUCT(($D$7:$D$16&gt;0)*($E$7:$E$16=$E$8)*($AN$4:$AN$13&lt;$AN5))+1)</f>
        <v>999</v>
      </c>
      <c r="AQ5">
        <f>IF($D$8&lt;=0,999,IF($D$20="Snowball",AO5,AP5))</f>
        <v>999</v>
      </c>
      <c r="AT5">
        <v>2</v>
      </c>
      <c r="AU5">
        <f t="shared" ref="AU5:AU36" si="313">BY4</f>
        <v>0</v>
      </c>
      <c r="AV5">
        <f t="shared" ref="AV5:AV36" si="314">BZ4</f>
        <v>0</v>
      </c>
      <c r="AW5">
        <f t="shared" ref="AW5:AW36" si="315">CA4</f>
        <v>0</v>
      </c>
      <c r="AX5">
        <f t="shared" ref="AX5:AX36" si="316">CB4</f>
        <v>0</v>
      </c>
      <c r="AY5">
        <f t="shared" ref="AY5:AY36" si="317">CC4</f>
        <v>0</v>
      </c>
      <c r="AZ5">
        <f t="shared" ref="AZ5:AZ36" si="318">CD4</f>
        <v>0</v>
      </c>
      <c r="BA5">
        <f t="shared" ref="BA5:BA36" si="319">CE4</f>
        <v>0</v>
      </c>
      <c r="BB5">
        <f t="shared" ref="BB5:BB36" si="320">CF4</f>
        <v>0</v>
      </c>
      <c r="BC5">
        <f t="shared" ref="BC5:BC36" si="321">CG4</f>
        <v>0</v>
      </c>
      <c r="BD5">
        <f t="shared" ref="BD5:BD36" si="322">CH4</f>
        <v>0</v>
      </c>
      <c r="BE5">
        <f t="shared" si="0"/>
        <v>0</v>
      </c>
      <c r="BF5">
        <f t="shared" si="1"/>
        <v>0</v>
      </c>
      <c r="BG5">
        <f t="shared" si="2"/>
        <v>0</v>
      </c>
      <c r="BH5">
        <f t="shared" si="3"/>
        <v>0</v>
      </c>
      <c r="BI5">
        <f t="shared" si="4"/>
        <v>0</v>
      </c>
      <c r="BJ5">
        <f t="shared" si="5"/>
        <v>0</v>
      </c>
      <c r="BK5">
        <f t="shared" si="6"/>
        <v>0</v>
      </c>
      <c r="BL5">
        <f t="shared" si="7"/>
        <v>0</v>
      </c>
      <c r="BM5">
        <f t="shared" si="8"/>
        <v>0</v>
      </c>
      <c r="BN5">
        <f t="shared" si="9"/>
        <v>0</v>
      </c>
      <c r="BO5">
        <f t="shared" si="10"/>
        <v>0</v>
      </c>
      <c r="BP5">
        <f t="shared" si="11"/>
        <v>0</v>
      </c>
      <c r="BQ5">
        <f t="shared" si="12"/>
        <v>0</v>
      </c>
      <c r="BR5">
        <f t="shared" si="13"/>
        <v>0</v>
      </c>
      <c r="BS5">
        <f t="shared" si="14"/>
        <v>0</v>
      </c>
      <c r="BT5">
        <f t="shared" si="15"/>
        <v>0</v>
      </c>
      <c r="BU5">
        <f t="shared" si="16"/>
        <v>0</v>
      </c>
      <c r="BV5">
        <f t="shared" si="17"/>
        <v>0</v>
      </c>
      <c r="BW5">
        <f t="shared" si="18"/>
        <v>0</v>
      </c>
      <c r="BX5">
        <f t="shared" si="19"/>
        <v>0</v>
      </c>
      <c r="BY5">
        <f t="shared" si="20"/>
        <v>0</v>
      </c>
      <c r="BZ5">
        <f t="shared" si="21"/>
        <v>0</v>
      </c>
      <c r="CA5">
        <f t="shared" si="22"/>
        <v>0</v>
      </c>
      <c r="CB5">
        <f t="shared" si="23"/>
        <v>0</v>
      </c>
      <c r="CC5">
        <f t="shared" si="24"/>
        <v>0</v>
      </c>
      <c r="CD5">
        <f t="shared" si="25"/>
        <v>0</v>
      </c>
      <c r="CE5">
        <f t="shared" si="26"/>
        <v>0</v>
      </c>
      <c r="CF5">
        <f t="shared" si="27"/>
        <v>0</v>
      </c>
      <c r="CG5">
        <f t="shared" si="28"/>
        <v>0</v>
      </c>
      <c r="CH5">
        <f t="shared" si="29"/>
        <v>0</v>
      </c>
      <c r="CI5">
        <f t="shared" si="30"/>
        <v>0</v>
      </c>
      <c r="CJ5">
        <f t="shared" si="31"/>
        <v>0</v>
      </c>
      <c r="CK5">
        <f t="shared" si="32"/>
        <v>0</v>
      </c>
      <c r="CL5">
        <f t="shared" si="33"/>
        <v>0</v>
      </c>
      <c r="CM5">
        <f t="shared" si="34"/>
        <v>0</v>
      </c>
      <c r="CN5" t="str">
        <f t="shared" si="35"/>
        <v/>
      </c>
      <c r="CO5" t="str">
        <f t="shared" si="36"/>
        <v/>
      </c>
      <c r="CP5">
        <f t="shared" si="37"/>
        <v>0</v>
      </c>
      <c r="DM5">
        <f t="shared" si="38"/>
        <v>999</v>
      </c>
      <c r="DN5">
        <f t="shared" si="39"/>
        <v>999</v>
      </c>
      <c r="DV5">
        <v>2</v>
      </c>
      <c r="DW5">
        <f t="shared" ref="DW5:DW36" si="323">FA4</f>
        <v>0</v>
      </c>
      <c r="DX5">
        <f t="shared" ref="DX5:DX36" si="324">FB4</f>
        <v>0</v>
      </c>
      <c r="DY5">
        <f t="shared" ref="DY5:DY36" si="325">FC4</f>
        <v>0</v>
      </c>
      <c r="DZ5">
        <f t="shared" ref="DZ5:DZ36" si="326">FD4</f>
        <v>0</v>
      </c>
      <c r="EA5">
        <f t="shared" ref="EA5:EA36" si="327">FE4</f>
        <v>0</v>
      </c>
      <c r="EB5">
        <f t="shared" ref="EB5:EB36" si="328">FF4</f>
        <v>0</v>
      </c>
      <c r="EC5">
        <f t="shared" ref="EC5:EC36" si="329">FG4</f>
        <v>0</v>
      </c>
      <c r="ED5">
        <f t="shared" ref="ED5:ED36" si="330">FH4</f>
        <v>0</v>
      </c>
      <c r="EE5">
        <f t="shared" ref="EE5:EE36" si="331">FI4</f>
        <v>0</v>
      </c>
      <c r="EF5">
        <f t="shared" ref="EF5:EF36" si="332">FJ4</f>
        <v>0</v>
      </c>
      <c r="EG5">
        <f t="shared" si="40"/>
        <v>0</v>
      </c>
      <c r="EH5">
        <f t="shared" si="41"/>
        <v>0</v>
      </c>
      <c r="EI5">
        <f t="shared" si="42"/>
        <v>0</v>
      </c>
      <c r="EJ5">
        <f t="shared" si="43"/>
        <v>0</v>
      </c>
      <c r="EK5">
        <f t="shared" si="44"/>
        <v>0</v>
      </c>
      <c r="EL5">
        <f t="shared" si="45"/>
        <v>0</v>
      </c>
      <c r="EM5">
        <f t="shared" si="46"/>
        <v>0</v>
      </c>
      <c r="EN5">
        <f t="shared" si="47"/>
        <v>0</v>
      </c>
      <c r="EO5">
        <f t="shared" si="48"/>
        <v>0</v>
      </c>
      <c r="EP5">
        <f t="shared" si="49"/>
        <v>0</v>
      </c>
      <c r="EQ5">
        <f t="shared" si="50"/>
        <v>0</v>
      </c>
      <c r="ER5">
        <f t="shared" si="51"/>
        <v>0</v>
      </c>
      <c r="ES5">
        <f t="shared" si="52"/>
        <v>0</v>
      </c>
      <c r="ET5">
        <f t="shared" si="53"/>
        <v>0</v>
      </c>
      <c r="EU5">
        <f t="shared" si="54"/>
        <v>0</v>
      </c>
      <c r="EV5">
        <f t="shared" si="55"/>
        <v>0</v>
      </c>
      <c r="EW5">
        <f t="shared" si="56"/>
        <v>0</v>
      </c>
      <c r="EX5">
        <f t="shared" si="57"/>
        <v>0</v>
      </c>
      <c r="EY5">
        <f t="shared" si="58"/>
        <v>0</v>
      </c>
      <c r="EZ5">
        <f t="shared" si="59"/>
        <v>0</v>
      </c>
      <c r="FA5">
        <f t="shared" si="60"/>
        <v>0</v>
      </c>
      <c r="FB5">
        <f t="shared" si="61"/>
        <v>0</v>
      </c>
      <c r="FC5">
        <f t="shared" si="62"/>
        <v>0</v>
      </c>
      <c r="FD5">
        <f t="shared" si="63"/>
        <v>0</v>
      </c>
      <c r="FE5">
        <f t="shared" si="64"/>
        <v>0</v>
      </c>
      <c r="FF5">
        <f t="shared" si="65"/>
        <v>0</v>
      </c>
      <c r="FG5">
        <f t="shared" si="66"/>
        <v>0</v>
      </c>
      <c r="FH5">
        <f t="shared" si="67"/>
        <v>0</v>
      </c>
      <c r="FI5">
        <f t="shared" si="68"/>
        <v>0</v>
      </c>
      <c r="FJ5">
        <f t="shared" si="69"/>
        <v>0</v>
      </c>
      <c r="FK5">
        <f t="shared" si="70"/>
        <v>0</v>
      </c>
      <c r="FL5">
        <f t="shared" si="71"/>
        <v>0</v>
      </c>
      <c r="FM5">
        <f t="shared" si="72"/>
        <v>0</v>
      </c>
      <c r="FN5">
        <f t="shared" si="73"/>
        <v>0</v>
      </c>
      <c r="FO5">
        <f t="shared" si="74"/>
        <v>0</v>
      </c>
      <c r="FP5" t="str">
        <f t="shared" si="75"/>
        <v/>
      </c>
      <c r="FQ5" t="str">
        <f t="shared" si="76"/>
        <v/>
      </c>
      <c r="FR5">
        <f t="shared" si="77"/>
        <v>0</v>
      </c>
      <c r="GO5">
        <f t="shared" si="78"/>
        <v>999</v>
      </c>
      <c r="GP5">
        <f t="shared" si="79"/>
        <v>999</v>
      </c>
      <c r="GX5">
        <v>2</v>
      </c>
      <c r="GY5">
        <f t="shared" ref="GY5:GY36" si="333">IC4</f>
        <v>0</v>
      </c>
      <c r="GZ5">
        <f t="shared" ref="GZ5:GZ36" si="334">ID4</f>
        <v>0</v>
      </c>
      <c r="HA5">
        <f t="shared" ref="HA5:HA36" si="335">IE4</f>
        <v>0</v>
      </c>
      <c r="HB5">
        <f t="shared" ref="HB5:HB36" si="336">IF4</f>
        <v>0</v>
      </c>
      <c r="HC5">
        <f t="shared" ref="HC5:HC36" si="337">IG4</f>
        <v>0</v>
      </c>
      <c r="HD5">
        <f t="shared" ref="HD5:HD36" si="338">IH4</f>
        <v>0</v>
      </c>
      <c r="HE5">
        <f t="shared" ref="HE5:HE36" si="339">II4</f>
        <v>0</v>
      </c>
      <c r="HF5">
        <f t="shared" ref="HF5:HF36" si="340">IJ4</f>
        <v>0</v>
      </c>
      <c r="HG5">
        <f t="shared" ref="HG5:HG36" si="341">IK4</f>
        <v>0</v>
      </c>
      <c r="HH5">
        <f t="shared" ref="HH5:HH36" si="342">IL4</f>
        <v>0</v>
      </c>
      <c r="HI5">
        <f t="shared" si="80"/>
        <v>0</v>
      </c>
      <c r="HJ5">
        <f t="shared" si="81"/>
        <v>0</v>
      </c>
      <c r="HK5">
        <f t="shared" si="82"/>
        <v>0</v>
      </c>
      <c r="HL5">
        <f t="shared" si="83"/>
        <v>0</v>
      </c>
      <c r="HM5">
        <f t="shared" si="84"/>
        <v>0</v>
      </c>
      <c r="HN5">
        <f t="shared" si="85"/>
        <v>0</v>
      </c>
      <c r="HO5">
        <f t="shared" si="86"/>
        <v>0</v>
      </c>
      <c r="HP5">
        <f t="shared" si="87"/>
        <v>0</v>
      </c>
      <c r="HQ5">
        <f t="shared" si="88"/>
        <v>0</v>
      </c>
      <c r="HR5">
        <f t="shared" si="89"/>
        <v>0</v>
      </c>
      <c r="HS5">
        <f t="shared" si="90"/>
        <v>0</v>
      </c>
      <c r="HT5">
        <f t="shared" si="91"/>
        <v>0</v>
      </c>
      <c r="HU5">
        <f t="shared" si="92"/>
        <v>0</v>
      </c>
      <c r="HV5">
        <f t="shared" si="93"/>
        <v>0</v>
      </c>
      <c r="HW5">
        <f t="shared" si="94"/>
        <v>0</v>
      </c>
      <c r="HX5">
        <f t="shared" si="95"/>
        <v>0</v>
      </c>
      <c r="HY5">
        <f t="shared" si="96"/>
        <v>0</v>
      </c>
      <c r="HZ5">
        <f t="shared" si="97"/>
        <v>0</v>
      </c>
      <c r="IA5">
        <f t="shared" si="98"/>
        <v>0</v>
      </c>
      <c r="IB5">
        <f t="shared" si="99"/>
        <v>0</v>
      </c>
      <c r="IC5">
        <f t="shared" si="100"/>
        <v>0</v>
      </c>
      <c r="ID5">
        <f t="shared" si="101"/>
        <v>0</v>
      </c>
      <c r="IE5">
        <f t="shared" si="102"/>
        <v>0</v>
      </c>
      <c r="IF5">
        <f t="shared" si="103"/>
        <v>0</v>
      </c>
      <c r="IG5">
        <f t="shared" si="104"/>
        <v>0</v>
      </c>
      <c r="IH5">
        <f t="shared" si="105"/>
        <v>0</v>
      </c>
      <c r="II5">
        <f t="shared" si="106"/>
        <v>0</v>
      </c>
      <c r="IJ5">
        <f t="shared" si="107"/>
        <v>0</v>
      </c>
      <c r="IK5">
        <f t="shared" si="108"/>
        <v>0</v>
      </c>
      <c r="IL5">
        <f t="shared" si="109"/>
        <v>0</v>
      </c>
      <c r="IM5">
        <f t="shared" si="110"/>
        <v>0</v>
      </c>
      <c r="IN5">
        <f t="shared" si="111"/>
        <v>0</v>
      </c>
      <c r="IO5">
        <f t="shared" si="112"/>
        <v>0</v>
      </c>
      <c r="IP5">
        <f t="shared" si="113"/>
        <v>0</v>
      </c>
      <c r="IQ5">
        <f t="shared" si="114"/>
        <v>0</v>
      </c>
      <c r="IR5" t="str">
        <f t="shared" si="115"/>
        <v/>
      </c>
      <c r="IS5" t="str">
        <f t="shared" si="116"/>
        <v/>
      </c>
      <c r="IT5">
        <f t="shared" si="117"/>
        <v>0</v>
      </c>
      <c r="JQ5">
        <f t="shared" si="118"/>
        <v>999</v>
      </c>
      <c r="JR5">
        <f t="shared" si="119"/>
        <v>999</v>
      </c>
      <c r="JZ5">
        <v>2</v>
      </c>
      <c r="KA5">
        <f t="shared" ref="KA5:KA36" si="343">LE4</f>
        <v>0</v>
      </c>
      <c r="KB5">
        <f t="shared" ref="KB5:KB36" si="344">LF4</f>
        <v>0</v>
      </c>
      <c r="KC5">
        <f t="shared" ref="KC5:KC36" si="345">LG4</f>
        <v>0</v>
      </c>
      <c r="KD5">
        <f t="shared" ref="KD5:KD36" si="346">LH4</f>
        <v>0</v>
      </c>
      <c r="KE5">
        <f t="shared" ref="KE5:KE36" si="347">LI4</f>
        <v>0</v>
      </c>
      <c r="KF5">
        <f t="shared" ref="KF5:KF36" si="348">LJ4</f>
        <v>0</v>
      </c>
      <c r="KG5">
        <f t="shared" ref="KG5:KG36" si="349">LK4</f>
        <v>0</v>
      </c>
      <c r="KH5">
        <f t="shared" ref="KH5:KH36" si="350">LL4</f>
        <v>0</v>
      </c>
      <c r="KI5">
        <f t="shared" ref="KI5:KI36" si="351">LM4</f>
        <v>0</v>
      </c>
      <c r="KJ5">
        <f t="shared" ref="KJ5:KJ36" si="352">LN4</f>
        <v>0</v>
      </c>
      <c r="KK5">
        <f t="shared" si="120"/>
        <v>0</v>
      </c>
      <c r="KL5">
        <f t="shared" si="121"/>
        <v>0</v>
      </c>
      <c r="KM5">
        <f t="shared" si="122"/>
        <v>0</v>
      </c>
      <c r="KN5">
        <f t="shared" si="123"/>
        <v>0</v>
      </c>
      <c r="KO5">
        <f t="shared" si="124"/>
        <v>0</v>
      </c>
      <c r="KP5">
        <f t="shared" si="125"/>
        <v>0</v>
      </c>
      <c r="KQ5">
        <f t="shared" si="126"/>
        <v>0</v>
      </c>
      <c r="KR5">
        <f t="shared" si="127"/>
        <v>0</v>
      </c>
      <c r="KS5">
        <f t="shared" si="128"/>
        <v>0</v>
      </c>
      <c r="KT5">
        <f t="shared" si="129"/>
        <v>0</v>
      </c>
      <c r="KU5">
        <f t="shared" si="130"/>
        <v>0</v>
      </c>
      <c r="KV5">
        <f t="shared" si="131"/>
        <v>0</v>
      </c>
      <c r="KW5">
        <f t="shared" si="132"/>
        <v>0</v>
      </c>
      <c r="KX5">
        <f t="shared" si="133"/>
        <v>0</v>
      </c>
      <c r="KY5">
        <f t="shared" si="134"/>
        <v>0</v>
      </c>
      <c r="KZ5">
        <f t="shared" si="135"/>
        <v>0</v>
      </c>
      <c r="LA5">
        <f t="shared" si="136"/>
        <v>0</v>
      </c>
      <c r="LB5">
        <f t="shared" si="137"/>
        <v>0</v>
      </c>
      <c r="LC5">
        <f t="shared" si="138"/>
        <v>0</v>
      </c>
      <c r="LD5">
        <f t="shared" si="139"/>
        <v>0</v>
      </c>
      <c r="LE5">
        <f t="shared" si="140"/>
        <v>0</v>
      </c>
      <c r="LF5">
        <f t="shared" si="141"/>
        <v>0</v>
      </c>
      <c r="LG5">
        <f t="shared" si="142"/>
        <v>0</v>
      </c>
      <c r="LH5">
        <f t="shared" si="143"/>
        <v>0</v>
      </c>
      <c r="LI5">
        <f t="shared" si="144"/>
        <v>0</v>
      </c>
      <c r="LJ5">
        <f t="shared" si="145"/>
        <v>0</v>
      </c>
      <c r="LK5">
        <f t="shared" si="146"/>
        <v>0</v>
      </c>
      <c r="LL5">
        <f t="shared" si="147"/>
        <v>0</v>
      </c>
      <c r="LM5">
        <f t="shared" si="148"/>
        <v>0</v>
      </c>
      <c r="LN5">
        <f t="shared" si="149"/>
        <v>0</v>
      </c>
      <c r="LO5">
        <f t="shared" si="150"/>
        <v>100</v>
      </c>
      <c r="LP5">
        <f t="shared" si="151"/>
        <v>0</v>
      </c>
      <c r="LQ5">
        <f t="shared" si="152"/>
        <v>0</v>
      </c>
      <c r="LR5">
        <f t="shared" si="153"/>
        <v>0</v>
      </c>
      <c r="LS5">
        <f t="shared" si="154"/>
        <v>0</v>
      </c>
      <c r="LT5" t="str">
        <f t="shared" si="155"/>
        <v/>
      </c>
      <c r="LU5" t="str">
        <f t="shared" si="156"/>
        <v/>
      </c>
      <c r="LV5">
        <f t="shared" si="157"/>
        <v>0</v>
      </c>
      <c r="MS5">
        <f t="shared" si="158"/>
        <v>999</v>
      </c>
      <c r="MT5">
        <f t="shared" si="159"/>
        <v>999</v>
      </c>
      <c r="NB5">
        <v>2</v>
      </c>
      <c r="NC5">
        <f t="shared" ref="NC5:NC36" si="353">OG4</f>
        <v>0</v>
      </c>
      <c r="ND5">
        <f t="shared" ref="ND5:ND36" si="354">OH4</f>
        <v>0</v>
      </c>
      <c r="NE5">
        <f t="shared" ref="NE5:NE36" si="355">OI4</f>
        <v>0</v>
      </c>
      <c r="NF5">
        <f t="shared" ref="NF5:NF36" si="356">OJ4</f>
        <v>0</v>
      </c>
      <c r="NG5">
        <f t="shared" ref="NG5:NG36" si="357">OK4</f>
        <v>0</v>
      </c>
      <c r="NH5">
        <f t="shared" ref="NH5:NH36" si="358">OL4</f>
        <v>0</v>
      </c>
      <c r="NI5">
        <f t="shared" ref="NI5:NI36" si="359">OM4</f>
        <v>0</v>
      </c>
      <c r="NJ5">
        <f t="shared" ref="NJ5:NJ36" si="360">ON4</f>
        <v>0</v>
      </c>
      <c r="NK5">
        <f t="shared" ref="NK5:NK36" si="361">OO4</f>
        <v>0</v>
      </c>
      <c r="NL5">
        <f t="shared" ref="NL5:NL36" si="362">OP4</f>
        <v>0</v>
      </c>
      <c r="NM5">
        <f t="shared" si="160"/>
        <v>0</v>
      </c>
      <c r="NN5">
        <f t="shared" si="161"/>
        <v>0</v>
      </c>
      <c r="NO5">
        <f t="shared" si="162"/>
        <v>0</v>
      </c>
      <c r="NP5">
        <f t="shared" si="163"/>
        <v>0</v>
      </c>
      <c r="NQ5">
        <f t="shared" si="164"/>
        <v>0</v>
      </c>
      <c r="NR5">
        <f t="shared" si="165"/>
        <v>0</v>
      </c>
      <c r="NS5">
        <f t="shared" si="166"/>
        <v>0</v>
      </c>
      <c r="NT5">
        <f t="shared" si="167"/>
        <v>0</v>
      </c>
      <c r="NU5">
        <f t="shared" si="168"/>
        <v>0</v>
      </c>
      <c r="NV5">
        <f t="shared" si="169"/>
        <v>0</v>
      </c>
      <c r="NW5">
        <f t="shared" si="170"/>
        <v>0</v>
      </c>
      <c r="NX5">
        <f t="shared" si="171"/>
        <v>0</v>
      </c>
      <c r="NY5">
        <f t="shared" si="172"/>
        <v>0</v>
      </c>
      <c r="NZ5">
        <f t="shared" si="173"/>
        <v>0</v>
      </c>
      <c r="OA5">
        <f t="shared" si="174"/>
        <v>0</v>
      </c>
      <c r="OB5">
        <f t="shared" si="175"/>
        <v>0</v>
      </c>
      <c r="OC5">
        <f t="shared" si="176"/>
        <v>0</v>
      </c>
      <c r="OD5">
        <f t="shared" si="177"/>
        <v>0</v>
      </c>
      <c r="OE5">
        <f t="shared" si="178"/>
        <v>0</v>
      </c>
      <c r="OF5">
        <f t="shared" si="179"/>
        <v>0</v>
      </c>
      <c r="OG5">
        <f t="shared" si="180"/>
        <v>0</v>
      </c>
      <c r="OH5">
        <f t="shared" si="181"/>
        <v>0</v>
      </c>
      <c r="OI5">
        <f t="shared" si="182"/>
        <v>0</v>
      </c>
      <c r="OJ5">
        <f t="shared" si="183"/>
        <v>0</v>
      </c>
      <c r="OK5">
        <f t="shared" si="184"/>
        <v>0</v>
      </c>
      <c r="OL5">
        <f t="shared" si="185"/>
        <v>0</v>
      </c>
      <c r="OM5">
        <f t="shared" si="186"/>
        <v>0</v>
      </c>
      <c r="ON5">
        <f t="shared" si="187"/>
        <v>0</v>
      </c>
      <c r="OO5">
        <f t="shared" si="188"/>
        <v>0</v>
      </c>
      <c r="OP5">
        <f t="shared" si="189"/>
        <v>0</v>
      </c>
      <c r="OQ5">
        <f t="shared" si="190"/>
        <v>200</v>
      </c>
      <c r="OR5">
        <f t="shared" si="191"/>
        <v>0</v>
      </c>
      <c r="OS5">
        <f t="shared" si="192"/>
        <v>0</v>
      </c>
      <c r="OT5">
        <f t="shared" si="193"/>
        <v>0</v>
      </c>
      <c r="OU5">
        <f t="shared" si="194"/>
        <v>0</v>
      </c>
      <c r="OV5" t="str">
        <f t="shared" si="195"/>
        <v/>
      </c>
      <c r="OW5" t="str">
        <f t="shared" si="196"/>
        <v/>
      </c>
      <c r="OX5">
        <f t="shared" si="197"/>
        <v>0</v>
      </c>
      <c r="PU5">
        <f t="shared" si="198"/>
        <v>999</v>
      </c>
      <c r="PV5">
        <f t="shared" si="199"/>
        <v>999</v>
      </c>
      <c r="QD5">
        <v>2</v>
      </c>
      <c r="QE5">
        <f t="shared" ref="QE5:QE36" si="363">RI4</f>
        <v>0</v>
      </c>
      <c r="QF5">
        <f t="shared" ref="QF5:QF36" si="364">RJ4</f>
        <v>0</v>
      </c>
      <c r="QG5">
        <f t="shared" ref="QG5:QG36" si="365">RK4</f>
        <v>0</v>
      </c>
      <c r="QH5">
        <f t="shared" ref="QH5:QH36" si="366">RL4</f>
        <v>0</v>
      </c>
      <c r="QI5">
        <f t="shared" ref="QI5:QI36" si="367">RM4</f>
        <v>0</v>
      </c>
      <c r="QJ5">
        <f t="shared" ref="QJ5:QJ36" si="368">RN4</f>
        <v>0</v>
      </c>
      <c r="QK5">
        <f t="shared" ref="QK5:QK36" si="369">RO4</f>
        <v>0</v>
      </c>
      <c r="QL5">
        <f t="shared" ref="QL5:QL36" si="370">RP4</f>
        <v>0</v>
      </c>
      <c r="QM5">
        <f t="shared" ref="QM5:QM36" si="371">RQ4</f>
        <v>0</v>
      </c>
      <c r="QN5">
        <f t="shared" ref="QN5:QN36" si="372">RR4</f>
        <v>0</v>
      </c>
      <c r="QO5">
        <f t="shared" si="200"/>
        <v>0</v>
      </c>
      <c r="QP5">
        <f t="shared" si="201"/>
        <v>0</v>
      </c>
      <c r="QQ5">
        <f t="shared" si="202"/>
        <v>0</v>
      </c>
      <c r="QR5">
        <f t="shared" si="203"/>
        <v>0</v>
      </c>
      <c r="QS5">
        <f t="shared" si="204"/>
        <v>0</v>
      </c>
      <c r="QT5">
        <f t="shared" si="205"/>
        <v>0</v>
      </c>
      <c r="QU5">
        <f t="shared" si="206"/>
        <v>0</v>
      </c>
      <c r="QV5">
        <f t="shared" si="207"/>
        <v>0</v>
      </c>
      <c r="QW5">
        <f t="shared" si="208"/>
        <v>0</v>
      </c>
      <c r="QX5">
        <f t="shared" si="209"/>
        <v>0</v>
      </c>
      <c r="QY5">
        <f t="shared" si="210"/>
        <v>0</v>
      </c>
      <c r="QZ5">
        <f t="shared" si="211"/>
        <v>0</v>
      </c>
      <c r="RA5">
        <f t="shared" si="212"/>
        <v>0</v>
      </c>
      <c r="RB5">
        <f t="shared" si="213"/>
        <v>0</v>
      </c>
      <c r="RC5">
        <f t="shared" si="214"/>
        <v>0</v>
      </c>
      <c r="RD5">
        <f t="shared" si="215"/>
        <v>0</v>
      </c>
      <c r="RE5">
        <f t="shared" si="216"/>
        <v>0</v>
      </c>
      <c r="RF5">
        <f t="shared" si="217"/>
        <v>0</v>
      </c>
      <c r="RG5">
        <f t="shared" si="218"/>
        <v>0</v>
      </c>
      <c r="RH5">
        <f t="shared" si="219"/>
        <v>0</v>
      </c>
      <c r="RI5">
        <f t="shared" si="220"/>
        <v>0</v>
      </c>
      <c r="RJ5">
        <f t="shared" si="221"/>
        <v>0</v>
      </c>
      <c r="RK5">
        <f t="shared" si="222"/>
        <v>0</v>
      </c>
      <c r="RL5">
        <f t="shared" si="223"/>
        <v>0</v>
      </c>
      <c r="RM5">
        <f t="shared" si="224"/>
        <v>0</v>
      </c>
      <c r="RN5">
        <f t="shared" si="225"/>
        <v>0</v>
      </c>
      <c r="RO5">
        <f t="shared" si="226"/>
        <v>0</v>
      </c>
      <c r="RP5">
        <f t="shared" si="227"/>
        <v>0</v>
      </c>
      <c r="RQ5">
        <f t="shared" si="228"/>
        <v>0</v>
      </c>
      <c r="RR5">
        <f t="shared" si="229"/>
        <v>0</v>
      </c>
      <c r="RS5">
        <f t="shared" si="230"/>
        <v>300</v>
      </c>
      <c r="RT5">
        <f t="shared" si="231"/>
        <v>0</v>
      </c>
      <c r="RU5">
        <f t="shared" si="232"/>
        <v>0</v>
      </c>
      <c r="RV5">
        <f t="shared" si="233"/>
        <v>0</v>
      </c>
      <c r="RW5">
        <f t="shared" si="234"/>
        <v>0</v>
      </c>
      <c r="RX5" t="str">
        <f t="shared" si="235"/>
        <v/>
      </c>
      <c r="RY5" t="str">
        <f t="shared" si="236"/>
        <v/>
      </c>
      <c r="RZ5">
        <f t="shared" si="237"/>
        <v>0</v>
      </c>
      <c r="SW5">
        <f t="shared" si="238"/>
        <v>999</v>
      </c>
      <c r="SX5">
        <f t="shared" si="239"/>
        <v>999</v>
      </c>
      <c r="TF5">
        <v>2</v>
      </c>
      <c r="TG5">
        <f t="shared" ref="TG5:TG36" si="373">UK4</f>
        <v>0</v>
      </c>
      <c r="TH5">
        <f t="shared" ref="TH5:TH36" si="374">UL4</f>
        <v>0</v>
      </c>
      <c r="TI5">
        <f t="shared" ref="TI5:TI36" si="375">UM4</f>
        <v>0</v>
      </c>
      <c r="TJ5">
        <f t="shared" ref="TJ5:TJ36" si="376">UN4</f>
        <v>0</v>
      </c>
      <c r="TK5">
        <f t="shared" ref="TK5:TK36" si="377">UO4</f>
        <v>0</v>
      </c>
      <c r="TL5">
        <f t="shared" ref="TL5:TL36" si="378">UP4</f>
        <v>0</v>
      </c>
      <c r="TM5">
        <f t="shared" ref="TM5:TM36" si="379">UQ4</f>
        <v>0</v>
      </c>
      <c r="TN5">
        <f t="shared" ref="TN5:TN36" si="380">UR4</f>
        <v>0</v>
      </c>
      <c r="TO5">
        <f t="shared" ref="TO5:TO36" si="381">US4</f>
        <v>0</v>
      </c>
      <c r="TP5">
        <f t="shared" ref="TP5:TP36" si="382">UT4</f>
        <v>0</v>
      </c>
      <c r="TQ5">
        <f t="shared" si="240"/>
        <v>0</v>
      </c>
      <c r="TR5">
        <f t="shared" si="241"/>
        <v>0</v>
      </c>
      <c r="TS5">
        <f t="shared" si="242"/>
        <v>0</v>
      </c>
      <c r="TT5">
        <f t="shared" si="243"/>
        <v>0</v>
      </c>
      <c r="TU5">
        <f t="shared" si="244"/>
        <v>0</v>
      </c>
      <c r="TV5">
        <f t="shared" si="245"/>
        <v>0</v>
      </c>
      <c r="TW5">
        <f t="shared" si="246"/>
        <v>0</v>
      </c>
      <c r="TX5">
        <f t="shared" si="247"/>
        <v>0</v>
      </c>
      <c r="TY5">
        <f t="shared" si="248"/>
        <v>0</v>
      </c>
      <c r="TZ5">
        <f t="shared" si="249"/>
        <v>0</v>
      </c>
      <c r="UA5">
        <f t="shared" si="250"/>
        <v>0</v>
      </c>
      <c r="UB5">
        <f t="shared" si="251"/>
        <v>0</v>
      </c>
      <c r="UC5">
        <f t="shared" si="252"/>
        <v>0</v>
      </c>
      <c r="UD5">
        <f t="shared" si="253"/>
        <v>0</v>
      </c>
      <c r="UE5">
        <f t="shared" si="254"/>
        <v>0</v>
      </c>
      <c r="UF5">
        <f t="shared" si="255"/>
        <v>0</v>
      </c>
      <c r="UG5">
        <f t="shared" si="256"/>
        <v>0</v>
      </c>
      <c r="UH5">
        <f t="shared" si="257"/>
        <v>0</v>
      </c>
      <c r="UI5">
        <f t="shared" si="258"/>
        <v>0</v>
      </c>
      <c r="UJ5">
        <f t="shared" si="259"/>
        <v>0</v>
      </c>
      <c r="UK5">
        <f t="shared" si="260"/>
        <v>0</v>
      </c>
      <c r="UL5">
        <f t="shared" si="261"/>
        <v>0</v>
      </c>
      <c r="UM5">
        <f t="shared" si="262"/>
        <v>0</v>
      </c>
      <c r="UN5">
        <f t="shared" si="263"/>
        <v>0</v>
      </c>
      <c r="UO5">
        <f t="shared" si="264"/>
        <v>0</v>
      </c>
      <c r="UP5">
        <f t="shared" si="265"/>
        <v>0</v>
      </c>
      <c r="UQ5">
        <f t="shared" si="266"/>
        <v>0</v>
      </c>
      <c r="UR5">
        <f t="shared" si="267"/>
        <v>0</v>
      </c>
      <c r="US5">
        <f t="shared" si="268"/>
        <v>0</v>
      </c>
      <c r="UT5">
        <f t="shared" si="269"/>
        <v>0</v>
      </c>
      <c r="UU5">
        <f t="shared" si="270"/>
        <v>400</v>
      </c>
      <c r="UV5">
        <f t="shared" si="271"/>
        <v>0</v>
      </c>
      <c r="UW5">
        <f t="shared" si="272"/>
        <v>0</v>
      </c>
      <c r="UX5">
        <f t="shared" si="273"/>
        <v>0</v>
      </c>
      <c r="UY5">
        <f t="shared" si="274"/>
        <v>0</v>
      </c>
      <c r="UZ5" t="str">
        <f t="shared" si="275"/>
        <v/>
      </c>
      <c r="VA5" t="str">
        <f t="shared" si="276"/>
        <v/>
      </c>
      <c r="VB5">
        <f t="shared" si="277"/>
        <v>0</v>
      </c>
      <c r="VY5">
        <f t="shared" si="278"/>
        <v>999</v>
      </c>
      <c r="VZ5">
        <f t="shared" si="279"/>
        <v>999</v>
      </c>
      <c r="WH5">
        <v>2</v>
      </c>
      <c r="WI5">
        <f t="shared" ref="WI5:WI68" si="383">XM4</f>
        <v>0</v>
      </c>
      <c r="WJ5">
        <f t="shared" ref="WJ5:WJ68" si="384">XN4</f>
        <v>0</v>
      </c>
      <c r="WK5">
        <f t="shared" ref="WK5:WK68" si="385">XO4</f>
        <v>0</v>
      </c>
      <c r="WL5">
        <f t="shared" ref="WL5:WL68" si="386">XP4</f>
        <v>0</v>
      </c>
      <c r="WM5">
        <f t="shared" ref="WM5:WM68" si="387">XQ4</f>
        <v>0</v>
      </c>
      <c r="WN5">
        <f t="shared" ref="WN5:WN68" si="388">XR4</f>
        <v>0</v>
      </c>
      <c r="WO5">
        <f t="shared" ref="WO5:WO68" si="389">XS4</f>
        <v>0</v>
      </c>
      <c r="WP5">
        <f t="shared" ref="WP5:WP68" si="390">XT4</f>
        <v>0</v>
      </c>
      <c r="WQ5">
        <f t="shared" ref="WQ5:WQ68" si="391">XU4</f>
        <v>0</v>
      </c>
      <c r="WR5">
        <f t="shared" ref="WR5:WR68" si="392">XV4</f>
        <v>0</v>
      </c>
      <c r="WS5">
        <f t="shared" si="280"/>
        <v>0</v>
      </c>
      <c r="WT5">
        <f t="shared" si="281"/>
        <v>0</v>
      </c>
      <c r="WU5">
        <f t="shared" si="282"/>
        <v>0</v>
      </c>
      <c r="WV5">
        <f t="shared" si="283"/>
        <v>0</v>
      </c>
      <c r="WW5">
        <f t="shared" si="284"/>
        <v>0</v>
      </c>
      <c r="WX5">
        <f t="shared" si="285"/>
        <v>0</v>
      </c>
      <c r="WY5">
        <f t="shared" si="286"/>
        <v>0</v>
      </c>
      <c r="WZ5">
        <f t="shared" si="287"/>
        <v>0</v>
      </c>
      <c r="XA5">
        <f t="shared" si="288"/>
        <v>0</v>
      </c>
      <c r="XB5">
        <f t="shared" si="289"/>
        <v>0</v>
      </c>
      <c r="XC5">
        <f t="shared" si="290"/>
        <v>0</v>
      </c>
      <c r="XD5">
        <f t="shared" si="291"/>
        <v>0</v>
      </c>
      <c r="XE5">
        <f t="shared" si="292"/>
        <v>0</v>
      </c>
      <c r="XF5">
        <f t="shared" si="293"/>
        <v>0</v>
      </c>
      <c r="XG5">
        <f t="shared" si="294"/>
        <v>0</v>
      </c>
      <c r="XH5">
        <f t="shared" si="295"/>
        <v>0</v>
      </c>
      <c r="XI5">
        <f t="shared" si="296"/>
        <v>0</v>
      </c>
      <c r="XJ5">
        <f t="shared" si="297"/>
        <v>0</v>
      </c>
      <c r="XK5">
        <f t="shared" si="298"/>
        <v>0</v>
      </c>
      <c r="XL5">
        <f t="shared" si="299"/>
        <v>0</v>
      </c>
      <c r="XM5">
        <f t="shared" si="300"/>
        <v>0</v>
      </c>
      <c r="XN5">
        <f t="shared" si="301"/>
        <v>0</v>
      </c>
      <c r="XO5">
        <f t="shared" si="302"/>
        <v>0</v>
      </c>
      <c r="XP5">
        <f t="shared" si="303"/>
        <v>0</v>
      </c>
      <c r="XQ5">
        <f t="shared" si="304"/>
        <v>0</v>
      </c>
      <c r="XR5">
        <f t="shared" si="305"/>
        <v>0</v>
      </c>
      <c r="XS5">
        <f t="shared" si="306"/>
        <v>0</v>
      </c>
      <c r="XT5">
        <f t="shared" si="307"/>
        <v>0</v>
      </c>
      <c r="XU5">
        <f t="shared" si="308"/>
        <v>0</v>
      </c>
      <c r="XV5">
        <f t="shared" si="309"/>
        <v>0</v>
      </c>
      <c r="XX5">
        <f t="shared" si="310"/>
        <v>0</v>
      </c>
      <c r="XY5">
        <f t="shared" si="311"/>
        <v>0</v>
      </c>
      <c r="XZ5">
        <f t="shared" si="312"/>
        <v>0</v>
      </c>
    </row>
    <row r="6" spans="1:676" x14ac:dyDescent="0.45">
      <c r="C6" s="22" t="s">
        <v>24</v>
      </c>
      <c r="D6" s="23" t="s">
        <v>25</v>
      </c>
      <c r="E6" s="23" t="s">
        <v>26</v>
      </c>
      <c r="F6" s="23" t="s">
        <v>27</v>
      </c>
      <c r="AN6">
        <v>3</v>
      </c>
      <c r="AO6">
        <f>IF($D$9&lt;=0,999,SUMPRODUCT(($D$7:$D$16&gt;0)*($D$7:$D$16&lt;$D$9))+SUMPRODUCT(($D$7:$D$16&gt;0)*($D$7:$D$16=$D$9)*($AN$4:$AN$13&lt;$AN6))+1)</f>
        <v>999</v>
      </c>
      <c r="AP6">
        <f>IF($D$9&lt;=0,999,SUMPRODUCT(($D$7:$D$16&gt;0)*($E$7:$E$16&gt;$E$9))+SUMPRODUCT(($D$7:$D$16&gt;0)*($E$7:$E$16=$E$9)*($AN$4:$AN$13&lt;$AN6))+1)</f>
        <v>999</v>
      </c>
      <c r="AQ6">
        <f>IF($D$9&lt;=0,999,IF($D$20="Snowball",AO6,AP6))</f>
        <v>999</v>
      </c>
      <c r="AT6">
        <v>3</v>
      </c>
      <c r="AU6">
        <f t="shared" si="313"/>
        <v>0</v>
      </c>
      <c r="AV6">
        <f t="shared" si="314"/>
        <v>0</v>
      </c>
      <c r="AW6">
        <f t="shared" si="315"/>
        <v>0</v>
      </c>
      <c r="AX6">
        <f t="shared" si="316"/>
        <v>0</v>
      </c>
      <c r="AY6">
        <f t="shared" si="317"/>
        <v>0</v>
      </c>
      <c r="AZ6">
        <f t="shared" si="318"/>
        <v>0</v>
      </c>
      <c r="BA6">
        <f t="shared" si="319"/>
        <v>0</v>
      </c>
      <c r="BB6">
        <f t="shared" si="320"/>
        <v>0</v>
      </c>
      <c r="BC6">
        <f t="shared" si="321"/>
        <v>0</v>
      </c>
      <c r="BD6">
        <f t="shared" si="322"/>
        <v>0</v>
      </c>
      <c r="BE6">
        <f t="shared" si="0"/>
        <v>0</v>
      </c>
      <c r="BF6">
        <f t="shared" si="1"/>
        <v>0</v>
      </c>
      <c r="BG6">
        <f t="shared" si="2"/>
        <v>0</v>
      </c>
      <c r="BH6">
        <f t="shared" si="3"/>
        <v>0</v>
      </c>
      <c r="BI6">
        <f t="shared" si="4"/>
        <v>0</v>
      </c>
      <c r="BJ6">
        <f t="shared" si="5"/>
        <v>0</v>
      </c>
      <c r="BK6">
        <f t="shared" si="6"/>
        <v>0</v>
      </c>
      <c r="BL6">
        <f t="shared" si="7"/>
        <v>0</v>
      </c>
      <c r="BM6">
        <f t="shared" si="8"/>
        <v>0</v>
      </c>
      <c r="BN6">
        <f t="shared" si="9"/>
        <v>0</v>
      </c>
      <c r="BO6">
        <f t="shared" si="10"/>
        <v>0</v>
      </c>
      <c r="BP6">
        <f t="shared" si="11"/>
        <v>0</v>
      </c>
      <c r="BQ6">
        <f t="shared" si="12"/>
        <v>0</v>
      </c>
      <c r="BR6">
        <f t="shared" si="13"/>
        <v>0</v>
      </c>
      <c r="BS6">
        <f t="shared" si="14"/>
        <v>0</v>
      </c>
      <c r="BT6">
        <f t="shared" si="15"/>
        <v>0</v>
      </c>
      <c r="BU6">
        <f t="shared" si="16"/>
        <v>0</v>
      </c>
      <c r="BV6">
        <f t="shared" si="17"/>
        <v>0</v>
      </c>
      <c r="BW6">
        <f t="shared" si="18"/>
        <v>0</v>
      </c>
      <c r="BX6">
        <f t="shared" si="19"/>
        <v>0</v>
      </c>
      <c r="BY6">
        <f t="shared" si="20"/>
        <v>0</v>
      </c>
      <c r="BZ6">
        <f t="shared" si="21"/>
        <v>0</v>
      </c>
      <c r="CA6">
        <f t="shared" si="22"/>
        <v>0</v>
      </c>
      <c r="CB6">
        <f t="shared" si="23"/>
        <v>0</v>
      </c>
      <c r="CC6">
        <f t="shared" si="24"/>
        <v>0</v>
      </c>
      <c r="CD6">
        <f t="shared" si="25"/>
        <v>0</v>
      </c>
      <c r="CE6">
        <f t="shared" si="26"/>
        <v>0</v>
      </c>
      <c r="CF6">
        <f t="shared" si="27"/>
        <v>0</v>
      </c>
      <c r="CG6">
        <f t="shared" si="28"/>
        <v>0</v>
      </c>
      <c r="CH6">
        <f t="shared" si="29"/>
        <v>0</v>
      </c>
      <c r="CI6">
        <f t="shared" si="30"/>
        <v>0</v>
      </c>
      <c r="CJ6">
        <f t="shared" si="31"/>
        <v>0</v>
      </c>
      <c r="CK6">
        <f t="shared" si="32"/>
        <v>0</v>
      </c>
      <c r="CL6">
        <f t="shared" si="33"/>
        <v>0</v>
      </c>
      <c r="CM6">
        <f t="shared" si="34"/>
        <v>0</v>
      </c>
      <c r="CN6" t="str">
        <f t="shared" si="35"/>
        <v/>
      </c>
      <c r="CO6" t="str">
        <f t="shared" si="36"/>
        <v/>
      </c>
      <c r="CP6">
        <f t="shared" si="37"/>
        <v>0</v>
      </c>
      <c r="DM6">
        <f t="shared" si="38"/>
        <v>999</v>
      </c>
      <c r="DN6">
        <f t="shared" si="39"/>
        <v>999</v>
      </c>
      <c r="DV6">
        <v>3</v>
      </c>
      <c r="DW6">
        <f t="shared" si="323"/>
        <v>0</v>
      </c>
      <c r="DX6">
        <f t="shared" si="324"/>
        <v>0</v>
      </c>
      <c r="DY6">
        <f t="shared" si="325"/>
        <v>0</v>
      </c>
      <c r="DZ6">
        <f t="shared" si="326"/>
        <v>0</v>
      </c>
      <c r="EA6">
        <f t="shared" si="327"/>
        <v>0</v>
      </c>
      <c r="EB6">
        <f t="shared" si="328"/>
        <v>0</v>
      </c>
      <c r="EC6">
        <f t="shared" si="329"/>
        <v>0</v>
      </c>
      <c r="ED6">
        <f t="shared" si="330"/>
        <v>0</v>
      </c>
      <c r="EE6">
        <f t="shared" si="331"/>
        <v>0</v>
      </c>
      <c r="EF6">
        <f t="shared" si="332"/>
        <v>0</v>
      </c>
      <c r="EG6">
        <f t="shared" si="40"/>
        <v>0</v>
      </c>
      <c r="EH6">
        <f t="shared" si="41"/>
        <v>0</v>
      </c>
      <c r="EI6">
        <f t="shared" si="42"/>
        <v>0</v>
      </c>
      <c r="EJ6">
        <f t="shared" si="43"/>
        <v>0</v>
      </c>
      <c r="EK6">
        <f t="shared" si="44"/>
        <v>0</v>
      </c>
      <c r="EL6">
        <f t="shared" si="45"/>
        <v>0</v>
      </c>
      <c r="EM6">
        <f t="shared" si="46"/>
        <v>0</v>
      </c>
      <c r="EN6">
        <f t="shared" si="47"/>
        <v>0</v>
      </c>
      <c r="EO6">
        <f t="shared" si="48"/>
        <v>0</v>
      </c>
      <c r="EP6">
        <f t="shared" si="49"/>
        <v>0</v>
      </c>
      <c r="EQ6">
        <f t="shared" si="50"/>
        <v>0</v>
      </c>
      <c r="ER6">
        <f t="shared" si="51"/>
        <v>0</v>
      </c>
      <c r="ES6">
        <f t="shared" si="52"/>
        <v>0</v>
      </c>
      <c r="ET6">
        <f t="shared" si="53"/>
        <v>0</v>
      </c>
      <c r="EU6">
        <f t="shared" si="54"/>
        <v>0</v>
      </c>
      <c r="EV6">
        <f t="shared" si="55"/>
        <v>0</v>
      </c>
      <c r="EW6">
        <f t="shared" si="56"/>
        <v>0</v>
      </c>
      <c r="EX6">
        <f t="shared" si="57"/>
        <v>0</v>
      </c>
      <c r="EY6">
        <f t="shared" si="58"/>
        <v>0</v>
      </c>
      <c r="EZ6">
        <f t="shared" si="59"/>
        <v>0</v>
      </c>
      <c r="FA6">
        <f t="shared" si="60"/>
        <v>0</v>
      </c>
      <c r="FB6">
        <f t="shared" si="61"/>
        <v>0</v>
      </c>
      <c r="FC6">
        <f t="shared" si="62"/>
        <v>0</v>
      </c>
      <c r="FD6">
        <f t="shared" si="63"/>
        <v>0</v>
      </c>
      <c r="FE6">
        <f t="shared" si="64"/>
        <v>0</v>
      </c>
      <c r="FF6">
        <f t="shared" si="65"/>
        <v>0</v>
      </c>
      <c r="FG6">
        <f t="shared" si="66"/>
        <v>0</v>
      </c>
      <c r="FH6">
        <f t="shared" si="67"/>
        <v>0</v>
      </c>
      <c r="FI6">
        <f t="shared" si="68"/>
        <v>0</v>
      </c>
      <c r="FJ6">
        <f t="shared" si="69"/>
        <v>0</v>
      </c>
      <c r="FK6">
        <f t="shared" si="70"/>
        <v>0</v>
      </c>
      <c r="FL6">
        <f t="shared" si="71"/>
        <v>0</v>
      </c>
      <c r="FM6">
        <f t="shared" si="72"/>
        <v>0</v>
      </c>
      <c r="FN6">
        <f t="shared" si="73"/>
        <v>0</v>
      </c>
      <c r="FO6">
        <f t="shared" si="74"/>
        <v>0</v>
      </c>
      <c r="FP6" t="str">
        <f t="shared" si="75"/>
        <v/>
      </c>
      <c r="FQ6" t="str">
        <f t="shared" si="76"/>
        <v/>
      </c>
      <c r="FR6">
        <f t="shared" si="77"/>
        <v>0</v>
      </c>
      <c r="GO6">
        <f t="shared" si="78"/>
        <v>999</v>
      </c>
      <c r="GP6">
        <f t="shared" si="79"/>
        <v>999</v>
      </c>
      <c r="GX6">
        <v>3</v>
      </c>
      <c r="GY6">
        <f t="shared" si="333"/>
        <v>0</v>
      </c>
      <c r="GZ6">
        <f t="shared" si="334"/>
        <v>0</v>
      </c>
      <c r="HA6">
        <f t="shared" si="335"/>
        <v>0</v>
      </c>
      <c r="HB6">
        <f t="shared" si="336"/>
        <v>0</v>
      </c>
      <c r="HC6">
        <f t="shared" si="337"/>
        <v>0</v>
      </c>
      <c r="HD6">
        <f t="shared" si="338"/>
        <v>0</v>
      </c>
      <c r="HE6">
        <f t="shared" si="339"/>
        <v>0</v>
      </c>
      <c r="HF6">
        <f t="shared" si="340"/>
        <v>0</v>
      </c>
      <c r="HG6">
        <f t="shared" si="341"/>
        <v>0</v>
      </c>
      <c r="HH6">
        <f t="shared" si="342"/>
        <v>0</v>
      </c>
      <c r="HI6">
        <f t="shared" si="80"/>
        <v>0</v>
      </c>
      <c r="HJ6">
        <f t="shared" si="81"/>
        <v>0</v>
      </c>
      <c r="HK6">
        <f t="shared" si="82"/>
        <v>0</v>
      </c>
      <c r="HL6">
        <f t="shared" si="83"/>
        <v>0</v>
      </c>
      <c r="HM6">
        <f t="shared" si="84"/>
        <v>0</v>
      </c>
      <c r="HN6">
        <f t="shared" si="85"/>
        <v>0</v>
      </c>
      <c r="HO6">
        <f t="shared" si="86"/>
        <v>0</v>
      </c>
      <c r="HP6">
        <f t="shared" si="87"/>
        <v>0</v>
      </c>
      <c r="HQ6">
        <f t="shared" si="88"/>
        <v>0</v>
      </c>
      <c r="HR6">
        <f t="shared" si="89"/>
        <v>0</v>
      </c>
      <c r="HS6">
        <f t="shared" si="90"/>
        <v>0</v>
      </c>
      <c r="HT6">
        <f t="shared" si="91"/>
        <v>0</v>
      </c>
      <c r="HU6">
        <f t="shared" si="92"/>
        <v>0</v>
      </c>
      <c r="HV6">
        <f t="shared" si="93"/>
        <v>0</v>
      </c>
      <c r="HW6">
        <f t="shared" si="94"/>
        <v>0</v>
      </c>
      <c r="HX6">
        <f t="shared" si="95"/>
        <v>0</v>
      </c>
      <c r="HY6">
        <f t="shared" si="96"/>
        <v>0</v>
      </c>
      <c r="HZ6">
        <f t="shared" si="97"/>
        <v>0</v>
      </c>
      <c r="IA6">
        <f t="shared" si="98"/>
        <v>0</v>
      </c>
      <c r="IB6">
        <f t="shared" si="99"/>
        <v>0</v>
      </c>
      <c r="IC6">
        <f t="shared" si="100"/>
        <v>0</v>
      </c>
      <c r="ID6">
        <f t="shared" si="101"/>
        <v>0</v>
      </c>
      <c r="IE6">
        <f t="shared" si="102"/>
        <v>0</v>
      </c>
      <c r="IF6">
        <f t="shared" si="103"/>
        <v>0</v>
      </c>
      <c r="IG6">
        <f t="shared" si="104"/>
        <v>0</v>
      </c>
      <c r="IH6">
        <f t="shared" si="105"/>
        <v>0</v>
      </c>
      <c r="II6">
        <f t="shared" si="106"/>
        <v>0</v>
      </c>
      <c r="IJ6">
        <f t="shared" si="107"/>
        <v>0</v>
      </c>
      <c r="IK6">
        <f t="shared" si="108"/>
        <v>0</v>
      </c>
      <c r="IL6">
        <f t="shared" si="109"/>
        <v>0</v>
      </c>
      <c r="IM6">
        <f t="shared" si="110"/>
        <v>0</v>
      </c>
      <c r="IN6">
        <f t="shared" si="111"/>
        <v>0</v>
      </c>
      <c r="IO6">
        <f t="shared" si="112"/>
        <v>0</v>
      </c>
      <c r="IP6">
        <f t="shared" si="113"/>
        <v>0</v>
      </c>
      <c r="IQ6">
        <f t="shared" si="114"/>
        <v>0</v>
      </c>
      <c r="IR6" t="str">
        <f t="shared" si="115"/>
        <v/>
      </c>
      <c r="IS6" t="str">
        <f t="shared" si="116"/>
        <v/>
      </c>
      <c r="IT6">
        <f t="shared" si="117"/>
        <v>0</v>
      </c>
      <c r="JQ6">
        <f t="shared" si="118"/>
        <v>999</v>
      </c>
      <c r="JR6">
        <f t="shared" si="119"/>
        <v>999</v>
      </c>
      <c r="JZ6">
        <v>3</v>
      </c>
      <c r="KA6">
        <f t="shared" si="343"/>
        <v>0</v>
      </c>
      <c r="KB6">
        <f t="shared" si="344"/>
        <v>0</v>
      </c>
      <c r="KC6">
        <f t="shared" si="345"/>
        <v>0</v>
      </c>
      <c r="KD6">
        <f t="shared" si="346"/>
        <v>0</v>
      </c>
      <c r="KE6">
        <f t="shared" si="347"/>
        <v>0</v>
      </c>
      <c r="KF6">
        <f t="shared" si="348"/>
        <v>0</v>
      </c>
      <c r="KG6">
        <f t="shared" si="349"/>
        <v>0</v>
      </c>
      <c r="KH6">
        <f t="shared" si="350"/>
        <v>0</v>
      </c>
      <c r="KI6">
        <f t="shared" si="351"/>
        <v>0</v>
      </c>
      <c r="KJ6">
        <f t="shared" si="352"/>
        <v>0</v>
      </c>
      <c r="KK6">
        <f t="shared" si="120"/>
        <v>0</v>
      </c>
      <c r="KL6">
        <f t="shared" si="121"/>
        <v>0</v>
      </c>
      <c r="KM6">
        <f t="shared" si="122"/>
        <v>0</v>
      </c>
      <c r="KN6">
        <f t="shared" si="123"/>
        <v>0</v>
      </c>
      <c r="KO6">
        <f t="shared" si="124"/>
        <v>0</v>
      </c>
      <c r="KP6">
        <f t="shared" si="125"/>
        <v>0</v>
      </c>
      <c r="KQ6">
        <f t="shared" si="126"/>
        <v>0</v>
      </c>
      <c r="KR6">
        <f t="shared" si="127"/>
        <v>0</v>
      </c>
      <c r="KS6">
        <f t="shared" si="128"/>
        <v>0</v>
      </c>
      <c r="KT6">
        <f t="shared" si="129"/>
        <v>0</v>
      </c>
      <c r="KU6">
        <f t="shared" si="130"/>
        <v>0</v>
      </c>
      <c r="KV6">
        <f t="shared" si="131"/>
        <v>0</v>
      </c>
      <c r="KW6">
        <f t="shared" si="132"/>
        <v>0</v>
      </c>
      <c r="KX6">
        <f t="shared" si="133"/>
        <v>0</v>
      </c>
      <c r="KY6">
        <f t="shared" si="134"/>
        <v>0</v>
      </c>
      <c r="KZ6">
        <f t="shared" si="135"/>
        <v>0</v>
      </c>
      <c r="LA6">
        <f t="shared" si="136"/>
        <v>0</v>
      </c>
      <c r="LB6">
        <f t="shared" si="137"/>
        <v>0</v>
      </c>
      <c r="LC6">
        <f t="shared" si="138"/>
        <v>0</v>
      </c>
      <c r="LD6">
        <f t="shared" si="139"/>
        <v>0</v>
      </c>
      <c r="LE6">
        <f t="shared" si="140"/>
        <v>0</v>
      </c>
      <c r="LF6">
        <f t="shared" si="141"/>
        <v>0</v>
      </c>
      <c r="LG6">
        <f t="shared" si="142"/>
        <v>0</v>
      </c>
      <c r="LH6">
        <f t="shared" si="143"/>
        <v>0</v>
      </c>
      <c r="LI6">
        <f t="shared" si="144"/>
        <v>0</v>
      </c>
      <c r="LJ6">
        <f t="shared" si="145"/>
        <v>0</v>
      </c>
      <c r="LK6">
        <f t="shared" si="146"/>
        <v>0</v>
      </c>
      <c r="LL6">
        <f t="shared" si="147"/>
        <v>0</v>
      </c>
      <c r="LM6">
        <f t="shared" si="148"/>
        <v>0</v>
      </c>
      <c r="LN6">
        <f t="shared" si="149"/>
        <v>0</v>
      </c>
      <c r="LO6">
        <f t="shared" si="150"/>
        <v>100</v>
      </c>
      <c r="LP6">
        <f t="shared" si="151"/>
        <v>0</v>
      </c>
      <c r="LQ6">
        <f t="shared" si="152"/>
        <v>0</v>
      </c>
      <c r="LR6">
        <f t="shared" si="153"/>
        <v>0</v>
      </c>
      <c r="LS6">
        <f t="shared" si="154"/>
        <v>0</v>
      </c>
      <c r="LT6" t="str">
        <f t="shared" si="155"/>
        <v/>
      </c>
      <c r="LU6" t="str">
        <f t="shared" si="156"/>
        <v/>
      </c>
      <c r="LV6">
        <f t="shared" si="157"/>
        <v>0</v>
      </c>
      <c r="MS6">
        <f t="shared" si="158"/>
        <v>999</v>
      </c>
      <c r="MT6">
        <f t="shared" si="159"/>
        <v>999</v>
      </c>
      <c r="NB6">
        <v>3</v>
      </c>
      <c r="NC6">
        <f t="shared" si="353"/>
        <v>0</v>
      </c>
      <c r="ND6">
        <f t="shared" si="354"/>
        <v>0</v>
      </c>
      <c r="NE6">
        <f t="shared" si="355"/>
        <v>0</v>
      </c>
      <c r="NF6">
        <f t="shared" si="356"/>
        <v>0</v>
      </c>
      <c r="NG6">
        <f t="shared" si="357"/>
        <v>0</v>
      </c>
      <c r="NH6">
        <f t="shared" si="358"/>
        <v>0</v>
      </c>
      <c r="NI6">
        <f t="shared" si="359"/>
        <v>0</v>
      </c>
      <c r="NJ6">
        <f t="shared" si="360"/>
        <v>0</v>
      </c>
      <c r="NK6">
        <f t="shared" si="361"/>
        <v>0</v>
      </c>
      <c r="NL6">
        <f t="shared" si="362"/>
        <v>0</v>
      </c>
      <c r="NM6">
        <f t="shared" si="160"/>
        <v>0</v>
      </c>
      <c r="NN6">
        <f t="shared" si="161"/>
        <v>0</v>
      </c>
      <c r="NO6">
        <f t="shared" si="162"/>
        <v>0</v>
      </c>
      <c r="NP6">
        <f t="shared" si="163"/>
        <v>0</v>
      </c>
      <c r="NQ6">
        <f t="shared" si="164"/>
        <v>0</v>
      </c>
      <c r="NR6">
        <f t="shared" si="165"/>
        <v>0</v>
      </c>
      <c r="NS6">
        <f t="shared" si="166"/>
        <v>0</v>
      </c>
      <c r="NT6">
        <f t="shared" si="167"/>
        <v>0</v>
      </c>
      <c r="NU6">
        <f t="shared" si="168"/>
        <v>0</v>
      </c>
      <c r="NV6">
        <f t="shared" si="169"/>
        <v>0</v>
      </c>
      <c r="NW6">
        <f t="shared" si="170"/>
        <v>0</v>
      </c>
      <c r="NX6">
        <f t="shared" si="171"/>
        <v>0</v>
      </c>
      <c r="NY6">
        <f t="shared" si="172"/>
        <v>0</v>
      </c>
      <c r="NZ6">
        <f t="shared" si="173"/>
        <v>0</v>
      </c>
      <c r="OA6">
        <f t="shared" si="174"/>
        <v>0</v>
      </c>
      <c r="OB6">
        <f t="shared" si="175"/>
        <v>0</v>
      </c>
      <c r="OC6">
        <f t="shared" si="176"/>
        <v>0</v>
      </c>
      <c r="OD6">
        <f t="shared" si="177"/>
        <v>0</v>
      </c>
      <c r="OE6">
        <f t="shared" si="178"/>
        <v>0</v>
      </c>
      <c r="OF6">
        <f t="shared" si="179"/>
        <v>0</v>
      </c>
      <c r="OG6">
        <f t="shared" si="180"/>
        <v>0</v>
      </c>
      <c r="OH6">
        <f t="shared" si="181"/>
        <v>0</v>
      </c>
      <c r="OI6">
        <f t="shared" si="182"/>
        <v>0</v>
      </c>
      <c r="OJ6">
        <f t="shared" si="183"/>
        <v>0</v>
      </c>
      <c r="OK6">
        <f t="shared" si="184"/>
        <v>0</v>
      </c>
      <c r="OL6">
        <f t="shared" si="185"/>
        <v>0</v>
      </c>
      <c r="OM6">
        <f t="shared" si="186"/>
        <v>0</v>
      </c>
      <c r="ON6">
        <f t="shared" si="187"/>
        <v>0</v>
      </c>
      <c r="OO6">
        <f t="shared" si="188"/>
        <v>0</v>
      </c>
      <c r="OP6">
        <f t="shared" si="189"/>
        <v>0</v>
      </c>
      <c r="OQ6">
        <f t="shared" si="190"/>
        <v>200</v>
      </c>
      <c r="OR6">
        <f t="shared" si="191"/>
        <v>0</v>
      </c>
      <c r="OS6">
        <f t="shared" si="192"/>
        <v>0</v>
      </c>
      <c r="OT6">
        <f t="shared" si="193"/>
        <v>0</v>
      </c>
      <c r="OU6">
        <f t="shared" si="194"/>
        <v>0</v>
      </c>
      <c r="OV6" t="str">
        <f t="shared" si="195"/>
        <v/>
      </c>
      <c r="OW6" t="str">
        <f t="shared" si="196"/>
        <v/>
      </c>
      <c r="OX6">
        <f t="shared" si="197"/>
        <v>0</v>
      </c>
      <c r="PU6">
        <f t="shared" si="198"/>
        <v>999</v>
      </c>
      <c r="PV6">
        <f t="shared" si="199"/>
        <v>999</v>
      </c>
      <c r="QD6">
        <v>3</v>
      </c>
      <c r="QE6">
        <f t="shared" si="363"/>
        <v>0</v>
      </c>
      <c r="QF6">
        <f t="shared" si="364"/>
        <v>0</v>
      </c>
      <c r="QG6">
        <f t="shared" si="365"/>
        <v>0</v>
      </c>
      <c r="QH6">
        <f t="shared" si="366"/>
        <v>0</v>
      </c>
      <c r="QI6">
        <f t="shared" si="367"/>
        <v>0</v>
      </c>
      <c r="QJ6">
        <f t="shared" si="368"/>
        <v>0</v>
      </c>
      <c r="QK6">
        <f t="shared" si="369"/>
        <v>0</v>
      </c>
      <c r="QL6">
        <f t="shared" si="370"/>
        <v>0</v>
      </c>
      <c r="QM6">
        <f t="shared" si="371"/>
        <v>0</v>
      </c>
      <c r="QN6">
        <f t="shared" si="372"/>
        <v>0</v>
      </c>
      <c r="QO6">
        <f t="shared" si="200"/>
        <v>0</v>
      </c>
      <c r="QP6">
        <f t="shared" si="201"/>
        <v>0</v>
      </c>
      <c r="QQ6">
        <f t="shared" si="202"/>
        <v>0</v>
      </c>
      <c r="QR6">
        <f t="shared" si="203"/>
        <v>0</v>
      </c>
      <c r="QS6">
        <f t="shared" si="204"/>
        <v>0</v>
      </c>
      <c r="QT6">
        <f t="shared" si="205"/>
        <v>0</v>
      </c>
      <c r="QU6">
        <f t="shared" si="206"/>
        <v>0</v>
      </c>
      <c r="QV6">
        <f t="shared" si="207"/>
        <v>0</v>
      </c>
      <c r="QW6">
        <f t="shared" si="208"/>
        <v>0</v>
      </c>
      <c r="QX6">
        <f t="shared" si="209"/>
        <v>0</v>
      </c>
      <c r="QY6">
        <f t="shared" si="210"/>
        <v>0</v>
      </c>
      <c r="QZ6">
        <f t="shared" si="211"/>
        <v>0</v>
      </c>
      <c r="RA6">
        <f t="shared" si="212"/>
        <v>0</v>
      </c>
      <c r="RB6">
        <f t="shared" si="213"/>
        <v>0</v>
      </c>
      <c r="RC6">
        <f t="shared" si="214"/>
        <v>0</v>
      </c>
      <c r="RD6">
        <f t="shared" si="215"/>
        <v>0</v>
      </c>
      <c r="RE6">
        <f t="shared" si="216"/>
        <v>0</v>
      </c>
      <c r="RF6">
        <f t="shared" si="217"/>
        <v>0</v>
      </c>
      <c r="RG6">
        <f t="shared" si="218"/>
        <v>0</v>
      </c>
      <c r="RH6">
        <f t="shared" si="219"/>
        <v>0</v>
      </c>
      <c r="RI6">
        <f t="shared" si="220"/>
        <v>0</v>
      </c>
      <c r="RJ6">
        <f t="shared" si="221"/>
        <v>0</v>
      </c>
      <c r="RK6">
        <f t="shared" si="222"/>
        <v>0</v>
      </c>
      <c r="RL6">
        <f t="shared" si="223"/>
        <v>0</v>
      </c>
      <c r="RM6">
        <f t="shared" si="224"/>
        <v>0</v>
      </c>
      <c r="RN6">
        <f t="shared" si="225"/>
        <v>0</v>
      </c>
      <c r="RO6">
        <f t="shared" si="226"/>
        <v>0</v>
      </c>
      <c r="RP6">
        <f t="shared" si="227"/>
        <v>0</v>
      </c>
      <c r="RQ6">
        <f t="shared" si="228"/>
        <v>0</v>
      </c>
      <c r="RR6">
        <f t="shared" si="229"/>
        <v>0</v>
      </c>
      <c r="RS6">
        <f t="shared" si="230"/>
        <v>300</v>
      </c>
      <c r="RT6">
        <f t="shared" si="231"/>
        <v>0</v>
      </c>
      <c r="RU6">
        <f t="shared" si="232"/>
        <v>0</v>
      </c>
      <c r="RV6">
        <f t="shared" si="233"/>
        <v>0</v>
      </c>
      <c r="RW6">
        <f t="shared" si="234"/>
        <v>0</v>
      </c>
      <c r="RX6" t="str">
        <f t="shared" si="235"/>
        <v/>
      </c>
      <c r="RY6" t="str">
        <f t="shared" si="236"/>
        <v/>
      </c>
      <c r="RZ6">
        <f t="shared" si="237"/>
        <v>0</v>
      </c>
      <c r="SW6">
        <f t="shared" si="238"/>
        <v>999</v>
      </c>
      <c r="SX6">
        <f t="shared" si="239"/>
        <v>999</v>
      </c>
      <c r="TF6">
        <v>3</v>
      </c>
      <c r="TG6">
        <f t="shared" si="373"/>
        <v>0</v>
      </c>
      <c r="TH6">
        <f t="shared" si="374"/>
        <v>0</v>
      </c>
      <c r="TI6">
        <f t="shared" si="375"/>
        <v>0</v>
      </c>
      <c r="TJ6">
        <f t="shared" si="376"/>
        <v>0</v>
      </c>
      <c r="TK6">
        <f t="shared" si="377"/>
        <v>0</v>
      </c>
      <c r="TL6">
        <f t="shared" si="378"/>
        <v>0</v>
      </c>
      <c r="TM6">
        <f t="shared" si="379"/>
        <v>0</v>
      </c>
      <c r="TN6">
        <f t="shared" si="380"/>
        <v>0</v>
      </c>
      <c r="TO6">
        <f t="shared" si="381"/>
        <v>0</v>
      </c>
      <c r="TP6">
        <f t="shared" si="382"/>
        <v>0</v>
      </c>
      <c r="TQ6">
        <f t="shared" si="240"/>
        <v>0</v>
      </c>
      <c r="TR6">
        <f t="shared" si="241"/>
        <v>0</v>
      </c>
      <c r="TS6">
        <f t="shared" si="242"/>
        <v>0</v>
      </c>
      <c r="TT6">
        <f t="shared" si="243"/>
        <v>0</v>
      </c>
      <c r="TU6">
        <f t="shared" si="244"/>
        <v>0</v>
      </c>
      <c r="TV6">
        <f t="shared" si="245"/>
        <v>0</v>
      </c>
      <c r="TW6">
        <f t="shared" si="246"/>
        <v>0</v>
      </c>
      <c r="TX6">
        <f t="shared" si="247"/>
        <v>0</v>
      </c>
      <c r="TY6">
        <f t="shared" si="248"/>
        <v>0</v>
      </c>
      <c r="TZ6">
        <f t="shared" si="249"/>
        <v>0</v>
      </c>
      <c r="UA6">
        <f t="shared" si="250"/>
        <v>0</v>
      </c>
      <c r="UB6">
        <f t="shared" si="251"/>
        <v>0</v>
      </c>
      <c r="UC6">
        <f t="shared" si="252"/>
        <v>0</v>
      </c>
      <c r="UD6">
        <f t="shared" si="253"/>
        <v>0</v>
      </c>
      <c r="UE6">
        <f t="shared" si="254"/>
        <v>0</v>
      </c>
      <c r="UF6">
        <f t="shared" si="255"/>
        <v>0</v>
      </c>
      <c r="UG6">
        <f t="shared" si="256"/>
        <v>0</v>
      </c>
      <c r="UH6">
        <f t="shared" si="257"/>
        <v>0</v>
      </c>
      <c r="UI6">
        <f t="shared" si="258"/>
        <v>0</v>
      </c>
      <c r="UJ6">
        <f t="shared" si="259"/>
        <v>0</v>
      </c>
      <c r="UK6">
        <f t="shared" si="260"/>
        <v>0</v>
      </c>
      <c r="UL6">
        <f t="shared" si="261"/>
        <v>0</v>
      </c>
      <c r="UM6">
        <f t="shared" si="262"/>
        <v>0</v>
      </c>
      <c r="UN6">
        <f t="shared" si="263"/>
        <v>0</v>
      </c>
      <c r="UO6">
        <f t="shared" si="264"/>
        <v>0</v>
      </c>
      <c r="UP6">
        <f t="shared" si="265"/>
        <v>0</v>
      </c>
      <c r="UQ6">
        <f t="shared" si="266"/>
        <v>0</v>
      </c>
      <c r="UR6">
        <f t="shared" si="267"/>
        <v>0</v>
      </c>
      <c r="US6">
        <f t="shared" si="268"/>
        <v>0</v>
      </c>
      <c r="UT6">
        <f t="shared" si="269"/>
        <v>0</v>
      </c>
      <c r="UU6">
        <f t="shared" si="270"/>
        <v>400</v>
      </c>
      <c r="UV6">
        <f t="shared" si="271"/>
        <v>0</v>
      </c>
      <c r="UW6">
        <f t="shared" si="272"/>
        <v>0</v>
      </c>
      <c r="UX6">
        <f t="shared" si="273"/>
        <v>0</v>
      </c>
      <c r="UY6">
        <f t="shared" si="274"/>
        <v>0</v>
      </c>
      <c r="UZ6" t="str">
        <f t="shared" si="275"/>
        <v/>
      </c>
      <c r="VA6" t="str">
        <f t="shared" si="276"/>
        <v/>
      </c>
      <c r="VB6">
        <f t="shared" si="277"/>
        <v>0</v>
      </c>
      <c r="VY6">
        <f t="shared" si="278"/>
        <v>999</v>
      </c>
      <c r="VZ6">
        <f t="shared" si="279"/>
        <v>999</v>
      </c>
      <c r="WH6">
        <v>3</v>
      </c>
      <c r="WI6">
        <f t="shared" si="383"/>
        <v>0</v>
      </c>
      <c r="WJ6">
        <f t="shared" si="384"/>
        <v>0</v>
      </c>
      <c r="WK6">
        <f t="shared" si="385"/>
        <v>0</v>
      </c>
      <c r="WL6">
        <f t="shared" si="386"/>
        <v>0</v>
      </c>
      <c r="WM6">
        <f t="shared" si="387"/>
        <v>0</v>
      </c>
      <c r="WN6">
        <f t="shared" si="388"/>
        <v>0</v>
      </c>
      <c r="WO6">
        <f t="shared" si="389"/>
        <v>0</v>
      </c>
      <c r="WP6">
        <f t="shared" si="390"/>
        <v>0</v>
      </c>
      <c r="WQ6">
        <f t="shared" si="391"/>
        <v>0</v>
      </c>
      <c r="WR6">
        <f t="shared" si="392"/>
        <v>0</v>
      </c>
      <c r="WS6">
        <f t="shared" si="280"/>
        <v>0</v>
      </c>
      <c r="WT6">
        <f t="shared" si="281"/>
        <v>0</v>
      </c>
      <c r="WU6">
        <f t="shared" si="282"/>
        <v>0</v>
      </c>
      <c r="WV6">
        <f t="shared" si="283"/>
        <v>0</v>
      </c>
      <c r="WW6">
        <f t="shared" si="284"/>
        <v>0</v>
      </c>
      <c r="WX6">
        <f t="shared" si="285"/>
        <v>0</v>
      </c>
      <c r="WY6">
        <f t="shared" si="286"/>
        <v>0</v>
      </c>
      <c r="WZ6">
        <f t="shared" si="287"/>
        <v>0</v>
      </c>
      <c r="XA6">
        <f t="shared" si="288"/>
        <v>0</v>
      </c>
      <c r="XB6">
        <f t="shared" si="289"/>
        <v>0</v>
      </c>
      <c r="XC6">
        <f t="shared" si="290"/>
        <v>0</v>
      </c>
      <c r="XD6">
        <f t="shared" si="291"/>
        <v>0</v>
      </c>
      <c r="XE6">
        <f t="shared" si="292"/>
        <v>0</v>
      </c>
      <c r="XF6">
        <f t="shared" si="293"/>
        <v>0</v>
      </c>
      <c r="XG6">
        <f t="shared" si="294"/>
        <v>0</v>
      </c>
      <c r="XH6">
        <f t="shared" si="295"/>
        <v>0</v>
      </c>
      <c r="XI6">
        <f t="shared" si="296"/>
        <v>0</v>
      </c>
      <c r="XJ6">
        <f t="shared" si="297"/>
        <v>0</v>
      </c>
      <c r="XK6">
        <f t="shared" si="298"/>
        <v>0</v>
      </c>
      <c r="XL6">
        <f t="shared" si="299"/>
        <v>0</v>
      </c>
      <c r="XM6">
        <f t="shared" si="300"/>
        <v>0</v>
      </c>
      <c r="XN6">
        <f t="shared" si="301"/>
        <v>0</v>
      </c>
      <c r="XO6">
        <f t="shared" si="302"/>
        <v>0</v>
      </c>
      <c r="XP6">
        <f t="shared" si="303"/>
        <v>0</v>
      </c>
      <c r="XQ6">
        <f t="shared" si="304"/>
        <v>0</v>
      </c>
      <c r="XR6">
        <f t="shared" si="305"/>
        <v>0</v>
      </c>
      <c r="XS6">
        <f t="shared" si="306"/>
        <v>0</v>
      </c>
      <c r="XT6">
        <f t="shared" si="307"/>
        <v>0</v>
      </c>
      <c r="XU6">
        <f t="shared" si="308"/>
        <v>0</v>
      </c>
      <c r="XV6">
        <f t="shared" si="309"/>
        <v>0</v>
      </c>
      <c r="XX6">
        <f t="shared" si="310"/>
        <v>0</v>
      </c>
      <c r="XY6">
        <f t="shared" si="311"/>
        <v>0</v>
      </c>
      <c r="XZ6">
        <f t="shared" si="312"/>
        <v>0</v>
      </c>
    </row>
    <row r="7" spans="1:676" x14ac:dyDescent="0.45">
      <c r="C7" s="47" t="s">
        <v>28</v>
      </c>
      <c r="D7" s="48"/>
      <c r="E7" s="49"/>
      <c r="F7" s="48"/>
      <c r="AN7">
        <v>4</v>
      </c>
      <c r="AO7">
        <f>IF($D$10&lt;=0,999,SUMPRODUCT(($D$7:$D$16&gt;0)*($D$7:$D$16&lt;$D$10))+SUMPRODUCT(($D$7:$D$16&gt;0)*($D$7:$D$16=$D$10)*($AN$4:$AN$13&lt;$AN7))+1)</f>
        <v>999</v>
      </c>
      <c r="AP7">
        <f>IF($D$10&lt;=0,999,SUMPRODUCT(($D$7:$D$16&gt;0)*($E$7:$E$16&gt;$E$10))+SUMPRODUCT(($D$7:$D$16&gt;0)*($E$7:$E$16=$E$10)*($AN$4:$AN$13&lt;$AN7))+1)</f>
        <v>999</v>
      </c>
      <c r="AQ7">
        <f>IF($D$10&lt;=0,999,IF($D$20="Snowball",AO7,AP7))</f>
        <v>999</v>
      </c>
      <c r="AT7">
        <v>4</v>
      </c>
      <c r="AU7">
        <f t="shared" si="313"/>
        <v>0</v>
      </c>
      <c r="AV7">
        <f t="shared" si="314"/>
        <v>0</v>
      </c>
      <c r="AW7">
        <f t="shared" si="315"/>
        <v>0</v>
      </c>
      <c r="AX7">
        <f t="shared" si="316"/>
        <v>0</v>
      </c>
      <c r="AY7">
        <f t="shared" si="317"/>
        <v>0</v>
      </c>
      <c r="AZ7">
        <f t="shared" si="318"/>
        <v>0</v>
      </c>
      <c r="BA7">
        <f t="shared" si="319"/>
        <v>0</v>
      </c>
      <c r="BB7">
        <f t="shared" si="320"/>
        <v>0</v>
      </c>
      <c r="BC7">
        <f t="shared" si="321"/>
        <v>0</v>
      </c>
      <c r="BD7">
        <f t="shared" si="322"/>
        <v>0</v>
      </c>
      <c r="BE7">
        <f t="shared" si="0"/>
        <v>0</v>
      </c>
      <c r="BF7">
        <f t="shared" si="1"/>
        <v>0</v>
      </c>
      <c r="BG7">
        <f t="shared" si="2"/>
        <v>0</v>
      </c>
      <c r="BH7">
        <f t="shared" si="3"/>
        <v>0</v>
      </c>
      <c r="BI7">
        <f t="shared" si="4"/>
        <v>0</v>
      </c>
      <c r="BJ7">
        <f t="shared" si="5"/>
        <v>0</v>
      </c>
      <c r="BK7">
        <f t="shared" si="6"/>
        <v>0</v>
      </c>
      <c r="BL7">
        <f t="shared" si="7"/>
        <v>0</v>
      </c>
      <c r="BM7">
        <f t="shared" si="8"/>
        <v>0</v>
      </c>
      <c r="BN7">
        <f t="shared" si="9"/>
        <v>0</v>
      </c>
      <c r="BO7">
        <f t="shared" si="10"/>
        <v>0</v>
      </c>
      <c r="BP7">
        <f t="shared" si="11"/>
        <v>0</v>
      </c>
      <c r="BQ7">
        <f t="shared" si="12"/>
        <v>0</v>
      </c>
      <c r="BR7">
        <f t="shared" si="13"/>
        <v>0</v>
      </c>
      <c r="BS7">
        <f t="shared" si="14"/>
        <v>0</v>
      </c>
      <c r="BT7">
        <f t="shared" si="15"/>
        <v>0</v>
      </c>
      <c r="BU7">
        <f t="shared" si="16"/>
        <v>0</v>
      </c>
      <c r="BV7">
        <f t="shared" si="17"/>
        <v>0</v>
      </c>
      <c r="BW7">
        <f t="shared" si="18"/>
        <v>0</v>
      </c>
      <c r="BX7">
        <f t="shared" si="19"/>
        <v>0</v>
      </c>
      <c r="BY7">
        <f t="shared" si="20"/>
        <v>0</v>
      </c>
      <c r="BZ7">
        <f t="shared" si="21"/>
        <v>0</v>
      </c>
      <c r="CA7">
        <f t="shared" si="22"/>
        <v>0</v>
      </c>
      <c r="CB7">
        <f t="shared" si="23"/>
        <v>0</v>
      </c>
      <c r="CC7">
        <f t="shared" si="24"/>
        <v>0</v>
      </c>
      <c r="CD7">
        <f t="shared" si="25"/>
        <v>0</v>
      </c>
      <c r="CE7">
        <f t="shared" si="26"/>
        <v>0</v>
      </c>
      <c r="CF7">
        <f t="shared" si="27"/>
        <v>0</v>
      </c>
      <c r="CG7">
        <f t="shared" si="28"/>
        <v>0</v>
      </c>
      <c r="CH7">
        <f t="shared" si="29"/>
        <v>0</v>
      </c>
      <c r="CI7">
        <f t="shared" si="30"/>
        <v>0</v>
      </c>
      <c r="CJ7">
        <f t="shared" si="31"/>
        <v>0</v>
      </c>
      <c r="CK7">
        <f t="shared" si="32"/>
        <v>0</v>
      </c>
      <c r="CL7">
        <f t="shared" si="33"/>
        <v>0</v>
      </c>
      <c r="CM7">
        <f t="shared" si="34"/>
        <v>0</v>
      </c>
      <c r="CN7" t="str">
        <f t="shared" si="35"/>
        <v/>
      </c>
      <c r="CO7" t="str">
        <f t="shared" si="36"/>
        <v/>
      </c>
      <c r="CP7">
        <f t="shared" si="37"/>
        <v>0</v>
      </c>
      <c r="DM7">
        <f t="shared" si="38"/>
        <v>999</v>
      </c>
      <c r="DN7">
        <f t="shared" si="39"/>
        <v>999</v>
      </c>
      <c r="DV7">
        <v>4</v>
      </c>
      <c r="DW7">
        <f t="shared" si="323"/>
        <v>0</v>
      </c>
      <c r="DX7">
        <f t="shared" si="324"/>
        <v>0</v>
      </c>
      <c r="DY7">
        <f t="shared" si="325"/>
        <v>0</v>
      </c>
      <c r="DZ7">
        <f t="shared" si="326"/>
        <v>0</v>
      </c>
      <c r="EA7">
        <f t="shared" si="327"/>
        <v>0</v>
      </c>
      <c r="EB7">
        <f t="shared" si="328"/>
        <v>0</v>
      </c>
      <c r="EC7">
        <f t="shared" si="329"/>
        <v>0</v>
      </c>
      <c r="ED7">
        <f t="shared" si="330"/>
        <v>0</v>
      </c>
      <c r="EE7">
        <f t="shared" si="331"/>
        <v>0</v>
      </c>
      <c r="EF7">
        <f t="shared" si="332"/>
        <v>0</v>
      </c>
      <c r="EG7">
        <f t="shared" si="40"/>
        <v>0</v>
      </c>
      <c r="EH7">
        <f t="shared" si="41"/>
        <v>0</v>
      </c>
      <c r="EI7">
        <f t="shared" si="42"/>
        <v>0</v>
      </c>
      <c r="EJ7">
        <f t="shared" si="43"/>
        <v>0</v>
      </c>
      <c r="EK7">
        <f t="shared" si="44"/>
        <v>0</v>
      </c>
      <c r="EL7">
        <f t="shared" si="45"/>
        <v>0</v>
      </c>
      <c r="EM7">
        <f t="shared" si="46"/>
        <v>0</v>
      </c>
      <c r="EN7">
        <f t="shared" si="47"/>
        <v>0</v>
      </c>
      <c r="EO7">
        <f t="shared" si="48"/>
        <v>0</v>
      </c>
      <c r="EP7">
        <f t="shared" si="49"/>
        <v>0</v>
      </c>
      <c r="EQ7">
        <f t="shared" si="50"/>
        <v>0</v>
      </c>
      <c r="ER7">
        <f t="shared" si="51"/>
        <v>0</v>
      </c>
      <c r="ES7">
        <f t="shared" si="52"/>
        <v>0</v>
      </c>
      <c r="ET7">
        <f t="shared" si="53"/>
        <v>0</v>
      </c>
      <c r="EU7">
        <f t="shared" si="54"/>
        <v>0</v>
      </c>
      <c r="EV7">
        <f t="shared" si="55"/>
        <v>0</v>
      </c>
      <c r="EW7">
        <f t="shared" si="56"/>
        <v>0</v>
      </c>
      <c r="EX7">
        <f t="shared" si="57"/>
        <v>0</v>
      </c>
      <c r="EY7">
        <f t="shared" si="58"/>
        <v>0</v>
      </c>
      <c r="EZ7">
        <f t="shared" si="59"/>
        <v>0</v>
      </c>
      <c r="FA7">
        <f t="shared" si="60"/>
        <v>0</v>
      </c>
      <c r="FB7">
        <f t="shared" si="61"/>
        <v>0</v>
      </c>
      <c r="FC7">
        <f t="shared" si="62"/>
        <v>0</v>
      </c>
      <c r="FD7">
        <f t="shared" si="63"/>
        <v>0</v>
      </c>
      <c r="FE7">
        <f t="shared" si="64"/>
        <v>0</v>
      </c>
      <c r="FF7">
        <f t="shared" si="65"/>
        <v>0</v>
      </c>
      <c r="FG7">
        <f t="shared" si="66"/>
        <v>0</v>
      </c>
      <c r="FH7">
        <f t="shared" si="67"/>
        <v>0</v>
      </c>
      <c r="FI7">
        <f t="shared" si="68"/>
        <v>0</v>
      </c>
      <c r="FJ7">
        <f t="shared" si="69"/>
        <v>0</v>
      </c>
      <c r="FK7">
        <f t="shared" si="70"/>
        <v>0</v>
      </c>
      <c r="FL7">
        <f t="shared" si="71"/>
        <v>0</v>
      </c>
      <c r="FM7">
        <f t="shared" si="72"/>
        <v>0</v>
      </c>
      <c r="FN7">
        <f t="shared" si="73"/>
        <v>0</v>
      </c>
      <c r="FO7">
        <f t="shared" si="74"/>
        <v>0</v>
      </c>
      <c r="FP7" t="str">
        <f t="shared" si="75"/>
        <v/>
      </c>
      <c r="FQ7" t="str">
        <f t="shared" si="76"/>
        <v/>
      </c>
      <c r="FR7">
        <f t="shared" si="77"/>
        <v>0</v>
      </c>
      <c r="GO7">
        <f t="shared" si="78"/>
        <v>999</v>
      </c>
      <c r="GP7">
        <f t="shared" si="79"/>
        <v>999</v>
      </c>
      <c r="GX7">
        <v>4</v>
      </c>
      <c r="GY7">
        <f t="shared" si="333"/>
        <v>0</v>
      </c>
      <c r="GZ7">
        <f t="shared" si="334"/>
        <v>0</v>
      </c>
      <c r="HA7">
        <f t="shared" si="335"/>
        <v>0</v>
      </c>
      <c r="HB7">
        <f t="shared" si="336"/>
        <v>0</v>
      </c>
      <c r="HC7">
        <f t="shared" si="337"/>
        <v>0</v>
      </c>
      <c r="HD7">
        <f t="shared" si="338"/>
        <v>0</v>
      </c>
      <c r="HE7">
        <f t="shared" si="339"/>
        <v>0</v>
      </c>
      <c r="HF7">
        <f t="shared" si="340"/>
        <v>0</v>
      </c>
      <c r="HG7">
        <f t="shared" si="341"/>
        <v>0</v>
      </c>
      <c r="HH7">
        <f t="shared" si="342"/>
        <v>0</v>
      </c>
      <c r="HI7">
        <f t="shared" si="80"/>
        <v>0</v>
      </c>
      <c r="HJ7">
        <f t="shared" si="81"/>
        <v>0</v>
      </c>
      <c r="HK7">
        <f t="shared" si="82"/>
        <v>0</v>
      </c>
      <c r="HL7">
        <f t="shared" si="83"/>
        <v>0</v>
      </c>
      <c r="HM7">
        <f t="shared" si="84"/>
        <v>0</v>
      </c>
      <c r="HN7">
        <f t="shared" si="85"/>
        <v>0</v>
      </c>
      <c r="HO7">
        <f t="shared" si="86"/>
        <v>0</v>
      </c>
      <c r="HP7">
        <f t="shared" si="87"/>
        <v>0</v>
      </c>
      <c r="HQ7">
        <f t="shared" si="88"/>
        <v>0</v>
      </c>
      <c r="HR7">
        <f t="shared" si="89"/>
        <v>0</v>
      </c>
      <c r="HS7">
        <f t="shared" si="90"/>
        <v>0</v>
      </c>
      <c r="HT7">
        <f t="shared" si="91"/>
        <v>0</v>
      </c>
      <c r="HU7">
        <f t="shared" si="92"/>
        <v>0</v>
      </c>
      <c r="HV7">
        <f t="shared" si="93"/>
        <v>0</v>
      </c>
      <c r="HW7">
        <f t="shared" si="94"/>
        <v>0</v>
      </c>
      <c r="HX7">
        <f t="shared" si="95"/>
        <v>0</v>
      </c>
      <c r="HY7">
        <f t="shared" si="96"/>
        <v>0</v>
      </c>
      <c r="HZ7">
        <f t="shared" si="97"/>
        <v>0</v>
      </c>
      <c r="IA7">
        <f t="shared" si="98"/>
        <v>0</v>
      </c>
      <c r="IB7">
        <f t="shared" si="99"/>
        <v>0</v>
      </c>
      <c r="IC7">
        <f t="shared" si="100"/>
        <v>0</v>
      </c>
      <c r="ID7">
        <f t="shared" si="101"/>
        <v>0</v>
      </c>
      <c r="IE7">
        <f t="shared" si="102"/>
        <v>0</v>
      </c>
      <c r="IF7">
        <f t="shared" si="103"/>
        <v>0</v>
      </c>
      <c r="IG7">
        <f t="shared" si="104"/>
        <v>0</v>
      </c>
      <c r="IH7">
        <f t="shared" si="105"/>
        <v>0</v>
      </c>
      <c r="II7">
        <f t="shared" si="106"/>
        <v>0</v>
      </c>
      <c r="IJ7">
        <f t="shared" si="107"/>
        <v>0</v>
      </c>
      <c r="IK7">
        <f t="shared" si="108"/>
        <v>0</v>
      </c>
      <c r="IL7">
        <f t="shared" si="109"/>
        <v>0</v>
      </c>
      <c r="IM7">
        <f t="shared" si="110"/>
        <v>0</v>
      </c>
      <c r="IN7">
        <f t="shared" si="111"/>
        <v>0</v>
      </c>
      <c r="IO7">
        <f t="shared" si="112"/>
        <v>0</v>
      </c>
      <c r="IP7">
        <f t="shared" si="113"/>
        <v>0</v>
      </c>
      <c r="IQ7">
        <f t="shared" si="114"/>
        <v>0</v>
      </c>
      <c r="IR7" t="str">
        <f t="shared" si="115"/>
        <v/>
      </c>
      <c r="IS7" t="str">
        <f t="shared" si="116"/>
        <v/>
      </c>
      <c r="IT7">
        <f t="shared" si="117"/>
        <v>0</v>
      </c>
      <c r="JQ7">
        <f t="shared" si="118"/>
        <v>999</v>
      </c>
      <c r="JR7">
        <f t="shared" si="119"/>
        <v>999</v>
      </c>
      <c r="JZ7">
        <v>4</v>
      </c>
      <c r="KA7">
        <f t="shared" si="343"/>
        <v>0</v>
      </c>
      <c r="KB7">
        <f t="shared" si="344"/>
        <v>0</v>
      </c>
      <c r="KC7">
        <f t="shared" si="345"/>
        <v>0</v>
      </c>
      <c r="KD7">
        <f t="shared" si="346"/>
        <v>0</v>
      </c>
      <c r="KE7">
        <f t="shared" si="347"/>
        <v>0</v>
      </c>
      <c r="KF7">
        <f t="shared" si="348"/>
        <v>0</v>
      </c>
      <c r="KG7">
        <f t="shared" si="349"/>
        <v>0</v>
      </c>
      <c r="KH7">
        <f t="shared" si="350"/>
        <v>0</v>
      </c>
      <c r="KI7">
        <f t="shared" si="351"/>
        <v>0</v>
      </c>
      <c r="KJ7">
        <f t="shared" si="352"/>
        <v>0</v>
      </c>
      <c r="KK7">
        <f t="shared" si="120"/>
        <v>0</v>
      </c>
      <c r="KL7">
        <f t="shared" si="121"/>
        <v>0</v>
      </c>
      <c r="KM7">
        <f t="shared" si="122"/>
        <v>0</v>
      </c>
      <c r="KN7">
        <f t="shared" si="123"/>
        <v>0</v>
      </c>
      <c r="KO7">
        <f t="shared" si="124"/>
        <v>0</v>
      </c>
      <c r="KP7">
        <f t="shared" si="125"/>
        <v>0</v>
      </c>
      <c r="KQ7">
        <f t="shared" si="126"/>
        <v>0</v>
      </c>
      <c r="KR7">
        <f t="shared" si="127"/>
        <v>0</v>
      </c>
      <c r="KS7">
        <f t="shared" si="128"/>
        <v>0</v>
      </c>
      <c r="KT7">
        <f t="shared" si="129"/>
        <v>0</v>
      </c>
      <c r="KU7">
        <f t="shared" si="130"/>
        <v>0</v>
      </c>
      <c r="KV7">
        <f t="shared" si="131"/>
        <v>0</v>
      </c>
      <c r="KW7">
        <f t="shared" si="132"/>
        <v>0</v>
      </c>
      <c r="KX7">
        <f t="shared" si="133"/>
        <v>0</v>
      </c>
      <c r="KY7">
        <f t="shared" si="134"/>
        <v>0</v>
      </c>
      <c r="KZ7">
        <f t="shared" si="135"/>
        <v>0</v>
      </c>
      <c r="LA7">
        <f t="shared" si="136"/>
        <v>0</v>
      </c>
      <c r="LB7">
        <f t="shared" si="137"/>
        <v>0</v>
      </c>
      <c r="LC7">
        <f t="shared" si="138"/>
        <v>0</v>
      </c>
      <c r="LD7">
        <f t="shared" si="139"/>
        <v>0</v>
      </c>
      <c r="LE7">
        <f t="shared" si="140"/>
        <v>0</v>
      </c>
      <c r="LF7">
        <f t="shared" si="141"/>
        <v>0</v>
      </c>
      <c r="LG7">
        <f t="shared" si="142"/>
        <v>0</v>
      </c>
      <c r="LH7">
        <f t="shared" si="143"/>
        <v>0</v>
      </c>
      <c r="LI7">
        <f t="shared" si="144"/>
        <v>0</v>
      </c>
      <c r="LJ7">
        <f t="shared" si="145"/>
        <v>0</v>
      </c>
      <c r="LK7">
        <f t="shared" si="146"/>
        <v>0</v>
      </c>
      <c r="LL7">
        <f t="shared" si="147"/>
        <v>0</v>
      </c>
      <c r="LM7">
        <f t="shared" si="148"/>
        <v>0</v>
      </c>
      <c r="LN7">
        <f t="shared" si="149"/>
        <v>0</v>
      </c>
      <c r="LO7">
        <f t="shared" si="150"/>
        <v>100</v>
      </c>
      <c r="LP7">
        <f t="shared" si="151"/>
        <v>0</v>
      </c>
      <c r="LQ7">
        <f t="shared" si="152"/>
        <v>0</v>
      </c>
      <c r="LR7">
        <f t="shared" si="153"/>
        <v>0</v>
      </c>
      <c r="LS7">
        <f t="shared" si="154"/>
        <v>0</v>
      </c>
      <c r="LT7" t="str">
        <f t="shared" si="155"/>
        <v/>
      </c>
      <c r="LU7" t="str">
        <f t="shared" si="156"/>
        <v/>
      </c>
      <c r="LV7">
        <f t="shared" si="157"/>
        <v>0</v>
      </c>
      <c r="MS7">
        <f t="shared" si="158"/>
        <v>999</v>
      </c>
      <c r="MT7">
        <f t="shared" si="159"/>
        <v>999</v>
      </c>
      <c r="NB7">
        <v>4</v>
      </c>
      <c r="NC7">
        <f t="shared" si="353"/>
        <v>0</v>
      </c>
      <c r="ND7">
        <f t="shared" si="354"/>
        <v>0</v>
      </c>
      <c r="NE7">
        <f t="shared" si="355"/>
        <v>0</v>
      </c>
      <c r="NF7">
        <f t="shared" si="356"/>
        <v>0</v>
      </c>
      <c r="NG7">
        <f t="shared" si="357"/>
        <v>0</v>
      </c>
      <c r="NH7">
        <f t="shared" si="358"/>
        <v>0</v>
      </c>
      <c r="NI7">
        <f t="shared" si="359"/>
        <v>0</v>
      </c>
      <c r="NJ7">
        <f t="shared" si="360"/>
        <v>0</v>
      </c>
      <c r="NK7">
        <f t="shared" si="361"/>
        <v>0</v>
      </c>
      <c r="NL7">
        <f t="shared" si="362"/>
        <v>0</v>
      </c>
      <c r="NM7">
        <f t="shared" si="160"/>
        <v>0</v>
      </c>
      <c r="NN7">
        <f t="shared" si="161"/>
        <v>0</v>
      </c>
      <c r="NO7">
        <f t="shared" si="162"/>
        <v>0</v>
      </c>
      <c r="NP7">
        <f t="shared" si="163"/>
        <v>0</v>
      </c>
      <c r="NQ7">
        <f t="shared" si="164"/>
        <v>0</v>
      </c>
      <c r="NR7">
        <f t="shared" si="165"/>
        <v>0</v>
      </c>
      <c r="NS7">
        <f t="shared" si="166"/>
        <v>0</v>
      </c>
      <c r="NT7">
        <f t="shared" si="167"/>
        <v>0</v>
      </c>
      <c r="NU7">
        <f t="shared" si="168"/>
        <v>0</v>
      </c>
      <c r="NV7">
        <f t="shared" si="169"/>
        <v>0</v>
      </c>
      <c r="NW7">
        <f t="shared" si="170"/>
        <v>0</v>
      </c>
      <c r="NX7">
        <f t="shared" si="171"/>
        <v>0</v>
      </c>
      <c r="NY7">
        <f t="shared" si="172"/>
        <v>0</v>
      </c>
      <c r="NZ7">
        <f t="shared" si="173"/>
        <v>0</v>
      </c>
      <c r="OA7">
        <f t="shared" si="174"/>
        <v>0</v>
      </c>
      <c r="OB7">
        <f t="shared" si="175"/>
        <v>0</v>
      </c>
      <c r="OC7">
        <f t="shared" si="176"/>
        <v>0</v>
      </c>
      <c r="OD7">
        <f t="shared" si="177"/>
        <v>0</v>
      </c>
      <c r="OE7">
        <f t="shared" si="178"/>
        <v>0</v>
      </c>
      <c r="OF7">
        <f t="shared" si="179"/>
        <v>0</v>
      </c>
      <c r="OG7">
        <f t="shared" si="180"/>
        <v>0</v>
      </c>
      <c r="OH7">
        <f t="shared" si="181"/>
        <v>0</v>
      </c>
      <c r="OI7">
        <f t="shared" si="182"/>
        <v>0</v>
      </c>
      <c r="OJ7">
        <f t="shared" si="183"/>
        <v>0</v>
      </c>
      <c r="OK7">
        <f t="shared" si="184"/>
        <v>0</v>
      </c>
      <c r="OL7">
        <f t="shared" si="185"/>
        <v>0</v>
      </c>
      <c r="OM7">
        <f t="shared" si="186"/>
        <v>0</v>
      </c>
      <c r="ON7">
        <f t="shared" si="187"/>
        <v>0</v>
      </c>
      <c r="OO7">
        <f t="shared" si="188"/>
        <v>0</v>
      </c>
      <c r="OP7">
        <f t="shared" si="189"/>
        <v>0</v>
      </c>
      <c r="OQ7">
        <f t="shared" si="190"/>
        <v>200</v>
      </c>
      <c r="OR7">
        <f t="shared" si="191"/>
        <v>0</v>
      </c>
      <c r="OS7">
        <f t="shared" si="192"/>
        <v>0</v>
      </c>
      <c r="OT7">
        <f t="shared" si="193"/>
        <v>0</v>
      </c>
      <c r="OU7">
        <f t="shared" si="194"/>
        <v>0</v>
      </c>
      <c r="OV7" t="str">
        <f t="shared" si="195"/>
        <v/>
      </c>
      <c r="OW7" t="str">
        <f t="shared" si="196"/>
        <v/>
      </c>
      <c r="OX7">
        <f t="shared" si="197"/>
        <v>0</v>
      </c>
      <c r="PU7">
        <f t="shared" si="198"/>
        <v>999</v>
      </c>
      <c r="PV7">
        <f t="shared" si="199"/>
        <v>999</v>
      </c>
      <c r="QD7">
        <v>4</v>
      </c>
      <c r="QE7">
        <f t="shared" si="363"/>
        <v>0</v>
      </c>
      <c r="QF7">
        <f t="shared" si="364"/>
        <v>0</v>
      </c>
      <c r="QG7">
        <f t="shared" si="365"/>
        <v>0</v>
      </c>
      <c r="QH7">
        <f t="shared" si="366"/>
        <v>0</v>
      </c>
      <c r="QI7">
        <f t="shared" si="367"/>
        <v>0</v>
      </c>
      <c r="QJ7">
        <f t="shared" si="368"/>
        <v>0</v>
      </c>
      <c r="QK7">
        <f t="shared" si="369"/>
        <v>0</v>
      </c>
      <c r="QL7">
        <f t="shared" si="370"/>
        <v>0</v>
      </c>
      <c r="QM7">
        <f t="shared" si="371"/>
        <v>0</v>
      </c>
      <c r="QN7">
        <f t="shared" si="372"/>
        <v>0</v>
      </c>
      <c r="QO7">
        <f t="shared" si="200"/>
        <v>0</v>
      </c>
      <c r="QP7">
        <f t="shared" si="201"/>
        <v>0</v>
      </c>
      <c r="QQ7">
        <f t="shared" si="202"/>
        <v>0</v>
      </c>
      <c r="QR7">
        <f t="shared" si="203"/>
        <v>0</v>
      </c>
      <c r="QS7">
        <f t="shared" si="204"/>
        <v>0</v>
      </c>
      <c r="QT7">
        <f t="shared" si="205"/>
        <v>0</v>
      </c>
      <c r="QU7">
        <f t="shared" si="206"/>
        <v>0</v>
      </c>
      <c r="QV7">
        <f t="shared" si="207"/>
        <v>0</v>
      </c>
      <c r="QW7">
        <f t="shared" si="208"/>
        <v>0</v>
      </c>
      <c r="QX7">
        <f t="shared" si="209"/>
        <v>0</v>
      </c>
      <c r="QY7">
        <f t="shared" si="210"/>
        <v>0</v>
      </c>
      <c r="QZ7">
        <f t="shared" si="211"/>
        <v>0</v>
      </c>
      <c r="RA7">
        <f t="shared" si="212"/>
        <v>0</v>
      </c>
      <c r="RB7">
        <f t="shared" si="213"/>
        <v>0</v>
      </c>
      <c r="RC7">
        <f t="shared" si="214"/>
        <v>0</v>
      </c>
      <c r="RD7">
        <f t="shared" si="215"/>
        <v>0</v>
      </c>
      <c r="RE7">
        <f t="shared" si="216"/>
        <v>0</v>
      </c>
      <c r="RF7">
        <f t="shared" si="217"/>
        <v>0</v>
      </c>
      <c r="RG7">
        <f t="shared" si="218"/>
        <v>0</v>
      </c>
      <c r="RH7">
        <f t="shared" si="219"/>
        <v>0</v>
      </c>
      <c r="RI7">
        <f t="shared" si="220"/>
        <v>0</v>
      </c>
      <c r="RJ7">
        <f t="shared" si="221"/>
        <v>0</v>
      </c>
      <c r="RK7">
        <f t="shared" si="222"/>
        <v>0</v>
      </c>
      <c r="RL7">
        <f t="shared" si="223"/>
        <v>0</v>
      </c>
      <c r="RM7">
        <f t="shared" si="224"/>
        <v>0</v>
      </c>
      <c r="RN7">
        <f t="shared" si="225"/>
        <v>0</v>
      </c>
      <c r="RO7">
        <f t="shared" si="226"/>
        <v>0</v>
      </c>
      <c r="RP7">
        <f t="shared" si="227"/>
        <v>0</v>
      </c>
      <c r="RQ7">
        <f t="shared" si="228"/>
        <v>0</v>
      </c>
      <c r="RR7">
        <f t="shared" si="229"/>
        <v>0</v>
      </c>
      <c r="RS7">
        <f t="shared" si="230"/>
        <v>300</v>
      </c>
      <c r="RT7">
        <f t="shared" si="231"/>
        <v>0</v>
      </c>
      <c r="RU7">
        <f t="shared" si="232"/>
        <v>0</v>
      </c>
      <c r="RV7">
        <f t="shared" si="233"/>
        <v>0</v>
      </c>
      <c r="RW7">
        <f t="shared" si="234"/>
        <v>0</v>
      </c>
      <c r="RX7" t="str">
        <f t="shared" si="235"/>
        <v/>
      </c>
      <c r="RY7" t="str">
        <f t="shared" si="236"/>
        <v/>
      </c>
      <c r="RZ7">
        <f t="shared" si="237"/>
        <v>0</v>
      </c>
      <c r="SW7">
        <f t="shared" si="238"/>
        <v>999</v>
      </c>
      <c r="SX7">
        <f t="shared" si="239"/>
        <v>999</v>
      </c>
      <c r="TF7">
        <v>4</v>
      </c>
      <c r="TG7">
        <f t="shared" si="373"/>
        <v>0</v>
      </c>
      <c r="TH7">
        <f t="shared" si="374"/>
        <v>0</v>
      </c>
      <c r="TI7">
        <f t="shared" si="375"/>
        <v>0</v>
      </c>
      <c r="TJ7">
        <f t="shared" si="376"/>
        <v>0</v>
      </c>
      <c r="TK7">
        <f t="shared" si="377"/>
        <v>0</v>
      </c>
      <c r="TL7">
        <f t="shared" si="378"/>
        <v>0</v>
      </c>
      <c r="TM7">
        <f t="shared" si="379"/>
        <v>0</v>
      </c>
      <c r="TN7">
        <f t="shared" si="380"/>
        <v>0</v>
      </c>
      <c r="TO7">
        <f t="shared" si="381"/>
        <v>0</v>
      </c>
      <c r="TP7">
        <f t="shared" si="382"/>
        <v>0</v>
      </c>
      <c r="TQ7">
        <f t="shared" si="240"/>
        <v>0</v>
      </c>
      <c r="TR7">
        <f t="shared" si="241"/>
        <v>0</v>
      </c>
      <c r="TS7">
        <f t="shared" si="242"/>
        <v>0</v>
      </c>
      <c r="TT7">
        <f t="shared" si="243"/>
        <v>0</v>
      </c>
      <c r="TU7">
        <f t="shared" si="244"/>
        <v>0</v>
      </c>
      <c r="TV7">
        <f t="shared" si="245"/>
        <v>0</v>
      </c>
      <c r="TW7">
        <f t="shared" si="246"/>
        <v>0</v>
      </c>
      <c r="TX7">
        <f t="shared" si="247"/>
        <v>0</v>
      </c>
      <c r="TY7">
        <f t="shared" si="248"/>
        <v>0</v>
      </c>
      <c r="TZ7">
        <f t="shared" si="249"/>
        <v>0</v>
      </c>
      <c r="UA7">
        <f t="shared" si="250"/>
        <v>0</v>
      </c>
      <c r="UB7">
        <f t="shared" si="251"/>
        <v>0</v>
      </c>
      <c r="UC7">
        <f t="shared" si="252"/>
        <v>0</v>
      </c>
      <c r="UD7">
        <f t="shared" si="253"/>
        <v>0</v>
      </c>
      <c r="UE7">
        <f t="shared" si="254"/>
        <v>0</v>
      </c>
      <c r="UF7">
        <f t="shared" si="255"/>
        <v>0</v>
      </c>
      <c r="UG7">
        <f t="shared" si="256"/>
        <v>0</v>
      </c>
      <c r="UH7">
        <f t="shared" si="257"/>
        <v>0</v>
      </c>
      <c r="UI7">
        <f t="shared" si="258"/>
        <v>0</v>
      </c>
      <c r="UJ7">
        <f t="shared" si="259"/>
        <v>0</v>
      </c>
      <c r="UK7">
        <f t="shared" si="260"/>
        <v>0</v>
      </c>
      <c r="UL7">
        <f t="shared" si="261"/>
        <v>0</v>
      </c>
      <c r="UM7">
        <f t="shared" si="262"/>
        <v>0</v>
      </c>
      <c r="UN7">
        <f t="shared" si="263"/>
        <v>0</v>
      </c>
      <c r="UO7">
        <f t="shared" si="264"/>
        <v>0</v>
      </c>
      <c r="UP7">
        <f t="shared" si="265"/>
        <v>0</v>
      </c>
      <c r="UQ7">
        <f t="shared" si="266"/>
        <v>0</v>
      </c>
      <c r="UR7">
        <f t="shared" si="267"/>
        <v>0</v>
      </c>
      <c r="US7">
        <f t="shared" si="268"/>
        <v>0</v>
      </c>
      <c r="UT7">
        <f t="shared" si="269"/>
        <v>0</v>
      </c>
      <c r="UU7">
        <f t="shared" si="270"/>
        <v>400</v>
      </c>
      <c r="UV7">
        <f t="shared" si="271"/>
        <v>0</v>
      </c>
      <c r="UW7">
        <f t="shared" si="272"/>
        <v>0</v>
      </c>
      <c r="UX7">
        <f t="shared" si="273"/>
        <v>0</v>
      </c>
      <c r="UY7">
        <f t="shared" si="274"/>
        <v>0</v>
      </c>
      <c r="UZ7" t="str">
        <f t="shared" si="275"/>
        <v/>
      </c>
      <c r="VA7" t="str">
        <f t="shared" si="276"/>
        <v/>
      </c>
      <c r="VB7">
        <f t="shared" si="277"/>
        <v>0</v>
      </c>
      <c r="VY7">
        <f t="shared" si="278"/>
        <v>999</v>
      </c>
      <c r="VZ7">
        <f t="shared" si="279"/>
        <v>999</v>
      </c>
      <c r="WH7">
        <v>4</v>
      </c>
      <c r="WI7">
        <f t="shared" si="383"/>
        <v>0</v>
      </c>
      <c r="WJ7">
        <f t="shared" si="384"/>
        <v>0</v>
      </c>
      <c r="WK7">
        <f t="shared" si="385"/>
        <v>0</v>
      </c>
      <c r="WL7">
        <f t="shared" si="386"/>
        <v>0</v>
      </c>
      <c r="WM7">
        <f t="shared" si="387"/>
        <v>0</v>
      </c>
      <c r="WN7">
        <f t="shared" si="388"/>
        <v>0</v>
      </c>
      <c r="WO7">
        <f t="shared" si="389"/>
        <v>0</v>
      </c>
      <c r="WP7">
        <f t="shared" si="390"/>
        <v>0</v>
      </c>
      <c r="WQ7">
        <f t="shared" si="391"/>
        <v>0</v>
      </c>
      <c r="WR7">
        <f t="shared" si="392"/>
        <v>0</v>
      </c>
      <c r="WS7">
        <f t="shared" si="280"/>
        <v>0</v>
      </c>
      <c r="WT7">
        <f t="shared" si="281"/>
        <v>0</v>
      </c>
      <c r="WU7">
        <f t="shared" si="282"/>
        <v>0</v>
      </c>
      <c r="WV7">
        <f t="shared" si="283"/>
        <v>0</v>
      </c>
      <c r="WW7">
        <f t="shared" si="284"/>
        <v>0</v>
      </c>
      <c r="WX7">
        <f t="shared" si="285"/>
        <v>0</v>
      </c>
      <c r="WY7">
        <f t="shared" si="286"/>
        <v>0</v>
      </c>
      <c r="WZ7">
        <f t="shared" si="287"/>
        <v>0</v>
      </c>
      <c r="XA7">
        <f t="shared" si="288"/>
        <v>0</v>
      </c>
      <c r="XB7">
        <f t="shared" si="289"/>
        <v>0</v>
      </c>
      <c r="XC7">
        <f t="shared" si="290"/>
        <v>0</v>
      </c>
      <c r="XD7">
        <f t="shared" si="291"/>
        <v>0</v>
      </c>
      <c r="XE7">
        <f t="shared" si="292"/>
        <v>0</v>
      </c>
      <c r="XF7">
        <f t="shared" si="293"/>
        <v>0</v>
      </c>
      <c r="XG7">
        <f t="shared" si="294"/>
        <v>0</v>
      </c>
      <c r="XH7">
        <f t="shared" si="295"/>
        <v>0</v>
      </c>
      <c r="XI7">
        <f t="shared" si="296"/>
        <v>0</v>
      </c>
      <c r="XJ7">
        <f t="shared" si="297"/>
        <v>0</v>
      </c>
      <c r="XK7">
        <f t="shared" si="298"/>
        <v>0</v>
      </c>
      <c r="XL7">
        <f t="shared" si="299"/>
        <v>0</v>
      </c>
      <c r="XM7">
        <f t="shared" si="300"/>
        <v>0</v>
      </c>
      <c r="XN7">
        <f t="shared" si="301"/>
        <v>0</v>
      </c>
      <c r="XO7">
        <f t="shared" si="302"/>
        <v>0</v>
      </c>
      <c r="XP7">
        <f t="shared" si="303"/>
        <v>0</v>
      </c>
      <c r="XQ7">
        <f t="shared" si="304"/>
        <v>0</v>
      </c>
      <c r="XR7">
        <f t="shared" si="305"/>
        <v>0</v>
      </c>
      <c r="XS7">
        <f t="shared" si="306"/>
        <v>0</v>
      </c>
      <c r="XT7">
        <f t="shared" si="307"/>
        <v>0</v>
      </c>
      <c r="XU7">
        <f t="shared" si="308"/>
        <v>0</v>
      </c>
      <c r="XV7">
        <f t="shared" si="309"/>
        <v>0</v>
      </c>
      <c r="XX7">
        <f t="shared" si="310"/>
        <v>0</v>
      </c>
      <c r="XY7">
        <f t="shared" si="311"/>
        <v>0</v>
      </c>
      <c r="XZ7">
        <f t="shared" si="312"/>
        <v>0</v>
      </c>
    </row>
    <row r="8" spans="1:676" x14ac:dyDescent="0.45">
      <c r="C8" s="47" t="s">
        <v>29</v>
      </c>
      <c r="D8" s="48"/>
      <c r="E8" s="49"/>
      <c r="F8" s="48"/>
      <c r="AN8">
        <v>5</v>
      </c>
      <c r="AO8">
        <f>IF($D$11&lt;=0,999,SUMPRODUCT(($D$7:$D$16&gt;0)*($D$7:$D$16&lt;$D$11))+SUMPRODUCT(($D$7:$D$16&gt;0)*($D$7:$D$16=$D$11)*($AN$4:$AN$13&lt;$AN8))+1)</f>
        <v>999</v>
      </c>
      <c r="AP8">
        <f>IF($D$11&lt;=0,999,SUMPRODUCT(($D$7:$D$16&gt;0)*($E$7:$E$16&gt;$E$11))+SUMPRODUCT(($D$7:$D$16&gt;0)*($E$7:$E$16=$E$11)*($AN$4:$AN$13&lt;$AN8))+1)</f>
        <v>999</v>
      </c>
      <c r="AQ8">
        <f>IF($D$11&lt;=0,999,IF($D$20="Snowball",AO8,AP8))</f>
        <v>999</v>
      </c>
      <c r="AT8">
        <v>5</v>
      </c>
      <c r="AU8">
        <f t="shared" si="313"/>
        <v>0</v>
      </c>
      <c r="AV8">
        <f t="shared" si="314"/>
        <v>0</v>
      </c>
      <c r="AW8">
        <f t="shared" si="315"/>
        <v>0</v>
      </c>
      <c r="AX8">
        <f t="shared" si="316"/>
        <v>0</v>
      </c>
      <c r="AY8">
        <f t="shared" si="317"/>
        <v>0</v>
      </c>
      <c r="AZ8">
        <f t="shared" si="318"/>
        <v>0</v>
      </c>
      <c r="BA8">
        <f t="shared" si="319"/>
        <v>0</v>
      </c>
      <c r="BB8">
        <f t="shared" si="320"/>
        <v>0</v>
      </c>
      <c r="BC8">
        <f t="shared" si="321"/>
        <v>0</v>
      </c>
      <c r="BD8">
        <f t="shared" si="322"/>
        <v>0</v>
      </c>
      <c r="BE8">
        <f t="shared" si="0"/>
        <v>0</v>
      </c>
      <c r="BF8">
        <f t="shared" si="1"/>
        <v>0</v>
      </c>
      <c r="BG8">
        <f t="shared" si="2"/>
        <v>0</v>
      </c>
      <c r="BH8">
        <f t="shared" si="3"/>
        <v>0</v>
      </c>
      <c r="BI8">
        <f t="shared" si="4"/>
        <v>0</v>
      </c>
      <c r="BJ8">
        <f t="shared" si="5"/>
        <v>0</v>
      </c>
      <c r="BK8">
        <f t="shared" si="6"/>
        <v>0</v>
      </c>
      <c r="BL8">
        <f t="shared" si="7"/>
        <v>0</v>
      </c>
      <c r="BM8">
        <f t="shared" si="8"/>
        <v>0</v>
      </c>
      <c r="BN8">
        <f t="shared" si="9"/>
        <v>0</v>
      </c>
      <c r="BO8">
        <f t="shared" si="10"/>
        <v>0</v>
      </c>
      <c r="BP8">
        <f t="shared" si="11"/>
        <v>0</v>
      </c>
      <c r="BQ8">
        <f t="shared" si="12"/>
        <v>0</v>
      </c>
      <c r="BR8">
        <f t="shared" si="13"/>
        <v>0</v>
      </c>
      <c r="BS8">
        <f t="shared" si="14"/>
        <v>0</v>
      </c>
      <c r="BT8">
        <f t="shared" si="15"/>
        <v>0</v>
      </c>
      <c r="BU8">
        <f t="shared" si="16"/>
        <v>0</v>
      </c>
      <c r="BV8">
        <f t="shared" si="17"/>
        <v>0</v>
      </c>
      <c r="BW8">
        <f t="shared" si="18"/>
        <v>0</v>
      </c>
      <c r="BX8">
        <f t="shared" si="19"/>
        <v>0</v>
      </c>
      <c r="BY8">
        <f t="shared" si="20"/>
        <v>0</v>
      </c>
      <c r="BZ8">
        <f t="shared" si="21"/>
        <v>0</v>
      </c>
      <c r="CA8">
        <f t="shared" si="22"/>
        <v>0</v>
      </c>
      <c r="CB8">
        <f t="shared" si="23"/>
        <v>0</v>
      </c>
      <c r="CC8">
        <f t="shared" si="24"/>
        <v>0</v>
      </c>
      <c r="CD8">
        <f t="shared" si="25"/>
        <v>0</v>
      </c>
      <c r="CE8">
        <f t="shared" si="26"/>
        <v>0</v>
      </c>
      <c r="CF8">
        <f t="shared" si="27"/>
        <v>0</v>
      </c>
      <c r="CG8">
        <f t="shared" si="28"/>
        <v>0</v>
      </c>
      <c r="CH8">
        <f t="shared" si="29"/>
        <v>0</v>
      </c>
      <c r="CI8">
        <f t="shared" si="30"/>
        <v>0</v>
      </c>
      <c r="CJ8">
        <f t="shared" si="31"/>
        <v>0</v>
      </c>
      <c r="CK8">
        <f t="shared" si="32"/>
        <v>0</v>
      </c>
      <c r="CL8">
        <f t="shared" si="33"/>
        <v>0</v>
      </c>
      <c r="CM8">
        <f t="shared" si="34"/>
        <v>0</v>
      </c>
      <c r="CN8" t="str">
        <f t="shared" si="35"/>
        <v/>
      </c>
      <c r="CO8" t="str">
        <f t="shared" si="36"/>
        <v/>
      </c>
      <c r="CP8">
        <f t="shared" si="37"/>
        <v>0</v>
      </c>
      <c r="DM8">
        <f t="shared" si="38"/>
        <v>999</v>
      </c>
      <c r="DN8">
        <f t="shared" si="39"/>
        <v>999</v>
      </c>
      <c r="DV8">
        <v>5</v>
      </c>
      <c r="DW8">
        <f t="shared" si="323"/>
        <v>0</v>
      </c>
      <c r="DX8">
        <f t="shared" si="324"/>
        <v>0</v>
      </c>
      <c r="DY8">
        <f t="shared" si="325"/>
        <v>0</v>
      </c>
      <c r="DZ8">
        <f t="shared" si="326"/>
        <v>0</v>
      </c>
      <c r="EA8">
        <f t="shared" si="327"/>
        <v>0</v>
      </c>
      <c r="EB8">
        <f t="shared" si="328"/>
        <v>0</v>
      </c>
      <c r="EC8">
        <f t="shared" si="329"/>
        <v>0</v>
      </c>
      <c r="ED8">
        <f t="shared" si="330"/>
        <v>0</v>
      </c>
      <c r="EE8">
        <f t="shared" si="331"/>
        <v>0</v>
      </c>
      <c r="EF8">
        <f t="shared" si="332"/>
        <v>0</v>
      </c>
      <c r="EG8">
        <f t="shared" si="40"/>
        <v>0</v>
      </c>
      <c r="EH8">
        <f t="shared" si="41"/>
        <v>0</v>
      </c>
      <c r="EI8">
        <f t="shared" si="42"/>
        <v>0</v>
      </c>
      <c r="EJ8">
        <f t="shared" si="43"/>
        <v>0</v>
      </c>
      <c r="EK8">
        <f t="shared" si="44"/>
        <v>0</v>
      </c>
      <c r="EL8">
        <f t="shared" si="45"/>
        <v>0</v>
      </c>
      <c r="EM8">
        <f t="shared" si="46"/>
        <v>0</v>
      </c>
      <c r="EN8">
        <f t="shared" si="47"/>
        <v>0</v>
      </c>
      <c r="EO8">
        <f t="shared" si="48"/>
        <v>0</v>
      </c>
      <c r="EP8">
        <f t="shared" si="49"/>
        <v>0</v>
      </c>
      <c r="EQ8">
        <f t="shared" si="50"/>
        <v>0</v>
      </c>
      <c r="ER8">
        <f t="shared" si="51"/>
        <v>0</v>
      </c>
      <c r="ES8">
        <f t="shared" si="52"/>
        <v>0</v>
      </c>
      <c r="ET8">
        <f t="shared" si="53"/>
        <v>0</v>
      </c>
      <c r="EU8">
        <f t="shared" si="54"/>
        <v>0</v>
      </c>
      <c r="EV8">
        <f t="shared" si="55"/>
        <v>0</v>
      </c>
      <c r="EW8">
        <f t="shared" si="56"/>
        <v>0</v>
      </c>
      <c r="EX8">
        <f t="shared" si="57"/>
        <v>0</v>
      </c>
      <c r="EY8">
        <f t="shared" si="58"/>
        <v>0</v>
      </c>
      <c r="EZ8">
        <f t="shared" si="59"/>
        <v>0</v>
      </c>
      <c r="FA8">
        <f t="shared" si="60"/>
        <v>0</v>
      </c>
      <c r="FB8">
        <f t="shared" si="61"/>
        <v>0</v>
      </c>
      <c r="FC8">
        <f t="shared" si="62"/>
        <v>0</v>
      </c>
      <c r="FD8">
        <f t="shared" si="63"/>
        <v>0</v>
      </c>
      <c r="FE8">
        <f t="shared" si="64"/>
        <v>0</v>
      </c>
      <c r="FF8">
        <f t="shared" si="65"/>
        <v>0</v>
      </c>
      <c r="FG8">
        <f t="shared" si="66"/>
        <v>0</v>
      </c>
      <c r="FH8">
        <f t="shared" si="67"/>
        <v>0</v>
      </c>
      <c r="FI8">
        <f t="shared" si="68"/>
        <v>0</v>
      </c>
      <c r="FJ8">
        <f t="shared" si="69"/>
        <v>0</v>
      </c>
      <c r="FK8">
        <f t="shared" si="70"/>
        <v>0</v>
      </c>
      <c r="FL8">
        <f t="shared" si="71"/>
        <v>0</v>
      </c>
      <c r="FM8">
        <f t="shared" si="72"/>
        <v>0</v>
      </c>
      <c r="FN8">
        <f t="shared" si="73"/>
        <v>0</v>
      </c>
      <c r="FO8">
        <f t="shared" si="74"/>
        <v>0</v>
      </c>
      <c r="FP8" t="str">
        <f t="shared" si="75"/>
        <v/>
      </c>
      <c r="FQ8" t="str">
        <f t="shared" si="76"/>
        <v/>
      </c>
      <c r="FR8">
        <f t="shared" si="77"/>
        <v>0</v>
      </c>
      <c r="GO8">
        <f t="shared" si="78"/>
        <v>999</v>
      </c>
      <c r="GP8">
        <f t="shared" si="79"/>
        <v>999</v>
      </c>
      <c r="GX8">
        <v>5</v>
      </c>
      <c r="GY8">
        <f t="shared" si="333"/>
        <v>0</v>
      </c>
      <c r="GZ8">
        <f t="shared" si="334"/>
        <v>0</v>
      </c>
      <c r="HA8">
        <f t="shared" si="335"/>
        <v>0</v>
      </c>
      <c r="HB8">
        <f t="shared" si="336"/>
        <v>0</v>
      </c>
      <c r="HC8">
        <f t="shared" si="337"/>
        <v>0</v>
      </c>
      <c r="HD8">
        <f t="shared" si="338"/>
        <v>0</v>
      </c>
      <c r="HE8">
        <f t="shared" si="339"/>
        <v>0</v>
      </c>
      <c r="HF8">
        <f t="shared" si="340"/>
        <v>0</v>
      </c>
      <c r="HG8">
        <f t="shared" si="341"/>
        <v>0</v>
      </c>
      <c r="HH8">
        <f t="shared" si="342"/>
        <v>0</v>
      </c>
      <c r="HI8">
        <f t="shared" si="80"/>
        <v>0</v>
      </c>
      <c r="HJ8">
        <f t="shared" si="81"/>
        <v>0</v>
      </c>
      <c r="HK8">
        <f t="shared" si="82"/>
        <v>0</v>
      </c>
      <c r="HL8">
        <f t="shared" si="83"/>
        <v>0</v>
      </c>
      <c r="HM8">
        <f t="shared" si="84"/>
        <v>0</v>
      </c>
      <c r="HN8">
        <f t="shared" si="85"/>
        <v>0</v>
      </c>
      <c r="HO8">
        <f t="shared" si="86"/>
        <v>0</v>
      </c>
      <c r="HP8">
        <f t="shared" si="87"/>
        <v>0</v>
      </c>
      <c r="HQ8">
        <f t="shared" si="88"/>
        <v>0</v>
      </c>
      <c r="HR8">
        <f t="shared" si="89"/>
        <v>0</v>
      </c>
      <c r="HS8">
        <f t="shared" si="90"/>
        <v>0</v>
      </c>
      <c r="HT8">
        <f t="shared" si="91"/>
        <v>0</v>
      </c>
      <c r="HU8">
        <f t="shared" si="92"/>
        <v>0</v>
      </c>
      <c r="HV8">
        <f t="shared" si="93"/>
        <v>0</v>
      </c>
      <c r="HW8">
        <f t="shared" si="94"/>
        <v>0</v>
      </c>
      <c r="HX8">
        <f t="shared" si="95"/>
        <v>0</v>
      </c>
      <c r="HY8">
        <f t="shared" si="96"/>
        <v>0</v>
      </c>
      <c r="HZ8">
        <f t="shared" si="97"/>
        <v>0</v>
      </c>
      <c r="IA8">
        <f t="shared" si="98"/>
        <v>0</v>
      </c>
      <c r="IB8">
        <f t="shared" si="99"/>
        <v>0</v>
      </c>
      <c r="IC8">
        <f t="shared" si="100"/>
        <v>0</v>
      </c>
      <c r="ID8">
        <f t="shared" si="101"/>
        <v>0</v>
      </c>
      <c r="IE8">
        <f t="shared" si="102"/>
        <v>0</v>
      </c>
      <c r="IF8">
        <f t="shared" si="103"/>
        <v>0</v>
      </c>
      <c r="IG8">
        <f t="shared" si="104"/>
        <v>0</v>
      </c>
      <c r="IH8">
        <f t="shared" si="105"/>
        <v>0</v>
      </c>
      <c r="II8">
        <f t="shared" si="106"/>
        <v>0</v>
      </c>
      <c r="IJ8">
        <f t="shared" si="107"/>
        <v>0</v>
      </c>
      <c r="IK8">
        <f t="shared" si="108"/>
        <v>0</v>
      </c>
      <c r="IL8">
        <f t="shared" si="109"/>
        <v>0</v>
      </c>
      <c r="IM8">
        <f t="shared" si="110"/>
        <v>0</v>
      </c>
      <c r="IN8">
        <f t="shared" si="111"/>
        <v>0</v>
      </c>
      <c r="IO8">
        <f t="shared" si="112"/>
        <v>0</v>
      </c>
      <c r="IP8">
        <f t="shared" si="113"/>
        <v>0</v>
      </c>
      <c r="IQ8">
        <f t="shared" si="114"/>
        <v>0</v>
      </c>
      <c r="IR8" t="str">
        <f t="shared" si="115"/>
        <v/>
      </c>
      <c r="IS8" t="str">
        <f t="shared" si="116"/>
        <v/>
      </c>
      <c r="IT8">
        <f t="shared" si="117"/>
        <v>0</v>
      </c>
      <c r="JQ8">
        <f t="shared" si="118"/>
        <v>999</v>
      </c>
      <c r="JR8">
        <f t="shared" si="119"/>
        <v>999</v>
      </c>
      <c r="JZ8">
        <v>5</v>
      </c>
      <c r="KA8">
        <f t="shared" si="343"/>
        <v>0</v>
      </c>
      <c r="KB8">
        <f t="shared" si="344"/>
        <v>0</v>
      </c>
      <c r="KC8">
        <f t="shared" si="345"/>
        <v>0</v>
      </c>
      <c r="KD8">
        <f t="shared" si="346"/>
        <v>0</v>
      </c>
      <c r="KE8">
        <f t="shared" si="347"/>
        <v>0</v>
      </c>
      <c r="KF8">
        <f t="shared" si="348"/>
        <v>0</v>
      </c>
      <c r="KG8">
        <f t="shared" si="349"/>
        <v>0</v>
      </c>
      <c r="KH8">
        <f t="shared" si="350"/>
        <v>0</v>
      </c>
      <c r="KI8">
        <f t="shared" si="351"/>
        <v>0</v>
      </c>
      <c r="KJ8">
        <f t="shared" si="352"/>
        <v>0</v>
      </c>
      <c r="KK8">
        <f t="shared" si="120"/>
        <v>0</v>
      </c>
      <c r="KL8">
        <f t="shared" si="121"/>
        <v>0</v>
      </c>
      <c r="KM8">
        <f t="shared" si="122"/>
        <v>0</v>
      </c>
      <c r="KN8">
        <f t="shared" si="123"/>
        <v>0</v>
      </c>
      <c r="KO8">
        <f t="shared" si="124"/>
        <v>0</v>
      </c>
      <c r="KP8">
        <f t="shared" si="125"/>
        <v>0</v>
      </c>
      <c r="KQ8">
        <f t="shared" si="126"/>
        <v>0</v>
      </c>
      <c r="KR8">
        <f t="shared" si="127"/>
        <v>0</v>
      </c>
      <c r="KS8">
        <f t="shared" si="128"/>
        <v>0</v>
      </c>
      <c r="KT8">
        <f t="shared" si="129"/>
        <v>0</v>
      </c>
      <c r="KU8">
        <f t="shared" si="130"/>
        <v>0</v>
      </c>
      <c r="KV8">
        <f t="shared" si="131"/>
        <v>0</v>
      </c>
      <c r="KW8">
        <f t="shared" si="132"/>
        <v>0</v>
      </c>
      <c r="KX8">
        <f t="shared" si="133"/>
        <v>0</v>
      </c>
      <c r="KY8">
        <f t="shared" si="134"/>
        <v>0</v>
      </c>
      <c r="KZ8">
        <f t="shared" si="135"/>
        <v>0</v>
      </c>
      <c r="LA8">
        <f t="shared" si="136"/>
        <v>0</v>
      </c>
      <c r="LB8">
        <f t="shared" si="137"/>
        <v>0</v>
      </c>
      <c r="LC8">
        <f t="shared" si="138"/>
        <v>0</v>
      </c>
      <c r="LD8">
        <f t="shared" si="139"/>
        <v>0</v>
      </c>
      <c r="LE8">
        <f t="shared" si="140"/>
        <v>0</v>
      </c>
      <c r="LF8">
        <f t="shared" si="141"/>
        <v>0</v>
      </c>
      <c r="LG8">
        <f t="shared" si="142"/>
        <v>0</v>
      </c>
      <c r="LH8">
        <f t="shared" si="143"/>
        <v>0</v>
      </c>
      <c r="LI8">
        <f t="shared" si="144"/>
        <v>0</v>
      </c>
      <c r="LJ8">
        <f t="shared" si="145"/>
        <v>0</v>
      </c>
      <c r="LK8">
        <f t="shared" si="146"/>
        <v>0</v>
      </c>
      <c r="LL8">
        <f t="shared" si="147"/>
        <v>0</v>
      </c>
      <c r="LM8">
        <f t="shared" si="148"/>
        <v>0</v>
      </c>
      <c r="LN8">
        <f t="shared" si="149"/>
        <v>0</v>
      </c>
      <c r="LO8">
        <f t="shared" si="150"/>
        <v>100</v>
      </c>
      <c r="LP8">
        <f t="shared" si="151"/>
        <v>0</v>
      </c>
      <c r="LQ8">
        <f t="shared" si="152"/>
        <v>0</v>
      </c>
      <c r="LR8">
        <f t="shared" si="153"/>
        <v>0</v>
      </c>
      <c r="LS8">
        <f t="shared" si="154"/>
        <v>0</v>
      </c>
      <c r="LT8" t="str">
        <f t="shared" si="155"/>
        <v/>
      </c>
      <c r="LU8" t="str">
        <f t="shared" si="156"/>
        <v/>
      </c>
      <c r="LV8">
        <f t="shared" si="157"/>
        <v>0</v>
      </c>
      <c r="MS8">
        <f t="shared" si="158"/>
        <v>999</v>
      </c>
      <c r="MT8">
        <f t="shared" si="159"/>
        <v>999</v>
      </c>
      <c r="NB8">
        <v>5</v>
      </c>
      <c r="NC8">
        <f t="shared" si="353"/>
        <v>0</v>
      </c>
      <c r="ND8">
        <f t="shared" si="354"/>
        <v>0</v>
      </c>
      <c r="NE8">
        <f t="shared" si="355"/>
        <v>0</v>
      </c>
      <c r="NF8">
        <f t="shared" si="356"/>
        <v>0</v>
      </c>
      <c r="NG8">
        <f t="shared" si="357"/>
        <v>0</v>
      </c>
      <c r="NH8">
        <f t="shared" si="358"/>
        <v>0</v>
      </c>
      <c r="NI8">
        <f t="shared" si="359"/>
        <v>0</v>
      </c>
      <c r="NJ8">
        <f t="shared" si="360"/>
        <v>0</v>
      </c>
      <c r="NK8">
        <f t="shared" si="361"/>
        <v>0</v>
      </c>
      <c r="NL8">
        <f t="shared" si="362"/>
        <v>0</v>
      </c>
      <c r="NM8">
        <f t="shared" si="160"/>
        <v>0</v>
      </c>
      <c r="NN8">
        <f t="shared" si="161"/>
        <v>0</v>
      </c>
      <c r="NO8">
        <f t="shared" si="162"/>
        <v>0</v>
      </c>
      <c r="NP8">
        <f t="shared" si="163"/>
        <v>0</v>
      </c>
      <c r="NQ8">
        <f t="shared" si="164"/>
        <v>0</v>
      </c>
      <c r="NR8">
        <f t="shared" si="165"/>
        <v>0</v>
      </c>
      <c r="NS8">
        <f t="shared" si="166"/>
        <v>0</v>
      </c>
      <c r="NT8">
        <f t="shared" si="167"/>
        <v>0</v>
      </c>
      <c r="NU8">
        <f t="shared" si="168"/>
        <v>0</v>
      </c>
      <c r="NV8">
        <f t="shared" si="169"/>
        <v>0</v>
      </c>
      <c r="NW8">
        <f t="shared" si="170"/>
        <v>0</v>
      </c>
      <c r="NX8">
        <f t="shared" si="171"/>
        <v>0</v>
      </c>
      <c r="NY8">
        <f t="shared" si="172"/>
        <v>0</v>
      </c>
      <c r="NZ8">
        <f t="shared" si="173"/>
        <v>0</v>
      </c>
      <c r="OA8">
        <f t="shared" si="174"/>
        <v>0</v>
      </c>
      <c r="OB8">
        <f t="shared" si="175"/>
        <v>0</v>
      </c>
      <c r="OC8">
        <f t="shared" si="176"/>
        <v>0</v>
      </c>
      <c r="OD8">
        <f t="shared" si="177"/>
        <v>0</v>
      </c>
      <c r="OE8">
        <f t="shared" si="178"/>
        <v>0</v>
      </c>
      <c r="OF8">
        <f t="shared" si="179"/>
        <v>0</v>
      </c>
      <c r="OG8">
        <f t="shared" si="180"/>
        <v>0</v>
      </c>
      <c r="OH8">
        <f t="shared" si="181"/>
        <v>0</v>
      </c>
      <c r="OI8">
        <f t="shared" si="182"/>
        <v>0</v>
      </c>
      <c r="OJ8">
        <f t="shared" si="183"/>
        <v>0</v>
      </c>
      <c r="OK8">
        <f t="shared" si="184"/>
        <v>0</v>
      </c>
      <c r="OL8">
        <f t="shared" si="185"/>
        <v>0</v>
      </c>
      <c r="OM8">
        <f t="shared" si="186"/>
        <v>0</v>
      </c>
      <c r="ON8">
        <f t="shared" si="187"/>
        <v>0</v>
      </c>
      <c r="OO8">
        <f t="shared" si="188"/>
        <v>0</v>
      </c>
      <c r="OP8">
        <f t="shared" si="189"/>
        <v>0</v>
      </c>
      <c r="OQ8">
        <f t="shared" si="190"/>
        <v>200</v>
      </c>
      <c r="OR8">
        <f t="shared" si="191"/>
        <v>0</v>
      </c>
      <c r="OS8">
        <f t="shared" si="192"/>
        <v>0</v>
      </c>
      <c r="OT8">
        <f t="shared" si="193"/>
        <v>0</v>
      </c>
      <c r="OU8">
        <f t="shared" si="194"/>
        <v>0</v>
      </c>
      <c r="OV8" t="str">
        <f t="shared" si="195"/>
        <v/>
      </c>
      <c r="OW8" t="str">
        <f t="shared" si="196"/>
        <v/>
      </c>
      <c r="OX8">
        <f t="shared" si="197"/>
        <v>0</v>
      </c>
      <c r="PU8">
        <f t="shared" si="198"/>
        <v>999</v>
      </c>
      <c r="PV8">
        <f t="shared" si="199"/>
        <v>999</v>
      </c>
      <c r="QD8">
        <v>5</v>
      </c>
      <c r="QE8">
        <f t="shared" si="363"/>
        <v>0</v>
      </c>
      <c r="QF8">
        <f t="shared" si="364"/>
        <v>0</v>
      </c>
      <c r="QG8">
        <f t="shared" si="365"/>
        <v>0</v>
      </c>
      <c r="QH8">
        <f t="shared" si="366"/>
        <v>0</v>
      </c>
      <c r="QI8">
        <f t="shared" si="367"/>
        <v>0</v>
      </c>
      <c r="QJ8">
        <f t="shared" si="368"/>
        <v>0</v>
      </c>
      <c r="QK8">
        <f t="shared" si="369"/>
        <v>0</v>
      </c>
      <c r="QL8">
        <f t="shared" si="370"/>
        <v>0</v>
      </c>
      <c r="QM8">
        <f t="shared" si="371"/>
        <v>0</v>
      </c>
      <c r="QN8">
        <f t="shared" si="372"/>
        <v>0</v>
      </c>
      <c r="QO8">
        <f t="shared" si="200"/>
        <v>0</v>
      </c>
      <c r="QP8">
        <f t="shared" si="201"/>
        <v>0</v>
      </c>
      <c r="QQ8">
        <f t="shared" si="202"/>
        <v>0</v>
      </c>
      <c r="QR8">
        <f t="shared" si="203"/>
        <v>0</v>
      </c>
      <c r="QS8">
        <f t="shared" si="204"/>
        <v>0</v>
      </c>
      <c r="QT8">
        <f t="shared" si="205"/>
        <v>0</v>
      </c>
      <c r="QU8">
        <f t="shared" si="206"/>
        <v>0</v>
      </c>
      <c r="QV8">
        <f t="shared" si="207"/>
        <v>0</v>
      </c>
      <c r="QW8">
        <f t="shared" si="208"/>
        <v>0</v>
      </c>
      <c r="QX8">
        <f t="shared" si="209"/>
        <v>0</v>
      </c>
      <c r="QY8">
        <f t="shared" si="210"/>
        <v>0</v>
      </c>
      <c r="QZ8">
        <f t="shared" si="211"/>
        <v>0</v>
      </c>
      <c r="RA8">
        <f t="shared" si="212"/>
        <v>0</v>
      </c>
      <c r="RB8">
        <f t="shared" si="213"/>
        <v>0</v>
      </c>
      <c r="RC8">
        <f t="shared" si="214"/>
        <v>0</v>
      </c>
      <c r="RD8">
        <f t="shared" si="215"/>
        <v>0</v>
      </c>
      <c r="RE8">
        <f t="shared" si="216"/>
        <v>0</v>
      </c>
      <c r="RF8">
        <f t="shared" si="217"/>
        <v>0</v>
      </c>
      <c r="RG8">
        <f t="shared" si="218"/>
        <v>0</v>
      </c>
      <c r="RH8">
        <f t="shared" si="219"/>
        <v>0</v>
      </c>
      <c r="RI8">
        <f t="shared" si="220"/>
        <v>0</v>
      </c>
      <c r="RJ8">
        <f t="shared" si="221"/>
        <v>0</v>
      </c>
      <c r="RK8">
        <f t="shared" si="222"/>
        <v>0</v>
      </c>
      <c r="RL8">
        <f t="shared" si="223"/>
        <v>0</v>
      </c>
      <c r="RM8">
        <f t="shared" si="224"/>
        <v>0</v>
      </c>
      <c r="RN8">
        <f t="shared" si="225"/>
        <v>0</v>
      </c>
      <c r="RO8">
        <f t="shared" si="226"/>
        <v>0</v>
      </c>
      <c r="RP8">
        <f t="shared" si="227"/>
        <v>0</v>
      </c>
      <c r="RQ8">
        <f t="shared" si="228"/>
        <v>0</v>
      </c>
      <c r="RR8">
        <f t="shared" si="229"/>
        <v>0</v>
      </c>
      <c r="RS8">
        <f t="shared" si="230"/>
        <v>300</v>
      </c>
      <c r="RT8">
        <f t="shared" si="231"/>
        <v>0</v>
      </c>
      <c r="RU8">
        <f t="shared" si="232"/>
        <v>0</v>
      </c>
      <c r="RV8">
        <f t="shared" si="233"/>
        <v>0</v>
      </c>
      <c r="RW8">
        <f t="shared" si="234"/>
        <v>0</v>
      </c>
      <c r="RX8" t="str">
        <f t="shared" si="235"/>
        <v/>
      </c>
      <c r="RY8" t="str">
        <f t="shared" si="236"/>
        <v/>
      </c>
      <c r="RZ8">
        <f t="shared" si="237"/>
        <v>0</v>
      </c>
      <c r="SW8">
        <f t="shared" si="238"/>
        <v>999</v>
      </c>
      <c r="SX8">
        <f t="shared" si="239"/>
        <v>999</v>
      </c>
      <c r="TF8">
        <v>5</v>
      </c>
      <c r="TG8">
        <f t="shared" si="373"/>
        <v>0</v>
      </c>
      <c r="TH8">
        <f t="shared" si="374"/>
        <v>0</v>
      </c>
      <c r="TI8">
        <f t="shared" si="375"/>
        <v>0</v>
      </c>
      <c r="TJ8">
        <f t="shared" si="376"/>
        <v>0</v>
      </c>
      <c r="TK8">
        <f t="shared" si="377"/>
        <v>0</v>
      </c>
      <c r="TL8">
        <f t="shared" si="378"/>
        <v>0</v>
      </c>
      <c r="TM8">
        <f t="shared" si="379"/>
        <v>0</v>
      </c>
      <c r="TN8">
        <f t="shared" si="380"/>
        <v>0</v>
      </c>
      <c r="TO8">
        <f t="shared" si="381"/>
        <v>0</v>
      </c>
      <c r="TP8">
        <f t="shared" si="382"/>
        <v>0</v>
      </c>
      <c r="TQ8">
        <f t="shared" si="240"/>
        <v>0</v>
      </c>
      <c r="TR8">
        <f t="shared" si="241"/>
        <v>0</v>
      </c>
      <c r="TS8">
        <f t="shared" si="242"/>
        <v>0</v>
      </c>
      <c r="TT8">
        <f t="shared" si="243"/>
        <v>0</v>
      </c>
      <c r="TU8">
        <f t="shared" si="244"/>
        <v>0</v>
      </c>
      <c r="TV8">
        <f t="shared" si="245"/>
        <v>0</v>
      </c>
      <c r="TW8">
        <f t="shared" si="246"/>
        <v>0</v>
      </c>
      <c r="TX8">
        <f t="shared" si="247"/>
        <v>0</v>
      </c>
      <c r="TY8">
        <f t="shared" si="248"/>
        <v>0</v>
      </c>
      <c r="TZ8">
        <f t="shared" si="249"/>
        <v>0</v>
      </c>
      <c r="UA8">
        <f t="shared" si="250"/>
        <v>0</v>
      </c>
      <c r="UB8">
        <f t="shared" si="251"/>
        <v>0</v>
      </c>
      <c r="UC8">
        <f t="shared" si="252"/>
        <v>0</v>
      </c>
      <c r="UD8">
        <f t="shared" si="253"/>
        <v>0</v>
      </c>
      <c r="UE8">
        <f t="shared" si="254"/>
        <v>0</v>
      </c>
      <c r="UF8">
        <f t="shared" si="255"/>
        <v>0</v>
      </c>
      <c r="UG8">
        <f t="shared" si="256"/>
        <v>0</v>
      </c>
      <c r="UH8">
        <f t="shared" si="257"/>
        <v>0</v>
      </c>
      <c r="UI8">
        <f t="shared" si="258"/>
        <v>0</v>
      </c>
      <c r="UJ8">
        <f t="shared" si="259"/>
        <v>0</v>
      </c>
      <c r="UK8">
        <f t="shared" si="260"/>
        <v>0</v>
      </c>
      <c r="UL8">
        <f t="shared" si="261"/>
        <v>0</v>
      </c>
      <c r="UM8">
        <f t="shared" si="262"/>
        <v>0</v>
      </c>
      <c r="UN8">
        <f t="shared" si="263"/>
        <v>0</v>
      </c>
      <c r="UO8">
        <f t="shared" si="264"/>
        <v>0</v>
      </c>
      <c r="UP8">
        <f t="shared" si="265"/>
        <v>0</v>
      </c>
      <c r="UQ8">
        <f t="shared" si="266"/>
        <v>0</v>
      </c>
      <c r="UR8">
        <f t="shared" si="267"/>
        <v>0</v>
      </c>
      <c r="US8">
        <f t="shared" si="268"/>
        <v>0</v>
      </c>
      <c r="UT8">
        <f t="shared" si="269"/>
        <v>0</v>
      </c>
      <c r="UU8">
        <f t="shared" si="270"/>
        <v>400</v>
      </c>
      <c r="UV8">
        <f t="shared" si="271"/>
        <v>0</v>
      </c>
      <c r="UW8">
        <f t="shared" si="272"/>
        <v>0</v>
      </c>
      <c r="UX8">
        <f t="shared" si="273"/>
        <v>0</v>
      </c>
      <c r="UY8">
        <f t="shared" si="274"/>
        <v>0</v>
      </c>
      <c r="UZ8" t="str">
        <f t="shared" si="275"/>
        <v/>
      </c>
      <c r="VA8" t="str">
        <f t="shared" si="276"/>
        <v/>
      </c>
      <c r="VB8">
        <f t="shared" si="277"/>
        <v>0</v>
      </c>
      <c r="VY8">
        <f t="shared" si="278"/>
        <v>999</v>
      </c>
      <c r="VZ8">
        <f t="shared" si="279"/>
        <v>999</v>
      </c>
      <c r="WH8">
        <v>5</v>
      </c>
      <c r="WI8">
        <f t="shared" si="383"/>
        <v>0</v>
      </c>
      <c r="WJ8">
        <f t="shared" si="384"/>
        <v>0</v>
      </c>
      <c r="WK8">
        <f t="shared" si="385"/>
        <v>0</v>
      </c>
      <c r="WL8">
        <f t="shared" si="386"/>
        <v>0</v>
      </c>
      <c r="WM8">
        <f t="shared" si="387"/>
        <v>0</v>
      </c>
      <c r="WN8">
        <f t="shared" si="388"/>
        <v>0</v>
      </c>
      <c r="WO8">
        <f t="shared" si="389"/>
        <v>0</v>
      </c>
      <c r="WP8">
        <f t="shared" si="390"/>
        <v>0</v>
      </c>
      <c r="WQ8">
        <f t="shared" si="391"/>
        <v>0</v>
      </c>
      <c r="WR8">
        <f t="shared" si="392"/>
        <v>0</v>
      </c>
      <c r="WS8">
        <f t="shared" si="280"/>
        <v>0</v>
      </c>
      <c r="WT8">
        <f t="shared" si="281"/>
        <v>0</v>
      </c>
      <c r="WU8">
        <f t="shared" si="282"/>
        <v>0</v>
      </c>
      <c r="WV8">
        <f t="shared" si="283"/>
        <v>0</v>
      </c>
      <c r="WW8">
        <f t="shared" si="284"/>
        <v>0</v>
      </c>
      <c r="WX8">
        <f t="shared" si="285"/>
        <v>0</v>
      </c>
      <c r="WY8">
        <f t="shared" si="286"/>
        <v>0</v>
      </c>
      <c r="WZ8">
        <f t="shared" si="287"/>
        <v>0</v>
      </c>
      <c r="XA8">
        <f t="shared" si="288"/>
        <v>0</v>
      </c>
      <c r="XB8">
        <f t="shared" si="289"/>
        <v>0</v>
      </c>
      <c r="XC8">
        <f t="shared" si="290"/>
        <v>0</v>
      </c>
      <c r="XD8">
        <f t="shared" si="291"/>
        <v>0</v>
      </c>
      <c r="XE8">
        <f t="shared" si="292"/>
        <v>0</v>
      </c>
      <c r="XF8">
        <f t="shared" si="293"/>
        <v>0</v>
      </c>
      <c r="XG8">
        <f t="shared" si="294"/>
        <v>0</v>
      </c>
      <c r="XH8">
        <f t="shared" si="295"/>
        <v>0</v>
      </c>
      <c r="XI8">
        <f t="shared" si="296"/>
        <v>0</v>
      </c>
      <c r="XJ8">
        <f t="shared" si="297"/>
        <v>0</v>
      </c>
      <c r="XK8">
        <f t="shared" si="298"/>
        <v>0</v>
      </c>
      <c r="XL8">
        <f t="shared" si="299"/>
        <v>0</v>
      </c>
      <c r="XM8">
        <f t="shared" si="300"/>
        <v>0</v>
      </c>
      <c r="XN8">
        <f t="shared" si="301"/>
        <v>0</v>
      </c>
      <c r="XO8">
        <f t="shared" si="302"/>
        <v>0</v>
      </c>
      <c r="XP8">
        <f t="shared" si="303"/>
        <v>0</v>
      </c>
      <c r="XQ8">
        <f t="shared" si="304"/>
        <v>0</v>
      </c>
      <c r="XR8">
        <f t="shared" si="305"/>
        <v>0</v>
      </c>
      <c r="XS8">
        <f t="shared" si="306"/>
        <v>0</v>
      </c>
      <c r="XT8">
        <f t="shared" si="307"/>
        <v>0</v>
      </c>
      <c r="XU8">
        <f t="shared" si="308"/>
        <v>0</v>
      </c>
      <c r="XV8">
        <f t="shared" si="309"/>
        <v>0</v>
      </c>
      <c r="XX8">
        <f t="shared" si="310"/>
        <v>0</v>
      </c>
      <c r="XY8">
        <f t="shared" si="311"/>
        <v>0</v>
      </c>
      <c r="XZ8">
        <f t="shared" si="312"/>
        <v>0</v>
      </c>
    </row>
    <row r="9" spans="1:676" x14ac:dyDescent="0.45">
      <c r="C9" s="47" t="s">
        <v>30</v>
      </c>
      <c r="D9" s="48"/>
      <c r="E9" s="49"/>
      <c r="F9" s="48"/>
      <c r="AN9">
        <v>6</v>
      </c>
      <c r="AO9">
        <f>IF($D$12&lt;=0,999,SUMPRODUCT(($D$7:$D$16&gt;0)*($D$7:$D$16&lt;$D$12))+SUMPRODUCT(($D$7:$D$16&gt;0)*($D$7:$D$16=$D$12)*($AN$4:$AN$13&lt;$AN9))+1)</f>
        <v>999</v>
      </c>
      <c r="AP9">
        <f>IF($D$12&lt;=0,999,SUMPRODUCT(($D$7:$D$16&gt;0)*($E$7:$E$16&gt;$E$12))+SUMPRODUCT(($D$7:$D$16&gt;0)*($E$7:$E$16=$E$12)*($AN$4:$AN$13&lt;$AN9))+1)</f>
        <v>999</v>
      </c>
      <c r="AQ9">
        <f>IF($D$12&lt;=0,999,IF($D$20="Snowball",AO9,AP9))</f>
        <v>999</v>
      </c>
      <c r="AT9">
        <v>6</v>
      </c>
      <c r="AU9">
        <f t="shared" si="313"/>
        <v>0</v>
      </c>
      <c r="AV9">
        <f t="shared" si="314"/>
        <v>0</v>
      </c>
      <c r="AW9">
        <f t="shared" si="315"/>
        <v>0</v>
      </c>
      <c r="AX9">
        <f t="shared" si="316"/>
        <v>0</v>
      </c>
      <c r="AY9">
        <f t="shared" si="317"/>
        <v>0</v>
      </c>
      <c r="AZ9">
        <f t="shared" si="318"/>
        <v>0</v>
      </c>
      <c r="BA9">
        <f t="shared" si="319"/>
        <v>0</v>
      </c>
      <c r="BB9">
        <f t="shared" si="320"/>
        <v>0</v>
      </c>
      <c r="BC9">
        <f t="shared" si="321"/>
        <v>0</v>
      </c>
      <c r="BD9">
        <f t="shared" si="322"/>
        <v>0</v>
      </c>
      <c r="BE9">
        <f t="shared" si="0"/>
        <v>0</v>
      </c>
      <c r="BF9">
        <f t="shared" si="1"/>
        <v>0</v>
      </c>
      <c r="BG9">
        <f t="shared" si="2"/>
        <v>0</v>
      </c>
      <c r="BH9">
        <f t="shared" si="3"/>
        <v>0</v>
      </c>
      <c r="BI9">
        <f t="shared" si="4"/>
        <v>0</v>
      </c>
      <c r="BJ9">
        <f t="shared" si="5"/>
        <v>0</v>
      </c>
      <c r="BK9">
        <f t="shared" si="6"/>
        <v>0</v>
      </c>
      <c r="BL9">
        <f t="shared" si="7"/>
        <v>0</v>
      </c>
      <c r="BM9">
        <f t="shared" si="8"/>
        <v>0</v>
      </c>
      <c r="BN9">
        <f t="shared" si="9"/>
        <v>0</v>
      </c>
      <c r="BO9">
        <f t="shared" si="10"/>
        <v>0</v>
      </c>
      <c r="BP9">
        <f t="shared" si="11"/>
        <v>0</v>
      </c>
      <c r="BQ9">
        <f t="shared" si="12"/>
        <v>0</v>
      </c>
      <c r="BR9">
        <f t="shared" si="13"/>
        <v>0</v>
      </c>
      <c r="BS9">
        <f t="shared" si="14"/>
        <v>0</v>
      </c>
      <c r="BT9">
        <f t="shared" si="15"/>
        <v>0</v>
      </c>
      <c r="BU9">
        <f t="shared" si="16"/>
        <v>0</v>
      </c>
      <c r="BV9">
        <f t="shared" si="17"/>
        <v>0</v>
      </c>
      <c r="BW9">
        <f t="shared" si="18"/>
        <v>0</v>
      </c>
      <c r="BX9">
        <f t="shared" si="19"/>
        <v>0</v>
      </c>
      <c r="BY9">
        <f t="shared" si="20"/>
        <v>0</v>
      </c>
      <c r="BZ9">
        <f t="shared" si="21"/>
        <v>0</v>
      </c>
      <c r="CA9">
        <f t="shared" si="22"/>
        <v>0</v>
      </c>
      <c r="CB9">
        <f t="shared" si="23"/>
        <v>0</v>
      </c>
      <c r="CC9">
        <f t="shared" si="24"/>
        <v>0</v>
      </c>
      <c r="CD9">
        <f t="shared" si="25"/>
        <v>0</v>
      </c>
      <c r="CE9">
        <f t="shared" si="26"/>
        <v>0</v>
      </c>
      <c r="CF9">
        <f t="shared" si="27"/>
        <v>0</v>
      </c>
      <c r="CG9">
        <f t="shared" si="28"/>
        <v>0</v>
      </c>
      <c r="CH9">
        <f t="shared" si="29"/>
        <v>0</v>
      </c>
      <c r="CI9">
        <f t="shared" si="30"/>
        <v>0</v>
      </c>
      <c r="CJ9">
        <f t="shared" si="31"/>
        <v>0</v>
      </c>
      <c r="CK9">
        <f t="shared" si="32"/>
        <v>0</v>
      </c>
      <c r="CL9">
        <f t="shared" si="33"/>
        <v>0</v>
      </c>
      <c r="CM9">
        <f t="shared" si="34"/>
        <v>0</v>
      </c>
      <c r="CN9" t="str">
        <f t="shared" si="35"/>
        <v/>
      </c>
      <c r="CO9" t="str">
        <f t="shared" si="36"/>
        <v/>
      </c>
      <c r="CP9">
        <f t="shared" si="37"/>
        <v>0</v>
      </c>
      <c r="DM9">
        <f t="shared" si="38"/>
        <v>999</v>
      </c>
      <c r="DN9">
        <f t="shared" si="39"/>
        <v>999</v>
      </c>
      <c r="DV9">
        <v>6</v>
      </c>
      <c r="DW9">
        <f t="shared" si="323"/>
        <v>0</v>
      </c>
      <c r="DX9">
        <f t="shared" si="324"/>
        <v>0</v>
      </c>
      <c r="DY9">
        <f t="shared" si="325"/>
        <v>0</v>
      </c>
      <c r="DZ9">
        <f t="shared" si="326"/>
        <v>0</v>
      </c>
      <c r="EA9">
        <f t="shared" si="327"/>
        <v>0</v>
      </c>
      <c r="EB9">
        <f t="shared" si="328"/>
        <v>0</v>
      </c>
      <c r="EC9">
        <f t="shared" si="329"/>
        <v>0</v>
      </c>
      <c r="ED9">
        <f t="shared" si="330"/>
        <v>0</v>
      </c>
      <c r="EE9">
        <f t="shared" si="331"/>
        <v>0</v>
      </c>
      <c r="EF9">
        <f t="shared" si="332"/>
        <v>0</v>
      </c>
      <c r="EG9">
        <f t="shared" si="40"/>
        <v>0</v>
      </c>
      <c r="EH9">
        <f t="shared" si="41"/>
        <v>0</v>
      </c>
      <c r="EI9">
        <f t="shared" si="42"/>
        <v>0</v>
      </c>
      <c r="EJ9">
        <f t="shared" si="43"/>
        <v>0</v>
      </c>
      <c r="EK9">
        <f t="shared" si="44"/>
        <v>0</v>
      </c>
      <c r="EL9">
        <f t="shared" si="45"/>
        <v>0</v>
      </c>
      <c r="EM9">
        <f t="shared" si="46"/>
        <v>0</v>
      </c>
      <c r="EN9">
        <f t="shared" si="47"/>
        <v>0</v>
      </c>
      <c r="EO9">
        <f t="shared" si="48"/>
        <v>0</v>
      </c>
      <c r="EP9">
        <f t="shared" si="49"/>
        <v>0</v>
      </c>
      <c r="EQ9">
        <f t="shared" si="50"/>
        <v>0</v>
      </c>
      <c r="ER9">
        <f t="shared" si="51"/>
        <v>0</v>
      </c>
      <c r="ES9">
        <f t="shared" si="52"/>
        <v>0</v>
      </c>
      <c r="ET9">
        <f t="shared" si="53"/>
        <v>0</v>
      </c>
      <c r="EU9">
        <f t="shared" si="54"/>
        <v>0</v>
      </c>
      <c r="EV9">
        <f t="shared" si="55"/>
        <v>0</v>
      </c>
      <c r="EW9">
        <f t="shared" si="56"/>
        <v>0</v>
      </c>
      <c r="EX9">
        <f t="shared" si="57"/>
        <v>0</v>
      </c>
      <c r="EY9">
        <f t="shared" si="58"/>
        <v>0</v>
      </c>
      <c r="EZ9">
        <f t="shared" si="59"/>
        <v>0</v>
      </c>
      <c r="FA9">
        <f t="shared" si="60"/>
        <v>0</v>
      </c>
      <c r="FB9">
        <f t="shared" si="61"/>
        <v>0</v>
      </c>
      <c r="FC9">
        <f t="shared" si="62"/>
        <v>0</v>
      </c>
      <c r="FD9">
        <f t="shared" si="63"/>
        <v>0</v>
      </c>
      <c r="FE9">
        <f t="shared" si="64"/>
        <v>0</v>
      </c>
      <c r="FF9">
        <f t="shared" si="65"/>
        <v>0</v>
      </c>
      <c r="FG9">
        <f t="shared" si="66"/>
        <v>0</v>
      </c>
      <c r="FH9">
        <f t="shared" si="67"/>
        <v>0</v>
      </c>
      <c r="FI9">
        <f t="shared" si="68"/>
        <v>0</v>
      </c>
      <c r="FJ9">
        <f t="shared" si="69"/>
        <v>0</v>
      </c>
      <c r="FK9">
        <f t="shared" si="70"/>
        <v>0</v>
      </c>
      <c r="FL9">
        <f t="shared" si="71"/>
        <v>0</v>
      </c>
      <c r="FM9">
        <f t="shared" si="72"/>
        <v>0</v>
      </c>
      <c r="FN9">
        <f t="shared" si="73"/>
        <v>0</v>
      </c>
      <c r="FO9">
        <f t="shared" si="74"/>
        <v>0</v>
      </c>
      <c r="FP9" t="str">
        <f t="shared" si="75"/>
        <v/>
      </c>
      <c r="FQ9" t="str">
        <f t="shared" si="76"/>
        <v/>
      </c>
      <c r="FR9">
        <f t="shared" si="77"/>
        <v>0</v>
      </c>
      <c r="GO9">
        <f t="shared" si="78"/>
        <v>999</v>
      </c>
      <c r="GP9">
        <f t="shared" si="79"/>
        <v>999</v>
      </c>
      <c r="GX9">
        <v>6</v>
      </c>
      <c r="GY9">
        <f t="shared" si="333"/>
        <v>0</v>
      </c>
      <c r="GZ9">
        <f t="shared" si="334"/>
        <v>0</v>
      </c>
      <c r="HA9">
        <f t="shared" si="335"/>
        <v>0</v>
      </c>
      <c r="HB9">
        <f t="shared" si="336"/>
        <v>0</v>
      </c>
      <c r="HC9">
        <f t="shared" si="337"/>
        <v>0</v>
      </c>
      <c r="HD9">
        <f t="shared" si="338"/>
        <v>0</v>
      </c>
      <c r="HE9">
        <f t="shared" si="339"/>
        <v>0</v>
      </c>
      <c r="HF9">
        <f t="shared" si="340"/>
        <v>0</v>
      </c>
      <c r="HG9">
        <f t="shared" si="341"/>
        <v>0</v>
      </c>
      <c r="HH9">
        <f t="shared" si="342"/>
        <v>0</v>
      </c>
      <c r="HI9">
        <f t="shared" si="80"/>
        <v>0</v>
      </c>
      <c r="HJ9">
        <f t="shared" si="81"/>
        <v>0</v>
      </c>
      <c r="HK9">
        <f t="shared" si="82"/>
        <v>0</v>
      </c>
      <c r="HL9">
        <f t="shared" si="83"/>
        <v>0</v>
      </c>
      <c r="HM9">
        <f t="shared" si="84"/>
        <v>0</v>
      </c>
      <c r="HN9">
        <f t="shared" si="85"/>
        <v>0</v>
      </c>
      <c r="HO9">
        <f t="shared" si="86"/>
        <v>0</v>
      </c>
      <c r="HP9">
        <f t="shared" si="87"/>
        <v>0</v>
      </c>
      <c r="HQ9">
        <f t="shared" si="88"/>
        <v>0</v>
      </c>
      <c r="HR9">
        <f t="shared" si="89"/>
        <v>0</v>
      </c>
      <c r="HS9">
        <f t="shared" si="90"/>
        <v>0</v>
      </c>
      <c r="HT9">
        <f t="shared" si="91"/>
        <v>0</v>
      </c>
      <c r="HU9">
        <f t="shared" si="92"/>
        <v>0</v>
      </c>
      <c r="HV9">
        <f t="shared" si="93"/>
        <v>0</v>
      </c>
      <c r="HW9">
        <f t="shared" si="94"/>
        <v>0</v>
      </c>
      <c r="HX9">
        <f t="shared" si="95"/>
        <v>0</v>
      </c>
      <c r="HY9">
        <f t="shared" si="96"/>
        <v>0</v>
      </c>
      <c r="HZ9">
        <f t="shared" si="97"/>
        <v>0</v>
      </c>
      <c r="IA9">
        <f t="shared" si="98"/>
        <v>0</v>
      </c>
      <c r="IB9">
        <f t="shared" si="99"/>
        <v>0</v>
      </c>
      <c r="IC9">
        <f t="shared" si="100"/>
        <v>0</v>
      </c>
      <c r="ID9">
        <f t="shared" si="101"/>
        <v>0</v>
      </c>
      <c r="IE9">
        <f t="shared" si="102"/>
        <v>0</v>
      </c>
      <c r="IF9">
        <f t="shared" si="103"/>
        <v>0</v>
      </c>
      <c r="IG9">
        <f t="shared" si="104"/>
        <v>0</v>
      </c>
      <c r="IH9">
        <f t="shared" si="105"/>
        <v>0</v>
      </c>
      <c r="II9">
        <f t="shared" si="106"/>
        <v>0</v>
      </c>
      <c r="IJ9">
        <f t="shared" si="107"/>
        <v>0</v>
      </c>
      <c r="IK9">
        <f t="shared" si="108"/>
        <v>0</v>
      </c>
      <c r="IL9">
        <f t="shared" si="109"/>
        <v>0</v>
      </c>
      <c r="IM9">
        <f t="shared" si="110"/>
        <v>0</v>
      </c>
      <c r="IN9">
        <f t="shared" si="111"/>
        <v>0</v>
      </c>
      <c r="IO9">
        <f t="shared" si="112"/>
        <v>0</v>
      </c>
      <c r="IP9">
        <f t="shared" si="113"/>
        <v>0</v>
      </c>
      <c r="IQ9">
        <f t="shared" si="114"/>
        <v>0</v>
      </c>
      <c r="IR9" t="str">
        <f t="shared" si="115"/>
        <v/>
      </c>
      <c r="IS9" t="str">
        <f t="shared" si="116"/>
        <v/>
      </c>
      <c r="IT9">
        <f t="shared" si="117"/>
        <v>0</v>
      </c>
      <c r="JQ9">
        <f t="shared" si="118"/>
        <v>999</v>
      </c>
      <c r="JR9">
        <f t="shared" si="119"/>
        <v>999</v>
      </c>
      <c r="JZ9">
        <v>6</v>
      </c>
      <c r="KA9">
        <f t="shared" si="343"/>
        <v>0</v>
      </c>
      <c r="KB9">
        <f t="shared" si="344"/>
        <v>0</v>
      </c>
      <c r="KC9">
        <f t="shared" si="345"/>
        <v>0</v>
      </c>
      <c r="KD9">
        <f t="shared" si="346"/>
        <v>0</v>
      </c>
      <c r="KE9">
        <f t="shared" si="347"/>
        <v>0</v>
      </c>
      <c r="KF9">
        <f t="shared" si="348"/>
        <v>0</v>
      </c>
      <c r="KG9">
        <f t="shared" si="349"/>
        <v>0</v>
      </c>
      <c r="KH9">
        <f t="shared" si="350"/>
        <v>0</v>
      </c>
      <c r="KI9">
        <f t="shared" si="351"/>
        <v>0</v>
      </c>
      <c r="KJ9">
        <f t="shared" si="352"/>
        <v>0</v>
      </c>
      <c r="KK9">
        <f t="shared" si="120"/>
        <v>0</v>
      </c>
      <c r="KL9">
        <f t="shared" si="121"/>
        <v>0</v>
      </c>
      <c r="KM9">
        <f t="shared" si="122"/>
        <v>0</v>
      </c>
      <c r="KN9">
        <f t="shared" si="123"/>
        <v>0</v>
      </c>
      <c r="KO9">
        <f t="shared" si="124"/>
        <v>0</v>
      </c>
      <c r="KP9">
        <f t="shared" si="125"/>
        <v>0</v>
      </c>
      <c r="KQ9">
        <f t="shared" si="126"/>
        <v>0</v>
      </c>
      <c r="KR9">
        <f t="shared" si="127"/>
        <v>0</v>
      </c>
      <c r="KS9">
        <f t="shared" si="128"/>
        <v>0</v>
      </c>
      <c r="KT9">
        <f t="shared" si="129"/>
        <v>0</v>
      </c>
      <c r="KU9">
        <f t="shared" si="130"/>
        <v>0</v>
      </c>
      <c r="KV9">
        <f t="shared" si="131"/>
        <v>0</v>
      </c>
      <c r="KW9">
        <f t="shared" si="132"/>
        <v>0</v>
      </c>
      <c r="KX9">
        <f t="shared" si="133"/>
        <v>0</v>
      </c>
      <c r="KY9">
        <f t="shared" si="134"/>
        <v>0</v>
      </c>
      <c r="KZ9">
        <f t="shared" si="135"/>
        <v>0</v>
      </c>
      <c r="LA9">
        <f t="shared" si="136"/>
        <v>0</v>
      </c>
      <c r="LB9">
        <f t="shared" si="137"/>
        <v>0</v>
      </c>
      <c r="LC9">
        <f t="shared" si="138"/>
        <v>0</v>
      </c>
      <c r="LD9">
        <f t="shared" si="139"/>
        <v>0</v>
      </c>
      <c r="LE9">
        <f t="shared" si="140"/>
        <v>0</v>
      </c>
      <c r="LF9">
        <f t="shared" si="141"/>
        <v>0</v>
      </c>
      <c r="LG9">
        <f t="shared" si="142"/>
        <v>0</v>
      </c>
      <c r="LH9">
        <f t="shared" si="143"/>
        <v>0</v>
      </c>
      <c r="LI9">
        <f t="shared" si="144"/>
        <v>0</v>
      </c>
      <c r="LJ9">
        <f t="shared" si="145"/>
        <v>0</v>
      </c>
      <c r="LK9">
        <f t="shared" si="146"/>
        <v>0</v>
      </c>
      <c r="LL9">
        <f t="shared" si="147"/>
        <v>0</v>
      </c>
      <c r="LM9">
        <f t="shared" si="148"/>
        <v>0</v>
      </c>
      <c r="LN9">
        <f t="shared" si="149"/>
        <v>0</v>
      </c>
      <c r="LO9">
        <f t="shared" si="150"/>
        <v>100</v>
      </c>
      <c r="LP9">
        <f t="shared" si="151"/>
        <v>0</v>
      </c>
      <c r="LQ9">
        <f t="shared" si="152"/>
        <v>0</v>
      </c>
      <c r="LR9">
        <f t="shared" si="153"/>
        <v>0</v>
      </c>
      <c r="LS9">
        <f t="shared" si="154"/>
        <v>0</v>
      </c>
      <c r="LT9" t="str">
        <f t="shared" si="155"/>
        <v/>
      </c>
      <c r="LU9" t="str">
        <f t="shared" si="156"/>
        <v/>
      </c>
      <c r="LV9">
        <f t="shared" si="157"/>
        <v>0</v>
      </c>
      <c r="MS9">
        <f t="shared" si="158"/>
        <v>999</v>
      </c>
      <c r="MT9">
        <f t="shared" si="159"/>
        <v>999</v>
      </c>
      <c r="NB9">
        <v>6</v>
      </c>
      <c r="NC9">
        <f t="shared" si="353"/>
        <v>0</v>
      </c>
      <c r="ND9">
        <f t="shared" si="354"/>
        <v>0</v>
      </c>
      <c r="NE9">
        <f t="shared" si="355"/>
        <v>0</v>
      </c>
      <c r="NF9">
        <f t="shared" si="356"/>
        <v>0</v>
      </c>
      <c r="NG9">
        <f t="shared" si="357"/>
        <v>0</v>
      </c>
      <c r="NH9">
        <f t="shared" si="358"/>
        <v>0</v>
      </c>
      <c r="NI9">
        <f t="shared" si="359"/>
        <v>0</v>
      </c>
      <c r="NJ9">
        <f t="shared" si="360"/>
        <v>0</v>
      </c>
      <c r="NK9">
        <f t="shared" si="361"/>
        <v>0</v>
      </c>
      <c r="NL9">
        <f t="shared" si="362"/>
        <v>0</v>
      </c>
      <c r="NM9">
        <f t="shared" si="160"/>
        <v>0</v>
      </c>
      <c r="NN9">
        <f t="shared" si="161"/>
        <v>0</v>
      </c>
      <c r="NO9">
        <f t="shared" si="162"/>
        <v>0</v>
      </c>
      <c r="NP9">
        <f t="shared" si="163"/>
        <v>0</v>
      </c>
      <c r="NQ9">
        <f t="shared" si="164"/>
        <v>0</v>
      </c>
      <c r="NR9">
        <f t="shared" si="165"/>
        <v>0</v>
      </c>
      <c r="NS9">
        <f t="shared" si="166"/>
        <v>0</v>
      </c>
      <c r="NT9">
        <f t="shared" si="167"/>
        <v>0</v>
      </c>
      <c r="NU9">
        <f t="shared" si="168"/>
        <v>0</v>
      </c>
      <c r="NV9">
        <f t="shared" si="169"/>
        <v>0</v>
      </c>
      <c r="NW9">
        <f t="shared" si="170"/>
        <v>0</v>
      </c>
      <c r="NX9">
        <f t="shared" si="171"/>
        <v>0</v>
      </c>
      <c r="NY9">
        <f t="shared" si="172"/>
        <v>0</v>
      </c>
      <c r="NZ9">
        <f t="shared" si="173"/>
        <v>0</v>
      </c>
      <c r="OA9">
        <f t="shared" si="174"/>
        <v>0</v>
      </c>
      <c r="OB9">
        <f t="shared" si="175"/>
        <v>0</v>
      </c>
      <c r="OC9">
        <f t="shared" si="176"/>
        <v>0</v>
      </c>
      <c r="OD9">
        <f t="shared" si="177"/>
        <v>0</v>
      </c>
      <c r="OE9">
        <f t="shared" si="178"/>
        <v>0</v>
      </c>
      <c r="OF9">
        <f t="shared" si="179"/>
        <v>0</v>
      </c>
      <c r="OG9">
        <f t="shared" si="180"/>
        <v>0</v>
      </c>
      <c r="OH9">
        <f t="shared" si="181"/>
        <v>0</v>
      </c>
      <c r="OI9">
        <f t="shared" si="182"/>
        <v>0</v>
      </c>
      <c r="OJ9">
        <f t="shared" si="183"/>
        <v>0</v>
      </c>
      <c r="OK9">
        <f t="shared" si="184"/>
        <v>0</v>
      </c>
      <c r="OL9">
        <f t="shared" si="185"/>
        <v>0</v>
      </c>
      <c r="OM9">
        <f t="shared" si="186"/>
        <v>0</v>
      </c>
      <c r="ON9">
        <f t="shared" si="187"/>
        <v>0</v>
      </c>
      <c r="OO9">
        <f t="shared" si="188"/>
        <v>0</v>
      </c>
      <c r="OP9">
        <f t="shared" si="189"/>
        <v>0</v>
      </c>
      <c r="OQ9">
        <f t="shared" si="190"/>
        <v>200</v>
      </c>
      <c r="OR9">
        <f t="shared" si="191"/>
        <v>0</v>
      </c>
      <c r="OS9">
        <f t="shared" si="192"/>
        <v>0</v>
      </c>
      <c r="OT9">
        <f t="shared" si="193"/>
        <v>0</v>
      </c>
      <c r="OU9">
        <f t="shared" si="194"/>
        <v>0</v>
      </c>
      <c r="OV9" t="str">
        <f t="shared" si="195"/>
        <v/>
      </c>
      <c r="OW9" t="str">
        <f t="shared" si="196"/>
        <v/>
      </c>
      <c r="OX9">
        <f t="shared" si="197"/>
        <v>0</v>
      </c>
      <c r="PU9">
        <f t="shared" si="198"/>
        <v>999</v>
      </c>
      <c r="PV9">
        <f t="shared" si="199"/>
        <v>999</v>
      </c>
      <c r="QD9">
        <v>6</v>
      </c>
      <c r="QE9">
        <f t="shared" si="363"/>
        <v>0</v>
      </c>
      <c r="QF9">
        <f t="shared" si="364"/>
        <v>0</v>
      </c>
      <c r="QG9">
        <f t="shared" si="365"/>
        <v>0</v>
      </c>
      <c r="QH9">
        <f t="shared" si="366"/>
        <v>0</v>
      </c>
      <c r="QI9">
        <f t="shared" si="367"/>
        <v>0</v>
      </c>
      <c r="QJ9">
        <f t="shared" si="368"/>
        <v>0</v>
      </c>
      <c r="QK9">
        <f t="shared" si="369"/>
        <v>0</v>
      </c>
      <c r="QL9">
        <f t="shared" si="370"/>
        <v>0</v>
      </c>
      <c r="QM9">
        <f t="shared" si="371"/>
        <v>0</v>
      </c>
      <c r="QN9">
        <f t="shared" si="372"/>
        <v>0</v>
      </c>
      <c r="QO9">
        <f t="shared" si="200"/>
        <v>0</v>
      </c>
      <c r="QP9">
        <f t="shared" si="201"/>
        <v>0</v>
      </c>
      <c r="QQ9">
        <f t="shared" si="202"/>
        <v>0</v>
      </c>
      <c r="QR9">
        <f t="shared" si="203"/>
        <v>0</v>
      </c>
      <c r="QS9">
        <f t="shared" si="204"/>
        <v>0</v>
      </c>
      <c r="QT9">
        <f t="shared" si="205"/>
        <v>0</v>
      </c>
      <c r="QU9">
        <f t="shared" si="206"/>
        <v>0</v>
      </c>
      <c r="QV9">
        <f t="shared" si="207"/>
        <v>0</v>
      </c>
      <c r="QW9">
        <f t="shared" si="208"/>
        <v>0</v>
      </c>
      <c r="QX9">
        <f t="shared" si="209"/>
        <v>0</v>
      </c>
      <c r="QY9">
        <f t="shared" si="210"/>
        <v>0</v>
      </c>
      <c r="QZ9">
        <f t="shared" si="211"/>
        <v>0</v>
      </c>
      <c r="RA9">
        <f t="shared" si="212"/>
        <v>0</v>
      </c>
      <c r="RB9">
        <f t="shared" si="213"/>
        <v>0</v>
      </c>
      <c r="RC9">
        <f t="shared" si="214"/>
        <v>0</v>
      </c>
      <c r="RD9">
        <f t="shared" si="215"/>
        <v>0</v>
      </c>
      <c r="RE9">
        <f t="shared" si="216"/>
        <v>0</v>
      </c>
      <c r="RF9">
        <f t="shared" si="217"/>
        <v>0</v>
      </c>
      <c r="RG9">
        <f t="shared" si="218"/>
        <v>0</v>
      </c>
      <c r="RH9">
        <f t="shared" si="219"/>
        <v>0</v>
      </c>
      <c r="RI9">
        <f t="shared" si="220"/>
        <v>0</v>
      </c>
      <c r="RJ9">
        <f t="shared" si="221"/>
        <v>0</v>
      </c>
      <c r="RK9">
        <f t="shared" si="222"/>
        <v>0</v>
      </c>
      <c r="RL9">
        <f t="shared" si="223"/>
        <v>0</v>
      </c>
      <c r="RM9">
        <f t="shared" si="224"/>
        <v>0</v>
      </c>
      <c r="RN9">
        <f t="shared" si="225"/>
        <v>0</v>
      </c>
      <c r="RO9">
        <f t="shared" si="226"/>
        <v>0</v>
      </c>
      <c r="RP9">
        <f t="shared" si="227"/>
        <v>0</v>
      </c>
      <c r="RQ9">
        <f t="shared" si="228"/>
        <v>0</v>
      </c>
      <c r="RR9">
        <f t="shared" si="229"/>
        <v>0</v>
      </c>
      <c r="RS9">
        <f t="shared" si="230"/>
        <v>300</v>
      </c>
      <c r="RT9">
        <f t="shared" si="231"/>
        <v>0</v>
      </c>
      <c r="RU9">
        <f t="shared" si="232"/>
        <v>0</v>
      </c>
      <c r="RV9">
        <f t="shared" si="233"/>
        <v>0</v>
      </c>
      <c r="RW9">
        <f t="shared" si="234"/>
        <v>0</v>
      </c>
      <c r="RX9" t="str">
        <f t="shared" si="235"/>
        <v/>
      </c>
      <c r="RY9" t="str">
        <f t="shared" si="236"/>
        <v/>
      </c>
      <c r="RZ9">
        <f t="shared" si="237"/>
        <v>0</v>
      </c>
      <c r="SW9">
        <f t="shared" si="238"/>
        <v>999</v>
      </c>
      <c r="SX9">
        <f t="shared" si="239"/>
        <v>999</v>
      </c>
      <c r="TF9">
        <v>6</v>
      </c>
      <c r="TG9">
        <f t="shared" si="373"/>
        <v>0</v>
      </c>
      <c r="TH9">
        <f t="shared" si="374"/>
        <v>0</v>
      </c>
      <c r="TI9">
        <f t="shared" si="375"/>
        <v>0</v>
      </c>
      <c r="TJ9">
        <f t="shared" si="376"/>
        <v>0</v>
      </c>
      <c r="TK9">
        <f t="shared" si="377"/>
        <v>0</v>
      </c>
      <c r="TL9">
        <f t="shared" si="378"/>
        <v>0</v>
      </c>
      <c r="TM9">
        <f t="shared" si="379"/>
        <v>0</v>
      </c>
      <c r="TN9">
        <f t="shared" si="380"/>
        <v>0</v>
      </c>
      <c r="TO9">
        <f t="shared" si="381"/>
        <v>0</v>
      </c>
      <c r="TP9">
        <f t="shared" si="382"/>
        <v>0</v>
      </c>
      <c r="TQ9">
        <f t="shared" si="240"/>
        <v>0</v>
      </c>
      <c r="TR9">
        <f t="shared" si="241"/>
        <v>0</v>
      </c>
      <c r="TS9">
        <f t="shared" si="242"/>
        <v>0</v>
      </c>
      <c r="TT9">
        <f t="shared" si="243"/>
        <v>0</v>
      </c>
      <c r="TU9">
        <f t="shared" si="244"/>
        <v>0</v>
      </c>
      <c r="TV9">
        <f t="shared" si="245"/>
        <v>0</v>
      </c>
      <c r="TW9">
        <f t="shared" si="246"/>
        <v>0</v>
      </c>
      <c r="TX9">
        <f t="shared" si="247"/>
        <v>0</v>
      </c>
      <c r="TY9">
        <f t="shared" si="248"/>
        <v>0</v>
      </c>
      <c r="TZ9">
        <f t="shared" si="249"/>
        <v>0</v>
      </c>
      <c r="UA9">
        <f t="shared" si="250"/>
        <v>0</v>
      </c>
      <c r="UB9">
        <f t="shared" si="251"/>
        <v>0</v>
      </c>
      <c r="UC9">
        <f t="shared" si="252"/>
        <v>0</v>
      </c>
      <c r="UD9">
        <f t="shared" si="253"/>
        <v>0</v>
      </c>
      <c r="UE9">
        <f t="shared" si="254"/>
        <v>0</v>
      </c>
      <c r="UF9">
        <f t="shared" si="255"/>
        <v>0</v>
      </c>
      <c r="UG9">
        <f t="shared" si="256"/>
        <v>0</v>
      </c>
      <c r="UH9">
        <f t="shared" si="257"/>
        <v>0</v>
      </c>
      <c r="UI9">
        <f t="shared" si="258"/>
        <v>0</v>
      </c>
      <c r="UJ9">
        <f t="shared" si="259"/>
        <v>0</v>
      </c>
      <c r="UK9">
        <f t="shared" si="260"/>
        <v>0</v>
      </c>
      <c r="UL9">
        <f t="shared" si="261"/>
        <v>0</v>
      </c>
      <c r="UM9">
        <f t="shared" si="262"/>
        <v>0</v>
      </c>
      <c r="UN9">
        <f t="shared" si="263"/>
        <v>0</v>
      </c>
      <c r="UO9">
        <f t="shared" si="264"/>
        <v>0</v>
      </c>
      <c r="UP9">
        <f t="shared" si="265"/>
        <v>0</v>
      </c>
      <c r="UQ9">
        <f t="shared" si="266"/>
        <v>0</v>
      </c>
      <c r="UR9">
        <f t="shared" si="267"/>
        <v>0</v>
      </c>
      <c r="US9">
        <f t="shared" si="268"/>
        <v>0</v>
      </c>
      <c r="UT9">
        <f t="shared" si="269"/>
        <v>0</v>
      </c>
      <c r="UU9">
        <f t="shared" si="270"/>
        <v>400</v>
      </c>
      <c r="UV9">
        <f t="shared" si="271"/>
        <v>0</v>
      </c>
      <c r="UW9">
        <f t="shared" si="272"/>
        <v>0</v>
      </c>
      <c r="UX9">
        <f t="shared" si="273"/>
        <v>0</v>
      </c>
      <c r="UY9">
        <f t="shared" si="274"/>
        <v>0</v>
      </c>
      <c r="UZ9" t="str">
        <f t="shared" si="275"/>
        <v/>
      </c>
      <c r="VA9" t="str">
        <f t="shared" si="276"/>
        <v/>
      </c>
      <c r="VB9">
        <f t="shared" si="277"/>
        <v>0</v>
      </c>
      <c r="VY9">
        <f t="shared" si="278"/>
        <v>999</v>
      </c>
      <c r="VZ9">
        <f t="shared" si="279"/>
        <v>999</v>
      </c>
      <c r="WH9">
        <v>6</v>
      </c>
      <c r="WI9">
        <f t="shared" si="383"/>
        <v>0</v>
      </c>
      <c r="WJ9">
        <f t="shared" si="384"/>
        <v>0</v>
      </c>
      <c r="WK9">
        <f t="shared" si="385"/>
        <v>0</v>
      </c>
      <c r="WL9">
        <f t="shared" si="386"/>
        <v>0</v>
      </c>
      <c r="WM9">
        <f t="shared" si="387"/>
        <v>0</v>
      </c>
      <c r="WN9">
        <f t="shared" si="388"/>
        <v>0</v>
      </c>
      <c r="WO9">
        <f t="shared" si="389"/>
        <v>0</v>
      </c>
      <c r="WP9">
        <f t="shared" si="390"/>
        <v>0</v>
      </c>
      <c r="WQ9">
        <f t="shared" si="391"/>
        <v>0</v>
      </c>
      <c r="WR9">
        <f t="shared" si="392"/>
        <v>0</v>
      </c>
      <c r="WS9">
        <f t="shared" si="280"/>
        <v>0</v>
      </c>
      <c r="WT9">
        <f t="shared" si="281"/>
        <v>0</v>
      </c>
      <c r="WU9">
        <f t="shared" si="282"/>
        <v>0</v>
      </c>
      <c r="WV9">
        <f t="shared" si="283"/>
        <v>0</v>
      </c>
      <c r="WW9">
        <f t="shared" si="284"/>
        <v>0</v>
      </c>
      <c r="WX9">
        <f t="shared" si="285"/>
        <v>0</v>
      </c>
      <c r="WY9">
        <f t="shared" si="286"/>
        <v>0</v>
      </c>
      <c r="WZ9">
        <f t="shared" si="287"/>
        <v>0</v>
      </c>
      <c r="XA9">
        <f t="shared" si="288"/>
        <v>0</v>
      </c>
      <c r="XB9">
        <f t="shared" si="289"/>
        <v>0</v>
      </c>
      <c r="XC9">
        <f t="shared" si="290"/>
        <v>0</v>
      </c>
      <c r="XD9">
        <f t="shared" si="291"/>
        <v>0</v>
      </c>
      <c r="XE9">
        <f t="shared" si="292"/>
        <v>0</v>
      </c>
      <c r="XF9">
        <f t="shared" si="293"/>
        <v>0</v>
      </c>
      <c r="XG9">
        <f t="shared" si="294"/>
        <v>0</v>
      </c>
      <c r="XH9">
        <f t="shared" si="295"/>
        <v>0</v>
      </c>
      <c r="XI9">
        <f t="shared" si="296"/>
        <v>0</v>
      </c>
      <c r="XJ9">
        <f t="shared" si="297"/>
        <v>0</v>
      </c>
      <c r="XK9">
        <f t="shared" si="298"/>
        <v>0</v>
      </c>
      <c r="XL9">
        <f t="shared" si="299"/>
        <v>0</v>
      </c>
      <c r="XM9">
        <f t="shared" si="300"/>
        <v>0</v>
      </c>
      <c r="XN9">
        <f t="shared" si="301"/>
        <v>0</v>
      </c>
      <c r="XO9">
        <f t="shared" si="302"/>
        <v>0</v>
      </c>
      <c r="XP9">
        <f t="shared" si="303"/>
        <v>0</v>
      </c>
      <c r="XQ9">
        <f t="shared" si="304"/>
        <v>0</v>
      </c>
      <c r="XR9">
        <f t="shared" si="305"/>
        <v>0</v>
      </c>
      <c r="XS9">
        <f t="shared" si="306"/>
        <v>0</v>
      </c>
      <c r="XT9">
        <f t="shared" si="307"/>
        <v>0</v>
      </c>
      <c r="XU9">
        <f t="shared" si="308"/>
        <v>0</v>
      </c>
      <c r="XV9">
        <f t="shared" si="309"/>
        <v>0</v>
      </c>
      <c r="XX9">
        <f t="shared" si="310"/>
        <v>0</v>
      </c>
      <c r="XY9">
        <f t="shared" si="311"/>
        <v>0</v>
      </c>
      <c r="XZ9">
        <f t="shared" si="312"/>
        <v>0</v>
      </c>
    </row>
    <row r="10" spans="1:676" x14ac:dyDescent="0.45">
      <c r="C10" s="47" t="s">
        <v>31</v>
      </c>
      <c r="D10" s="48"/>
      <c r="E10" s="49"/>
      <c r="F10" s="48"/>
      <c r="AN10">
        <v>7</v>
      </c>
      <c r="AO10">
        <f>IF($D$13&lt;=0,999,SUMPRODUCT(($D$7:$D$16&gt;0)*($D$7:$D$16&lt;$D$13))+SUMPRODUCT(($D$7:$D$16&gt;0)*($D$7:$D$16=$D$13)*($AN$4:$AN$13&lt;$AN10))+1)</f>
        <v>999</v>
      </c>
      <c r="AP10">
        <f>IF($D$13&lt;=0,999,SUMPRODUCT(($D$7:$D$16&gt;0)*($E$7:$E$16&gt;$E$13))+SUMPRODUCT(($D$7:$D$16&gt;0)*($E$7:$E$16=$E$13)*($AN$4:$AN$13&lt;$AN10))+1)</f>
        <v>999</v>
      </c>
      <c r="AQ10">
        <f>IF($D$13&lt;=0,999,IF($D$20="Snowball",AO10,AP10))</f>
        <v>999</v>
      </c>
      <c r="AT10">
        <v>7</v>
      </c>
      <c r="AU10">
        <f t="shared" si="313"/>
        <v>0</v>
      </c>
      <c r="AV10">
        <f t="shared" si="314"/>
        <v>0</v>
      </c>
      <c r="AW10">
        <f t="shared" si="315"/>
        <v>0</v>
      </c>
      <c r="AX10">
        <f t="shared" si="316"/>
        <v>0</v>
      </c>
      <c r="AY10">
        <f t="shared" si="317"/>
        <v>0</v>
      </c>
      <c r="AZ10">
        <f t="shared" si="318"/>
        <v>0</v>
      </c>
      <c r="BA10">
        <f t="shared" si="319"/>
        <v>0</v>
      </c>
      <c r="BB10">
        <f t="shared" si="320"/>
        <v>0</v>
      </c>
      <c r="BC10">
        <f t="shared" si="321"/>
        <v>0</v>
      </c>
      <c r="BD10">
        <f t="shared" si="322"/>
        <v>0</v>
      </c>
      <c r="BE10">
        <f t="shared" si="0"/>
        <v>0</v>
      </c>
      <c r="BF10">
        <f t="shared" si="1"/>
        <v>0</v>
      </c>
      <c r="BG10">
        <f t="shared" si="2"/>
        <v>0</v>
      </c>
      <c r="BH10">
        <f t="shared" si="3"/>
        <v>0</v>
      </c>
      <c r="BI10">
        <f t="shared" si="4"/>
        <v>0</v>
      </c>
      <c r="BJ10">
        <f t="shared" si="5"/>
        <v>0</v>
      </c>
      <c r="BK10">
        <f t="shared" si="6"/>
        <v>0</v>
      </c>
      <c r="BL10">
        <f t="shared" si="7"/>
        <v>0</v>
      </c>
      <c r="BM10">
        <f t="shared" si="8"/>
        <v>0</v>
      </c>
      <c r="BN10">
        <f t="shared" si="9"/>
        <v>0</v>
      </c>
      <c r="BO10">
        <f t="shared" si="10"/>
        <v>0</v>
      </c>
      <c r="BP10">
        <f t="shared" si="11"/>
        <v>0</v>
      </c>
      <c r="BQ10">
        <f t="shared" si="12"/>
        <v>0</v>
      </c>
      <c r="BR10">
        <f t="shared" si="13"/>
        <v>0</v>
      </c>
      <c r="BS10">
        <f t="shared" si="14"/>
        <v>0</v>
      </c>
      <c r="BT10">
        <f t="shared" si="15"/>
        <v>0</v>
      </c>
      <c r="BU10">
        <f t="shared" si="16"/>
        <v>0</v>
      </c>
      <c r="BV10">
        <f t="shared" si="17"/>
        <v>0</v>
      </c>
      <c r="BW10">
        <f t="shared" si="18"/>
        <v>0</v>
      </c>
      <c r="BX10">
        <f t="shared" si="19"/>
        <v>0</v>
      </c>
      <c r="BY10">
        <f t="shared" si="20"/>
        <v>0</v>
      </c>
      <c r="BZ10">
        <f t="shared" si="21"/>
        <v>0</v>
      </c>
      <c r="CA10">
        <f t="shared" si="22"/>
        <v>0</v>
      </c>
      <c r="CB10">
        <f t="shared" si="23"/>
        <v>0</v>
      </c>
      <c r="CC10">
        <f t="shared" si="24"/>
        <v>0</v>
      </c>
      <c r="CD10">
        <f t="shared" si="25"/>
        <v>0</v>
      </c>
      <c r="CE10">
        <f t="shared" si="26"/>
        <v>0</v>
      </c>
      <c r="CF10">
        <f t="shared" si="27"/>
        <v>0</v>
      </c>
      <c r="CG10">
        <f t="shared" si="28"/>
        <v>0</v>
      </c>
      <c r="CH10">
        <f t="shared" si="29"/>
        <v>0</v>
      </c>
      <c r="CI10">
        <f t="shared" si="30"/>
        <v>0</v>
      </c>
      <c r="CJ10">
        <f t="shared" si="31"/>
        <v>0</v>
      </c>
      <c r="CK10">
        <f t="shared" si="32"/>
        <v>0</v>
      </c>
      <c r="CL10">
        <f t="shared" si="33"/>
        <v>0</v>
      </c>
      <c r="CM10">
        <f t="shared" si="34"/>
        <v>0</v>
      </c>
      <c r="CN10" t="str">
        <f t="shared" si="35"/>
        <v/>
      </c>
      <c r="CO10" t="str">
        <f t="shared" si="36"/>
        <v/>
      </c>
      <c r="CP10">
        <f t="shared" si="37"/>
        <v>0</v>
      </c>
      <c r="DM10">
        <f t="shared" si="38"/>
        <v>999</v>
      </c>
      <c r="DN10">
        <f t="shared" si="39"/>
        <v>999</v>
      </c>
      <c r="DV10">
        <v>7</v>
      </c>
      <c r="DW10">
        <f t="shared" si="323"/>
        <v>0</v>
      </c>
      <c r="DX10">
        <f t="shared" si="324"/>
        <v>0</v>
      </c>
      <c r="DY10">
        <f t="shared" si="325"/>
        <v>0</v>
      </c>
      <c r="DZ10">
        <f t="shared" si="326"/>
        <v>0</v>
      </c>
      <c r="EA10">
        <f t="shared" si="327"/>
        <v>0</v>
      </c>
      <c r="EB10">
        <f t="shared" si="328"/>
        <v>0</v>
      </c>
      <c r="EC10">
        <f t="shared" si="329"/>
        <v>0</v>
      </c>
      <c r="ED10">
        <f t="shared" si="330"/>
        <v>0</v>
      </c>
      <c r="EE10">
        <f t="shared" si="331"/>
        <v>0</v>
      </c>
      <c r="EF10">
        <f t="shared" si="332"/>
        <v>0</v>
      </c>
      <c r="EG10">
        <f t="shared" si="40"/>
        <v>0</v>
      </c>
      <c r="EH10">
        <f t="shared" si="41"/>
        <v>0</v>
      </c>
      <c r="EI10">
        <f t="shared" si="42"/>
        <v>0</v>
      </c>
      <c r="EJ10">
        <f t="shared" si="43"/>
        <v>0</v>
      </c>
      <c r="EK10">
        <f t="shared" si="44"/>
        <v>0</v>
      </c>
      <c r="EL10">
        <f t="shared" si="45"/>
        <v>0</v>
      </c>
      <c r="EM10">
        <f t="shared" si="46"/>
        <v>0</v>
      </c>
      <c r="EN10">
        <f t="shared" si="47"/>
        <v>0</v>
      </c>
      <c r="EO10">
        <f t="shared" si="48"/>
        <v>0</v>
      </c>
      <c r="EP10">
        <f t="shared" si="49"/>
        <v>0</v>
      </c>
      <c r="EQ10">
        <f t="shared" si="50"/>
        <v>0</v>
      </c>
      <c r="ER10">
        <f t="shared" si="51"/>
        <v>0</v>
      </c>
      <c r="ES10">
        <f t="shared" si="52"/>
        <v>0</v>
      </c>
      <c r="ET10">
        <f t="shared" si="53"/>
        <v>0</v>
      </c>
      <c r="EU10">
        <f t="shared" si="54"/>
        <v>0</v>
      </c>
      <c r="EV10">
        <f t="shared" si="55"/>
        <v>0</v>
      </c>
      <c r="EW10">
        <f t="shared" si="56"/>
        <v>0</v>
      </c>
      <c r="EX10">
        <f t="shared" si="57"/>
        <v>0</v>
      </c>
      <c r="EY10">
        <f t="shared" si="58"/>
        <v>0</v>
      </c>
      <c r="EZ10">
        <f t="shared" si="59"/>
        <v>0</v>
      </c>
      <c r="FA10">
        <f t="shared" si="60"/>
        <v>0</v>
      </c>
      <c r="FB10">
        <f t="shared" si="61"/>
        <v>0</v>
      </c>
      <c r="FC10">
        <f t="shared" si="62"/>
        <v>0</v>
      </c>
      <c r="FD10">
        <f t="shared" si="63"/>
        <v>0</v>
      </c>
      <c r="FE10">
        <f t="shared" si="64"/>
        <v>0</v>
      </c>
      <c r="FF10">
        <f t="shared" si="65"/>
        <v>0</v>
      </c>
      <c r="FG10">
        <f t="shared" si="66"/>
        <v>0</v>
      </c>
      <c r="FH10">
        <f t="shared" si="67"/>
        <v>0</v>
      </c>
      <c r="FI10">
        <f t="shared" si="68"/>
        <v>0</v>
      </c>
      <c r="FJ10">
        <f t="shared" si="69"/>
        <v>0</v>
      </c>
      <c r="FK10">
        <f t="shared" si="70"/>
        <v>0</v>
      </c>
      <c r="FL10">
        <f t="shared" si="71"/>
        <v>0</v>
      </c>
      <c r="FM10">
        <f t="shared" si="72"/>
        <v>0</v>
      </c>
      <c r="FN10">
        <f t="shared" si="73"/>
        <v>0</v>
      </c>
      <c r="FO10">
        <f t="shared" si="74"/>
        <v>0</v>
      </c>
      <c r="FP10" t="str">
        <f t="shared" si="75"/>
        <v/>
      </c>
      <c r="FQ10" t="str">
        <f t="shared" si="76"/>
        <v/>
      </c>
      <c r="FR10">
        <f t="shared" si="77"/>
        <v>0</v>
      </c>
      <c r="GO10">
        <f t="shared" si="78"/>
        <v>999</v>
      </c>
      <c r="GP10">
        <f t="shared" si="79"/>
        <v>999</v>
      </c>
      <c r="GX10">
        <v>7</v>
      </c>
      <c r="GY10">
        <f t="shared" si="333"/>
        <v>0</v>
      </c>
      <c r="GZ10">
        <f t="shared" si="334"/>
        <v>0</v>
      </c>
      <c r="HA10">
        <f t="shared" si="335"/>
        <v>0</v>
      </c>
      <c r="HB10">
        <f t="shared" si="336"/>
        <v>0</v>
      </c>
      <c r="HC10">
        <f t="shared" si="337"/>
        <v>0</v>
      </c>
      <c r="HD10">
        <f t="shared" si="338"/>
        <v>0</v>
      </c>
      <c r="HE10">
        <f t="shared" si="339"/>
        <v>0</v>
      </c>
      <c r="HF10">
        <f t="shared" si="340"/>
        <v>0</v>
      </c>
      <c r="HG10">
        <f t="shared" si="341"/>
        <v>0</v>
      </c>
      <c r="HH10">
        <f t="shared" si="342"/>
        <v>0</v>
      </c>
      <c r="HI10">
        <f t="shared" si="80"/>
        <v>0</v>
      </c>
      <c r="HJ10">
        <f t="shared" si="81"/>
        <v>0</v>
      </c>
      <c r="HK10">
        <f t="shared" si="82"/>
        <v>0</v>
      </c>
      <c r="HL10">
        <f t="shared" si="83"/>
        <v>0</v>
      </c>
      <c r="HM10">
        <f t="shared" si="84"/>
        <v>0</v>
      </c>
      <c r="HN10">
        <f t="shared" si="85"/>
        <v>0</v>
      </c>
      <c r="HO10">
        <f t="shared" si="86"/>
        <v>0</v>
      </c>
      <c r="HP10">
        <f t="shared" si="87"/>
        <v>0</v>
      </c>
      <c r="HQ10">
        <f t="shared" si="88"/>
        <v>0</v>
      </c>
      <c r="HR10">
        <f t="shared" si="89"/>
        <v>0</v>
      </c>
      <c r="HS10">
        <f t="shared" si="90"/>
        <v>0</v>
      </c>
      <c r="HT10">
        <f t="shared" si="91"/>
        <v>0</v>
      </c>
      <c r="HU10">
        <f t="shared" si="92"/>
        <v>0</v>
      </c>
      <c r="HV10">
        <f t="shared" si="93"/>
        <v>0</v>
      </c>
      <c r="HW10">
        <f t="shared" si="94"/>
        <v>0</v>
      </c>
      <c r="HX10">
        <f t="shared" si="95"/>
        <v>0</v>
      </c>
      <c r="HY10">
        <f t="shared" si="96"/>
        <v>0</v>
      </c>
      <c r="HZ10">
        <f t="shared" si="97"/>
        <v>0</v>
      </c>
      <c r="IA10">
        <f t="shared" si="98"/>
        <v>0</v>
      </c>
      <c r="IB10">
        <f t="shared" si="99"/>
        <v>0</v>
      </c>
      <c r="IC10">
        <f t="shared" si="100"/>
        <v>0</v>
      </c>
      <c r="ID10">
        <f t="shared" si="101"/>
        <v>0</v>
      </c>
      <c r="IE10">
        <f t="shared" si="102"/>
        <v>0</v>
      </c>
      <c r="IF10">
        <f t="shared" si="103"/>
        <v>0</v>
      </c>
      <c r="IG10">
        <f t="shared" si="104"/>
        <v>0</v>
      </c>
      <c r="IH10">
        <f t="shared" si="105"/>
        <v>0</v>
      </c>
      <c r="II10">
        <f t="shared" si="106"/>
        <v>0</v>
      </c>
      <c r="IJ10">
        <f t="shared" si="107"/>
        <v>0</v>
      </c>
      <c r="IK10">
        <f t="shared" si="108"/>
        <v>0</v>
      </c>
      <c r="IL10">
        <f t="shared" si="109"/>
        <v>0</v>
      </c>
      <c r="IM10">
        <f t="shared" si="110"/>
        <v>0</v>
      </c>
      <c r="IN10">
        <f t="shared" si="111"/>
        <v>0</v>
      </c>
      <c r="IO10">
        <f t="shared" si="112"/>
        <v>0</v>
      </c>
      <c r="IP10">
        <f t="shared" si="113"/>
        <v>0</v>
      </c>
      <c r="IQ10">
        <f t="shared" si="114"/>
        <v>0</v>
      </c>
      <c r="IR10" t="str">
        <f t="shared" si="115"/>
        <v/>
      </c>
      <c r="IS10" t="str">
        <f t="shared" si="116"/>
        <v/>
      </c>
      <c r="IT10">
        <f t="shared" si="117"/>
        <v>0</v>
      </c>
      <c r="JQ10">
        <f t="shared" si="118"/>
        <v>999</v>
      </c>
      <c r="JR10">
        <f t="shared" si="119"/>
        <v>999</v>
      </c>
      <c r="JZ10">
        <v>7</v>
      </c>
      <c r="KA10">
        <f t="shared" si="343"/>
        <v>0</v>
      </c>
      <c r="KB10">
        <f t="shared" si="344"/>
        <v>0</v>
      </c>
      <c r="KC10">
        <f t="shared" si="345"/>
        <v>0</v>
      </c>
      <c r="KD10">
        <f t="shared" si="346"/>
        <v>0</v>
      </c>
      <c r="KE10">
        <f t="shared" si="347"/>
        <v>0</v>
      </c>
      <c r="KF10">
        <f t="shared" si="348"/>
        <v>0</v>
      </c>
      <c r="KG10">
        <f t="shared" si="349"/>
        <v>0</v>
      </c>
      <c r="KH10">
        <f t="shared" si="350"/>
        <v>0</v>
      </c>
      <c r="KI10">
        <f t="shared" si="351"/>
        <v>0</v>
      </c>
      <c r="KJ10">
        <f t="shared" si="352"/>
        <v>0</v>
      </c>
      <c r="KK10">
        <f t="shared" si="120"/>
        <v>0</v>
      </c>
      <c r="KL10">
        <f t="shared" si="121"/>
        <v>0</v>
      </c>
      <c r="KM10">
        <f t="shared" si="122"/>
        <v>0</v>
      </c>
      <c r="KN10">
        <f t="shared" si="123"/>
        <v>0</v>
      </c>
      <c r="KO10">
        <f t="shared" si="124"/>
        <v>0</v>
      </c>
      <c r="KP10">
        <f t="shared" si="125"/>
        <v>0</v>
      </c>
      <c r="KQ10">
        <f t="shared" si="126"/>
        <v>0</v>
      </c>
      <c r="KR10">
        <f t="shared" si="127"/>
        <v>0</v>
      </c>
      <c r="KS10">
        <f t="shared" si="128"/>
        <v>0</v>
      </c>
      <c r="KT10">
        <f t="shared" si="129"/>
        <v>0</v>
      </c>
      <c r="KU10">
        <f t="shared" si="130"/>
        <v>0</v>
      </c>
      <c r="KV10">
        <f t="shared" si="131"/>
        <v>0</v>
      </c>
      <c r="KW10">
        <f t="shared" si="132"/>
        <v>0</v>
      </c>
      <c r="KX10">
        <f t="shared" si="133"/>
        <v>0</v>
      </c>
      <c r="KY10">
        <f t="shared" si="134"/>
        <v>0</v>
      </c>
      <c r="KZ10">
        <f t="shared" si="135"/>
        <v>0</v>
      </c>
      <c r="LA10">
        <f t="shared" si="136"/>
        <v>0</v>
      </c>
      <c r="LB10">
        <f t="shared" si="137"/>
        <v>0</v>
      </c>
      <c r="LC10">
        <f t="shared" si="138"/>
        <v>0</v>
      </c>
      <c r="LD10">
        <f t="shared" si="139"/>
        <v>0</v>
      </c>
      <c r="LE10">
        <f t="shared" si="140"/>
        <v>0</v>
      </c>
      <c r="LF10">
        <f t="shared" si="141"/>
        <v>0</v>
      </c>
      <c r="LG10">
        <f t="shared" si="142"/>
        <v>0</v>
      </c>
      <c r="LH10">
        <f t="shared" si="143"/>
        <v>0</v>
      </c>
      <c r="LI10">
        <f t="shared" si="144"/>
        <v>0</v>
      </c>
      <c r="LJ10">
        <f t="shared" si="145"/>
        <v>0</v>
      </c>
      <c r="LK10">
        <f t="shared" si="146"/>
        <v>0</v>
      </c>
      <c r="LL10">
        <f t="shared" si="147"/>
        <v>0</v>
      </c>
      <c r="LM10">
        <f t="shared" si="148"/>
        <v>0</v>
      </c>
      <c r="LN10">
        <f t="shared" si="149"/>
        <v>0</v>
      </c>
      <c r="LO10">
        <f t="shared" si="150"/>
        <v>100</v>
      </c>
      <c r="LP10">
        <f t="shared" si="151"/>
        <v>0</v>
      </c>
      <c r="LQ10">
        <f t="shared" si="152"/>
        <v>0</v>
      </c>
      <c r="LR10">
        <f t="shared" si="153"/>
        <v>0</v>
      </c>
      <c r="LS10">
        <f t="shared" si="154"/>
        <v>0</v>
      </c>
      <c r="LT10" t="str">
        <f t="shared" si="155"/>
        <v/>
      </c>
      <c r="LU10" t="str">
        <f t="shared" si="156"/>
        <v/>
      </c>
      <c r="LV10">
        <f t="shared" si="157"/>
        <v>0</v>
      </c>
      <c r="MS10">
        <f t="shared" si="158"/>
        <v>999</v>
      </c>
      <c r="MT10">
        <f t="shared" si="159"/>
        <v>999</v>
      </c>
      <c r="NB10">
        <v>7</v>
      </c>
      <c r="NC10">
        <f t="shared" si="353"/>
        <v>0</v>
      </c>
      <c r="ND10">
        <f t="shared" si="354"/>
        <v>0</v>
      </c>
      <c r="NE10">
        <f t="shared" si="355"/>
        <v>0</v>
      </c>
      <c r="NF10">
        <f t="shared" si="356"/>
        <v>0</v>
      </c>
      <c r="NG10">
        <f t="shared" si="357"/>
        <v>0</v>
      </c>
      <c r="NH10">
        <f t="shared" si="358"/>
        <v>0</v>
      </c>
      <c r="NI10">
        <f t="shared" si="359"/>
        <v>0</v>
      </c>
      <c r="NJ10">
        <f t="shared" si="360"/>
        <v>0</v>
      </c>
      <c r="NK10">
        <f t="shared" si="361"/>
        <v>0</v>
      </c>
      <c r="NL10">
        <f t="shared" si="362"/>
        <v>0</v>
      </c>
      <c r="NM10">
        <f t="shared" si="160"/>
        <v>0</v>
      </c>
      <c r="NN10">
        <f t="shared" si="161"/>
        <v>0</v>
      </c>
      <c r="NO10">
        <f t="shared" si="162"/>
        <v>0</v>
      </c>
      <c r="NP10">
        <f t="shared" si="163"/>
        <v>0</v>
      </c>
      <c r="NQ10">
        <f t="shared" si="164"/>
        <v>0</v>
      </c>
      <c r="NR10">
        <f t="shared" si="165"/>
        <v>0</v>
      </c>
      <c r="NS10">
        <f t="shared" si="166"/>
        <v>0</v>
      </c>
      <c r="NT10">
        <f t="shared" si="167"/>
        <v>0</v>
      </c>
      <c r="NU10">
        <f t="shared" si="168"/>
        <v>0</v>
      </c>
      <c r="NV10">
        <f t="shared" si="169"/>
        <v>0</v>
      </c>
      <c r="NW10">
        <f t="shared" si="170"/>
        <v>0</v>
      </c>
      <c r="NX10">
        <f t="shared" si="171"/>
        <v>0</v>
      </c>
      <c r="NY10">
        <f t="shared" si="172"/>
        <v>0</v>
      </c>
      <c r="NZ10">
        <f t="shared" si="173"/>
        <v>0</v>
      </c>
      <c r="OA10">
        <f t="shared" si="174"/>
        <v>0</v>
      </c>
      <c r="OB10">
        <f t="shared" si="175"/>
        <v>0</v>
      </c>
      <c r="OC10">
        <f t="shared" si="176"/>
        <v>0</v>
      </c>
      <c r="OD10">
        <f t="shared" si="177"/>
        <v>0</v>
      </c>
      <c r="OE10">
        <f t="shared" si="178"/>
        <v>0</v>
      </c>
      <c r="OF10">
        <f t="shared" si="179"/>
        <v>0</v>
      </c>
      <c r="OG10">
        <f t="shared" si="180"/>
        <v>0</v>
      </c>
      <c r="OH10">
        <f t="shared" si="181"/>
        <v>0</v>
      </c>
      <c r="OI10">
        <f t="shared" si="182"/>
        <v>0</v>
      </c>
      <c r="OJ10">
        <f t="shared" si="183"/>
        <v>0</v>
      </c>
      <c r="OK10">
        <f t="shared" si="184"/>
        <v>0</v>
      </c>
      <c r="OL10">
        <f t="shared" si="185"/>
        <v>0</v>
      </c>
      <c r="OM10">
        <f t="shared" si="186"/>
        <v>0</v>
      </c>
      <c r="ON10">
        <f t="shared" si="187"/>
        <v>0</v>
      </c>
      <c r="OO10">
        <f t="shared" si="188"/>
        <v>0</v>
      </c>
      <c r="OP10">
        <f t="shared" si="189"/>
        <v>0</v>
      </c>
      <c r="OQ10">
        <f t="shared" si="190"/>
        <v>200</v>
      </c>
      <c r="OR10">
        <f t="shared" si="191"/>
        <v>0</v>
      </c>
      <c r="OS10">
        <f t="shared" si="192"/>
        <v>0</v>
      </c>
      <c r="OT10">
        <f t="shared" si="193"/>
        <v>0</v>
      </c>
      <c r="OU10">
        <f t="shared" si="194"/>
        <v>0</v>
      </c>
      <c r="OV10" t="str">
        <f t="shared" si="195"/>
        <v/>
      </c>
      <c r="OW10" t="str">
        <f t="shared" si="196"/>
        <v/>
      </c>
      <c r="OX10">
        <f t="shared" si="197"/>
        <v>0</v>
      </c>
      <c r="PU10">
        <f t="shared" si="198"/>
        <v>999</v>
      </c>
      <c r="PV10">
        <f t="shared" si="199"/>
        <v>999</v>
      </c>
      <c r="QD10">
        <v>7</v>
      </c>
      <c r="QE10">
        <f t="shared" si="363"/>
        <v>0</v>
      </c>
      <c r="QF10">
        <f t="shared" si="364"/>
        <v>0</v>
      </c>
      <c r="QG10">
        <f t="shared" si="365"/>
        <v>0</v>
      </c>
      <c r="QH10">
        <f t="shared" si="366"/>
        <v>0</v>
      </c>
      <c r="QI10">
        <f t="shared" si="367"/>
        <v>0</v>
      </c>
      <c r="QJ10">
        <f t="shared" si="368"/>
        <v>0</v>
      </c>
      <c r="QK10">
        <f t="shared" si="369"/>
        <v>0</v>
      </c>
      <c r="QL10">
        <f t="shared" si="370"/>
        <v>0</v>
      </c>
      <c r="QM10">
        <f t="shared" si="371"/>
        <v>0</v>
      </c>
      <c r="QN10">
        <f t="shared" si="372"/>
        <v>0</v>
      </c>
      <c r="QO10">
        <f t="shared" si="200"/>
        <v>0</v>
      </c>
      <c r="QP10">
        <f t="shared" si="201"/>
        <v>0</v>
      </c>
      <c r="QQ10">
        <f t="shared" si="202"/>
        <v>0</v>
      </c>
      <c r="QR10">
        <f t="shared" si="203"/>
        <v>0</v>
      </c>
      <c r="QS10">
        <f t="shared" si="204"/>
        <v>0</v>
      </c>
      <c r="QT10">
        <f t="shared" si="205"/>
        <v>0</v>
      </c>
      <c r="QU10">
        <f t="shared" si="206"/>
        <v>0</v>
      </c>
      <c r="QV10">
        <f t="shared" si="207"/>
        <v>0</v>
      </c>
      <c r="QW10">
        <f t="shared" si="208"/>
        <v>0</v>
      </c>
      <c r="QX10">
        <f t="shared" si="209"/>
        <v>0</v>
      </c>
      <c r="QY10">
        <f t="shared" si="210"/>
        <v>0</v>
      </c>
      <c r="QZ10">
        <f t="shared" si="211"/>
        <v>0</v>
      </c>
      <c r="RA10">
        <f t="shared" si="212"/>
        <v>0</v>
      </c>
      <c r="RB10">
        <f t="shared" si="213"/>
        <v>0</v>
      </c>
      <c r="RC10">
        <f t="shared" si="214"/>
        <v>0</v>
      </c>
      <c r="RD10">
        <f t="shared" si="215"/>
        <v>0</v>
      </c>
      <c r="RE10">
        <f t="shared" si="216"/>
        <v>0</v>
      </c>
      <c r="RF10">
        <f t="shared" si="217"/>
        <v>0</v>
      </c>
      <c r="RG10">
        <f t="shared" si="218"/>
        <v>0</v>
      </c>
      <c r="RH10">
        <f t="shared" si="219"/>
        <v>0</v>
      </c>
      <c r="RI10">
        <f t="shared" si="220"/>
        <v>0</v>
      </c>
      <c r="RJ10">
        <f t="shared" si="221"/>
        <v>0</v>
      </c>
      <c r="RK10">
        <f t="shared" si="222"/>
        <v>0</v>
      </c>
      <c r="RL10">
        <f t="shared" si="223"/>
        <v>0</v>
      </c>
      <c r="RM10">
        <f t="shared" si="224"/>
        <v>0</v>
      </c>
      <c r="RN10">
        <f t="shared" si="225"/>
        <v>0</v>
      </c>
      <c r="RO10">
        <f t="shared" si="226"/>
        <v>0</v>
      </c>
      <c r="RP10">
        <f t="shared" si="227"/>
        <v>0</v>
      </c>
      <c r="RQ10">
        <f t="shared" si="228"/>
        <v>0</v>
      </c>
      <c r="RR10">
        <f t="shared" si="229"/>
        <v>0</v>
      </c>
      <c r="RS10">
        <f t="shared" si="230"/>
        <v>300</v>
      </c>
      <c r="RT10">
        <f t="shared" si="231"/>
        <v>0</v>
      </c>
      <c r="RU10">
        <f t="shared" si="232"/>
        <v>0</v>
      </c>
      <c r="RV10">
        <f t="shared" si="233"/>
        <v>0</v>
      </c>
      <c r="RW10">
        <f t="shared" si="234"/>
        <v>0</v>
      </c>
      <c r="RX10" t="str">
        <f t="shared" si="235"/>
        <v/>
      </c>
      <c r="RY10" t="str">
        <f t="shared" si="236"/>
        <v/>
      </c>
      <c r="RZ10">
        <f t="shared" si="237"/>
        <v>0</v>
      </c>
      <c r="SW10">
        <f t="shared" si="238"/>
        <v>999</v>
      </c>
      <c r="SX10">
        <f t="shared" si="239"/>
        <v>999</v>
      </c>
      <c r="TF10">
        <v>7</v>
      </c>
      <c r="TG10">
        <f t="shared" si="373"/>
        <v>0</v>
      </c>
      <c r="TH10">
        <f t="shared" si="374"/>
        <v>0</v>
      </c>
      <c r="TI10">
        <f t="shared" si="375"/>
        <v>0</v>
      </c>
      <c r="TJ10">
        <f t="shared" si="376"/>
        <v>0</v>
      </c>
      <c r="TK10">
        <f t="shared" si="377"/>
        <v>0</v>
      </c>
      <c r="TL10">
        <f t="shared" si="378"/>
        <v>0</v>
      </c>
      <c r="TM10">
        <f t="shared" si="379"/>
        <v>0</v>
      </c>
      <c r="TN10">
        <f t="shared" si="380"/>
        <v>0</v>
      </c>
      <c r="TO10">
        <f t="shared" si="381"/>
        <v>0</v>
      </c>
      <c r="TP10">
        <f t="shared" si="382"/>
        <v>0</v>
      </c>
      <c r="TQ10">
        <f t="shared" si="240"/>
        <v>0</v>
      </c>
      <c r="TR10">
        <f t="shared" si="241"/>
        <v>0</v>
      </c>
      <c r="TS10">
        <f t="shared" si="242"/>
        <v>0</v>
      </c>
      <c r="TT10">
        <f t="shared" si="243"/>
        <v>0</v>
      </c>
      <c r="TU10">
        <f t="shared" si="244"/>
        <v>0</v>
      </c>
      <c r="TV10">
        <f t="shared" si="245"/>
        <v>0</v>
      </c>
      <c r="TW10">
        <f t="shared" si="246"/>
        <v>0</v>
      </c>
      <c r="TX10">
        <f t="shared" si="247"/>
        <v>0</v>
      </c>
      <c r="TY10">
        <f t="shared" si="248"/>
        <v>0</v>
      </c>
      <c r="TZ10">
        <f t="shared" si="249"/>
        <v>0</v>
      </c>
      <c r="UA10">
        <f t="shared" si="250"/>
        <v>0</v>
      </c>
      <c r="UB10">
        <f t="shared" si="251"/>
        <v>0</v>
      </c>
      <c r="UC10">
        <f t="shared" si="252"/>
        <v>0</v>
      </c>
      <c r="UD10">
        <f t="shared" si="253"/>
        <v>0</v>
      </c>
      <c r="UE10">
        <f t="shared" si="254"/>
        <v>0</v>
      </c>
      <c r="UF10">
        <f t="shared" si="255"/>
        <v>0</v>
      </c>
      <c r="UG10">
        <f t="shared" si="256"/>
        <v>0</v>
      </c>
      <c r="UH10">
        <f t="shared" si="257"/>
        <v>0</v>
      </c>
      <c r="UI10">
        <f t="shared" si="258"/>
        <v>0</v>
      </c>
      <c r="UJ10">
        <f t="shared" si="259"/>
        <v>0</v>
      </c>
      <c r="UK10">
        <f t="shared" si="260"/>
        <v>0</v>
      </c>
      <c r="UL10">
        <f t="shared" si="261"/>
        <v>0</v>
      </c>
      <c r="UM10">
        <f t="shared" si="262"/>
        <v>0</v>
      </c>
      <c r="UN10">
        <f t="shared" si="263"/>
        <v>0</v>
      </c>
      <c r="UO10">
        <f t="shared" si="264"/>
        <v>0</v>
      </c>
      <c r="UP10">
        <f t="shared" si="265"/>
        <v>0</v>
      </c>
      <c r="UQ10">
        <f t="shared" si="266"/>
        <v>0</v>
      </c>
      <c r="UR10">
        <f t="shared" si="267"/>
        <v>0</v>
      </c>
      <c r="US10">
        <f t="shared" si="268"/>
        <v>0</v>
      </c>
      <c r="UT10">
        <f t="shared" si="269"/>
        <v>0</v>
      </c>
      <c r="UU10">
        <f t="shared" si="270"/>
        <v>400</v>
      </c>
      <c r="UV10">
        <f t="shared" si="271"/>
        <v>0</v>
      </c>
      <c r="UW10">
        <f t="shared" si="272"/>
        <v>0</v>
      </c>
      <c r="UX10">
        <f t="shared" si="273"/>
        <v>0</v>
      </c>
      <c r="UY10">
        <f t="shared" si="274"/>
        <v>0</v>
      </c>
      <c r="UZ10" t="str">
        <f t="shared" si="275"/>
        <v/>
      </c>
      <c r="VA10" t="str">
        <f t="shared" si="276"/>
        <v/>
      </c>
      <c r="VB10">
        <f t="shared" si="277"/>
        <v>0</v>
      </c>
      <c r="VY10">
        <f t="shared" si="278"/>
        <v>999</v>
      </c>
      <c r="VZ10">
        <f t="shared" si="279"/>
        <v>999</v>
      </c>
      <c r="WH10">
        <v>7</v>
      </c>
      <c r="WI10">
        <f t="shared" si="383"/>
        <v>0</v>
      </c>
      <c r="WJ10">
        <f t="shared" si="384"/>
        <v>0</v>
      </c>
      <c r="WK10">
        <f t="shared" si="385"/>
        <v>0</v>
      </c>
      <c r="WL10">
        <f t="shared" si="386"/>
        <v>0</v>
      </c>
      <c r="WM10">
        <f t="shared" si="387"/>
        <v>0</v>
      </c>
      <c r="WN10">
        <f t="shared" si="388"/>
        <v>0</v>
      </c>
      <c r="WO10">
        <f t="shared" si="389"/>
        <v>0</v>
      </c>
      <c r="WP10">
        <f t="shared" si="390"/>
        <v>0</v>
      </c>
      <c r="WQ10">
        <f t="shared" si="391"/>
        <v>0</v>
      </c>
      <c r="WR10">
        <f t="shared" si="392"/>
        <v>0</v>
      </c>
      <c r="WS10">
        <f t="shared" si="280"/>
        <v>0</v>
      </c>
      <c r="WT10">
        <f t="shared" si="281"/>
        <v>0</v>
      </c>
      <c r="WU10">
        <f t="shared" si="282"/>
        <v>0</v>
      </c>
      <c r="WV10">
        <f t="shared" si="283"/>
        <v>0</v>
      </c>
      <c r="WW10">
        <f t="shared" si="284"/>
        <v>0</v>
      </c>
      <c r="WX10">
        <f t="shared" si="285"/>
        <v>0</v>
      </c>
      <c r="WY10">
        <f t="shared" si="286"/>
        <v>0</v>
      </c>
      <c r="WZ10">
        <f t="shared" si="287"/>
        <v>0</v>
      </c>
      <c r="XA10">
        <f t="shared" si="288"/>
        <v>0</v>
      </c>
      <c r="XB10">
        <f t="shared" si="289"/>
        <v>0</v>
      </c>
      <c r="XC10">
        <f t="shared" si="290"/>
        <v>0</v>
      </c>
      <c r="XD10">
        <f t="shared" si="291"/>
        <v>0</v>
      </c>
      <c r="XE10">
        <f t="shared" si="292"/>
        <v>0</v>
      </c>
      <c r="XF10">
        <f t="shared" si="293"/>
        <v>0</v>
      </c>
      <c r="XG10">
        <f t="shared" si="294"/>
        <v>0</v>
      </c>
      <c r="XH10">
        <f t="shared" si="295"/>
        <v>0</v>
      </c>
      <c r="XI10">
        <f t="shared" si="296"/>
        <v>0</v>
      </c>
      <c r="XJ10">
        <f t="shared" si="297"/>
        <v>0</v>
      </c>
      <c r="XK10">
        <f t="shared" si="298"/>
        <v>0</v>
      </c>
      <c r="XL10">
        <f t="shared" si="299"/>
        <v>0</v>
      </c>
      <c r="XM10">
        <f t="shared" si="300"/>
        <v>0</v>
      </c>
      <c r="XN10">
        <f t="shared" si="301"/>
        <v>0</v>
      </c>
      <c r="XO10">
        <f t="shared" si="302"/>
        <v>0</v>
      </c>
      <c r="XP10">
        <f t="shared" si="303"/>
        <v>0</v>
      </c>
      <c r="XQ10">
        <f t="shared" si="304"/>
        <v>0</v>
      </c>
      <c r="XR10">
        <f t="shared" si="305"/>
        <v>0</v>
      </c>
      <c r="XS10">
        <f t="shared" si="306"/>
        <v>0</v>
      </c>
      <c r="XT10">
        <f t="shared" si="307"/>
        <v>0</v>
      </c>
      <c r="XU10">
        <f t="shared" si="308"/>
        <v>0</v>
      </c>
      <c r="XV10">
        <f t="shared" si="309"/>
        <v>0</v>
      </c>
      <c r="XX10">
        <f t="shared" si="310"/>
        <v>0</v>
      </c>
      <c r="XY10">
        <f t="shared" si="311"/>
        <v>0</v>
      </c>
      <c r="XZ10">
        <f t="shared" si="312"/>
        <v>0</v>
      </c>
    </row>
    <row r="11" spans="1:676" x14ac:dyDescent="0.45">
      <c r="C11" s="47" t="s">
        <v>32</v>
      </c>
      <c r="D11" s="48"/>
      <c r="E11" s="49"/>
      <c r="F11" s="48"/>
      <c r="AN11">
        <v>8</v>
      </c>
      <c r="AO11">
        <f>IF($D$14&lt;=0,999,SUMPRODUCT(($D$7:$D$16&gt;0)*($D$7:$D$16&lt;$D$14))+SUMPRODUCT(($D$7:$D$16&gt;0)*($D$7:$D$16=$D$14)*($AN$4:$AN$13&lt;$AN11))+1)</f>
        <v>999</v>
      </c>
      <c r="AP11">
        <f>IF($D$14&lt;=0,999,SUMPRODUCT(($D$7:$D$16&gt;0)*($E$7:$E$16&gt;$E$14))+SUMPRODUCT(($D$7:$D$16&gt;0)*($E$7:$E$16=$E$14)*($AN$4:$AN$13&lt;$AN11))+1)</f>
        <v>999</v>
      </c>
      <c r="AQ11">
        <f>IF($D$14&lt;=0,999,IF($D$20="Snowball",AO11,AP11))</f>
        <v>999</v>
      </c>
      <c r="AT11">
        <v>8</v>
      </c>
      <c r="AU11">
        <f t="shared" si="313"/>
        <v>0</v>
      </c>
      <c r="AV11">
        <f t="shared" si="314"/>
        <v>0</v>
      </c>
      <c r="AW11">
        <f t="shared" si="315"/>
        <v>0</v>
      </c>
      <c r="AX11">
        <f t="shared" si="316"/>
        <v>0</v>
      </c>
      <c r="AY11">
        <f t="shared" si="317"/>
        <v>0</v>
      </c>
      <c r="AZ11">
        <f t="shared" si="318"/>
        <v>0</v>
      </c>
      <c r="BA11">
        <f t="shared" si="319"/>
        <v>0</v>
      </c>
      <c r="BB11">
        <f t="shared" si="320"/>
        <v>0</v>
      </c>
      <c r="BC11">
        <f t="shared" si="321"/>
        <v>0</v>
      </c>
      <c r="BD11">
        <f t="shared" si="322"/>
        <v>0</v>
      </c>
      <c r="BE11">
        <f t="shared" si="0"/>
        <v>0</v>
      </c>
      <c r="BF11">
        <f t="shared" si="1"/>
        <v>0</v>
      </c>
      <c r="BG11">
        <f t="shared" si="2"/>
        <v>0</v>
      </c>
      <c r="BH11">
        <f t="shared" si="3"/>
        <v>0</v>
      </c>
      <c r="BI11">
        <f t="shared" si="4"/>
        <v>0</v>
      </c>
      <c r="BJ11">
        <f t="shared" si="5"/>
        <v>0</v>
      </c>
      <c r="BK11">
        <f t="shared" si="6"/>
        <v>0</v>
      </c>
      <c r="BL11">
        <f t="shared" si="7"/>
        <v>0</v>
      </c>
      <c r="BM11">
        <f t="shared" si="8"/>
        <v>0</v>
      </c>
      <c r="BN11">
        <f t="shared" si="9"/>
        <v>0</v>
      </c>
      <c r="BO11">
        <f t="shared" si="10"/>
        <v>0</v>
      </c>
      <c r="BP11">
        <f t="shared" si="11"/>
        <v>0</v>
      </c>
      <c r="BQ11">
        <f t="shared" si="12"/>
        <v>0</v>
      </c>
      <c r="BR11">
        <f t="shared" si="13"/>
        <v>0</v>
      </c>
      <c r="BS11">
        <f t="shared" si="14"/>
        <v>0</v>
      </c>
      <c r="BT11">
        <f t="shared" si="15"/>
        <v>0</v>
      </c>
      <c r="BU11">
        <f t="shared" si="16"/>
        <v>0</v>
      </c>
      <c r="BV11">
        <f t="shared" si="17"/>
        <v>0</v>
      </c>
      <c r="BW11">
        <f t="shared" si="18"/>
        <v>0</v>
      </c>
      <c r="BX11">
        <f t="shared" si="19"/>
        <v>0</v>
      </c>
      <c r="BY11">
        <f t="shared" si="20"/>
        <v>0</v>
      </c>
      <c r="BZ11">
        <f t="shared" si="21"/>
        <v>0</v>
      </c>
      <c r="CA11">
        <f t="shared" si="22"/>
        <v>0</v>
      </c>
      <c r="CB11">
        <f t="shared" si="23"/>
        <v>0</v>
      </c>
      <c r="CC11">
        <f t="shared" si="24"/>
        <v>0</v>
      </c>
      <c r="CD11">
        <f t="shared" si="25"/>
        <v>0</v>
      </c>
      <c r="CE11">
        <f t="shared" si="26"/>
        <v>0</v>
      </c>
      <c r="CF11">
        <f t="shared" si="27"/>
        <v>0</v>
      </c>
      <c r="CG11">
        <f t="shared" si="28"/>
        <v>0</v>
      </c>
      <c r="CH11">
        <f t="shared" si="29"/>
        <v>0</v>
      </c>
      <c r="CI11">
        <f t="shared" si="30"/>
        <v>0</v>
      </c>
      <c r="CJ11">
        <f t="shared" si="31"/>
        <v>0</v>
      </c>
      <c r="CK11">
        <f t="shared" si="32"/>
        <v>0</v>
      </c>
      <c r="CL11">
        <f t="shared" si="33"/>
        <v>0</v>
      </c>
      <c r="CM11">
        <f t="shared" si="34"/>
        <v>0</v>
      </c>
      <c r="CN11" t="str">
        <f t="shared" si="35"/>
        <v/>
      </c>
      <c r="CO11" t="str">
        <f t="shared" si="36"/>
        <v/>
      </c>
      <c r="CP11">
        <f t="shared" si="37"/>
        <v>0</v>
      </c>
      <c r="DM11">
        <f t="shared" si="38"/>
        <v>999</v>
      </c>
      <c r="DN11">
        <f t="shared" si="39"/>
        <v>999</v>
      </c>
      <c r="DV11">
        <v>8</v>
      </c>
      <c r="DW11">
        <f t="shared" si="323"/>
        <v>0</v>
      </c>
      <c r="DX11">
        <f t="shared" si="324"/>
        <v>0</v>
      </c>
      <c r="DY11">
        <f t="shared" si="325"/>
        <v>0</v>
      </c>
      <c r="DZ11">
        <f t="shared" si="326"/>
        <v>0</v>
      </c>
      <c r="EA11">
        <f t="shared" si="327"/>
        <v>0</v>
      </c>
      <c r="EB11">
        <f t="shared" si="328"/>
        <v>0</v>
      </c>
      <c r="EC11">
        <f t="shared" si="329"/>
        <v>0</v>
      </c>
      <c r="ED11">
        <f t="shared" si="330"/>
        <v>0</v>
      </c>
      <c r="EE11">
        <f t="shared" si="331"/>
        <v>0</v>
      </c>
      <c r="EF11">
        <f t="shared" si="332"/>
        <v>0</v>
      </c>
      <c r="EG11">
        <f t="shared" si="40"/>
        <v>0</v>
      </c>
      <c r="EH11">
        <f t="shared" si="41"/>
        <v>0</v>
      </c>
      <c r="EI11">
        <f t="shared" si="42"/>
        <v>0</v>
      </c>
      <c r="EJ11">
        <f t="shared" si="43"/>
        <v>0</v>
      </c>
      <c r="EK11">
        <f t="shared" si="44"/>
        <v>0</v>
      </c>
      <c r="EL11">
        <f t="shared" si="45"/>
        <v>0</v>
      </c>
      <c r="EM11">
        <f t="shared" si="46"/>
        <v>0</v>
      </c>
      <c r="EN11">
        <f t="shared" si="47"/>
        <v>0</v>
      </c>
      <c r="EO11">
        <f t="shared" si="48"/>
        <v>0</v>
      </c>
      <c r="EP11">
        <f t="shared" si="49"/>
        <v>0</v>
      </c>
      <c r="EQ11">
        <f t="shared" si="50"/>
        <v>0</v>
      </c>
      <c r="ER11">
        <f t="shared" si="51"/>
        <v>0</v>
      </c>
      <c r="ES11">
        <f t="shared" si="52"/>
        <v>0</v>
      </c>
      <c r="ET11">
        <f t="shared" si="53"/>
        <v>0</v>
      </c>
      <c r="EU11">
        <f t="shared" si="54"/>
        <v>0</v>
      </c>
      <c r="EV11">
        <f t="shared" si="55"/>
        <v>0</v>
      </c>
      <c r="EW11">
        <f t="shared" si="56"/>
        <v>0</v>
      </c>
      <c r="EX11">
        <f t="shared" si="57"/>
        <v>0</v>
      </c>
      <c r="EY11">
        <f t="shared" si="58"/>
        <v>0</v>
      </c>
      <c r="EZ11">
        <f t="shared" si="59"/>
        <v>0</v>
      </c>
      <c r="FA11">
        <f t="shared" si="60"/>
        <v>0</v>
      </c>
      <c r="FB11">
        <f t="shared" si="61"/>
        <v>0</v>
      </c>
      <c r="FC11">
        <f t="shared" si="62"/>
        <v>0</v>
      </c>
      <c r="FD11">
        <f t="shared" si="63"/>
        <v>0</v>
      </c>
      <c r="FE11">
        <f t="shared" si="64"/>
        <v>0</v>
      </c>
      <c r="FF11">
        <f t="shared" si="65"/>
        <v>0</v>
      </c>
      <c r="FG11">
        <f t="shared" si="66"/>
        <v>0</v>
      </c>
      <c r="FH11">
        <f t="shared" si="67"/>
        <v>0</v>
      </c>
      <c r="FI11">
        <f t="shared" si="68"/>
        <v>0</v>
      </c>
      <c r="FJ11">
        <f t="shared" si="69"/>
        <v>0</v>
      </c>
      <c r="FK11">
        <f t="shared" si="70"/>
        <v>0</v>
      </c>
      <c r="FL11">
        <f t="shared" si="71"/>
        <v>0</v>
      </c>
      <c r="FM11">
        <f t="shared" si="72"/>
        <v>0</v>
      </c>
      <c r="FN11">
        <f t="shared" si="73"/>
        <v>0</v>
      </c>
      <c r="FO11">
        <f t="shared" si="74"/>
        <v>0</v>
      </c>
      <c r="FP11" t="str">
        <f t="shared" si="75"/>
        <v/>
      </c>
      <c r="FQ11" t="str">
        <f t="shared" si="76"/>
        <v/>
      </c>
      <c r="FR11">
        <f t="shared" si="77"/>
        <v>0</v>
      </c>
      <c r="GO11">
        <f t="shared" si="78"/>
        <v>999</v>
      </c>
      <c r="GP11">
        <f t="shared" si="79"/>
        <v>999</v>
      </c>
      <c r="GX11">
        <v>8</v>
      </c>
      <c r="GY11">
        <f t="shared" si="333"/>
        <v>0</v>
      </c>
      <c r="GZ11">
        <f t="shared" si="334"/>
        <v>0</v>
      </c>
      <c r="HA11">
        <f t="shared" si="335"/>
        <v>0</v>
      </c>
      <c r="HB11">
        <f t="shared" si="336"/>
        <v>0</v>
      </c>
      <c r="HC11">
        <f t="shared" si="337"/>
        <v>0</v>
      </c>
      <c r="HD11">
        <f t="shared" si="338"/>
        <v>0</v>
      </c>
      <c r="HE11">
        <f t="shared" si="339"/>
        <v>0</v>
      </c>
      <c r="HF11">
        <f t="shared" si="340"/>
        <v>0</v>
      </c>
      <c r="HG11">
        <f t="shared" si="341"/>
        <v>0</v>
      </c>
      <c r="HH11">
        <f t="shared" si="342"/>
        <v>0</v>
      </c>
      <c r="HI11">
        <f t="shared" si="80"/>
        <v>0</v>
      </c>
      <c r="HJ11">
        <f t="shared" si="81"/>
        <v>0</v>
      </c>
      <c r="HK11">
        <f t="shared" si="82"/>
        <v>0</v>
      </c>
      <c r="HL11">
        <f t="shared" si="83"/>
        <v>0</v>
      </c>
      <c r="HM11">
        <f t="shared" si="84"/>
        <v>0</v>
      </c>
      <c r="HN11">
        <f t="shared" si="85"/>
        <v>0</v>
      </c>
      <c r="HO11">
        <f t="shared" si="86"/>
        <v>0</v>
      </c>
      <c r="HP11">
        <f t="shared" si="87"/>
        <v>0</v>
      </c>
      <c r="HQ11">
        <f t="shared" si="88"/>
        <v>0</v>
      </c>
      <c r="HR11">
        <f t="shared" si="89"/>
        <v>0</v>
      </c>
      <c r="HS11">
        <f t="shared" si="90"/>
        <v>0</v>
      </c>
      <c r="HT11">
        <f t="shared" si="91"/>
        <v>0</v>
      </c>
      <c r="HU11">
        <f t="shared" si="92"/>
        <v>0</v>
      </c>
      <c r="HV11">
        <f t="shared" si="93"/>
        <v>0</v>
      </c>
      <c r="HW11">
        <f t="shared" si="94"/>
        <v>0</v>
      </c>
      <c r="HX11">
        <f t="shared" si="95"/>
        <v>0</v>
      </c>
      <c r="HY11">
        <f t="shared" si="96"/>
        <v>0</v>
      </c>
      <c r="HZ11">
        <f t="shared" si="97"/>
        <v>0</v>
      </c>
      <c r="IA11">
        <f t="shared" si="98"/>
        <v>0</v>
      </c>
      <c r="IB11">
        <f t="shared" si="99"/>
        <v>0</v>
      </c>
      <c r="IC11">
        <f t="shared" si="100"/>
        <v>0</v>
      </c>
      <c r="ID11">
        <f t="shared" si="101"/>
        <v>0</v>
      </c>
      <c r="IE11">
        <f t="shared" si="102"/>
        <v>0</v>
      </c>
      <c r="IF11">
        <f t="shared" si="103"/>
        <v>0</v>
      </c>
      <c r="IG11">
        <f t="shared" si="104"/>
        <v>0</v>
      </c>
      <c r="IH11">
        <f t="shared" si="105"/>
        <v>0</v>
      </c>
      <c r="II11">
        <f t="shared" si="106"/>
        <v>0</v>
      </c>
      <c r="IJ11">
        <f t="shared" si="107"/>
        <v>0</v>
      </c>
      <c r="IK11">
        <f t="shared" si="108"/>
        <v>0</v>
      </c>
      <c r="IL11">
        <f t="shared" si="109"/>
        <v>0</v>
      </c>
      <c r="IM11">
        <f t="shared" si="110"/>
        <v>0</v>
      </c>
      <c r="IN11">
        <f t="shared" si="111"/>
        <v>0</v>
      </c>
      <c r="IO11">
        <f t="shared" si="112"/>
        <v>0</v>
      </c>
      <c r="IP11">
        <f t="shared" si="113"/>
        <v>0</v>
      </c>
      <c r="IQ11">
        <f t="shared" si="114"/>
        <v>0</v>
      </c>
      <c r="IR11" t="str">
        <f t="shared" si="115"/>
        <v/>
      </c>
      <c r="IS11" t="str">
        <f t="shared" si="116"/>
        <v/>
      </c>
      <c r="IT11">
        <f t="shared" si="117"/>
        <v>0</v>
      </c>
      <c r="JQ11">
        <f t="shared" si="118"/>
        <v>999</v>
      </c>
      <c r="JR11">
        <f t="shared" si="119"/>
        <v>999</v>
      </c>
      <c r="JZ11">
        <v>8</v>
      </c>
      <c r="KA11">
        <f t="shared" si="343"/>
        <v>0</v>
      </c>
      <c r="KB11">
        <f t="shared" si="344"/>
        <v>0</v>
      </c>
      <c r="KC11">
        <f t="shared" si="345"/>
        <v>0</v>
      </c>
      <c r="KD11">
        <f t="shared" si="346"/>
        <v>0</v>
      </c>
      <c r="KE11">
        <f t="shared" si="347"/>
        <v>0</v>
      </c>
      <c r="KF11">
        <f t="shared" si="348"/>
        <v>0</v>
      </c>
      <c r="KG11">
        <f t="shared" si="349"/>
        <v>0</v>
      </c>
      <c r="KH11">
        <f t="shared" si="350"/>
        <v>0</v>
      </c>
      <c r="KI11">
        <f t="shared" si="351"/>
        <v>0</v>
      </c>
      <c r="KJ11">
        <f t="shared" si="352"/>
        <v>0</v>
      </c>
      <c r="KK11">
        <f t="shared" si="120"/>
        <v>0</v>
      </c>
      <c r="KL11">
        <f t="shared" si="121"/>
        <v>0</v>
      </c>
      <c r="KM11">
        <f t="shared" si="122"/>
        <v>0</v>
      </c>
      <c r="KN11">
        <f t="shared" si="123"/>
        <v>0</v>
      </c>
      <c r="KO11">
        <f t="shared" si="124"/>
        <v>0</v>
      </c>
      <c r="KP11">
        <f t="shared" si="125"/>
        <v>0</v>
      </c>
      <c r="KQ11">
        <f t="shared" si="126"/>
        <v>0</v>
      </c>
      <c r="KR11">
        <f t="shared" si="127"/>
        <v>0</v>
      </c>
      <c r="KS11">
        <f t="shared" si="128"/>
        <v>0</v>
      </c>
      <c r="KT11">
        <f t="shared" si="129"/>
        <v>0</v>
      </c>
      <c r="KU11">
        <f t="shared" si="130"/>
        <v>0</v>
      </c>
      <c r="KV11">
        <f t="shared" si="131"/>
        <v>0</v>
      </c>
      <c r="KW11">
        <f t="shared" si="132"/>
        <v>0</v>
      </c>
      <c r="KX11">
        <f t="shared" si="133"/>
        <v>0</v>
      </c>
      <c r="KY11">
        <f t="shared" si="134"/>
        <v>0</v>
      </c>
      <c r="KZ11">
        <f t="shared" si="135"/>
        <v>0</v>
      </c>
      <c r="LA11">
        <f t="shared" si="136"/>
        <v>0</v>
      </c>
      <c r="LB11">
        <f t="shared" si="137"/>
        <v>0</v>
      </c>
      <c r="LC11">
        <f t="shared" si="138"/>
        <v>0</v>
      </c>
      <c r="LD11">
        <f t="shared" si="139"/>
        <v>0</v>
      </c>
      <c r="LE11">
        <f t="shared" si="140"/>
        <v>0</v>
      </c>
      <c r="LF11">
        <f t="shared" si="141"/>
        <v>0</v>
      </c>
      <c r="LG11">
        <f t="shared" si="142"/>
        <v>0</v>
      </c>
      <c r="LH11">
        <f t="shared" si="143"/>
        <v>0</v>
      </c>
      <c r="LI11">
        <f t="shared" si="144"/>
        <v>0</v>
      </c>
      <c r="LJ11">
        <f t="shared" si="145"/>
        <v>0</v>
      </c>
      <c r="LK11">
        <f t="shared" si="146"/>
        <v>0</v>
      </c>
      <c r="LL11">
        <f t="shared" si="147"/>
        <v>0</v>
      </c>
      <c r="LM11">
        <f t="shared" si="148"/>
        <v>0</v>
      </c>
      <c r="LN11">
        <f t="shared" si="149"/>
        <v>0</v>
      </c>
      <c r="LO11">
        <f t="shared" si="150"/>
        <v>100</v>
      </c>
      <c r="LP11">
        <f t="shared" si="151"/>
        <v>0</v>
      </c>
      <c r="LQ11">
        <f t="shared" si="152"/>
        <v>0</v>
      </c>
      <c r="LR11">
        <f t="shared" si="153"/>
        <v>0</v>
      </c>
      <c r="LS11">
        <f t="shared" si="154"/>
        <v>0</v>
      </c>
      <c r="LT11" t="str">
        <f t="shared" si="155"/>
        <v/>
      </c>
      <c r="LU11" t="str">
        <f t="shared" si="156"/>
        <v/>
      </c>
      <c r="LV11">
        <f t="shared" si="157"/>
        <v>0</v>
      </c>
      <c r="MS11">
        <f t="shared" si="158"/>
        <v>999</v>
      </c>
      <c r="MT11">
        <f t="shared" si="159"/>
        <v>999</v>
      </c>
      <c r="NB11">
        <v>8</v>
      </c>
      <c r="NC11">
        <f t="shared" si="353"/>
        <v>0</v>
      </c>
      <c r="ND11">
        <f t="shared" si="354"/>
        <v>0</v>
      </c>
      <c r="NE11">
        <f t="shared" si="355"/>
        <v>0</v>
      </c>
      <c r="NF11">
        <f t="shared" si="356"/>
        <v>0</v>
      </c>
      <c r="NG11">
        <f t="shared" si="357"/>
        <v>0</v>
      </c>
      <c r="NH11">
        <f t="shared" si="358"/>
        <v>0</v>
      </c>
      <c r="NI11">
        <f t="shared" si="359"/>
        <v>0</v>
      </c>
      <c r="NJ11">
        <f t="shared" si="360"/>
        <v>0</v>
      </c>
      <c r="NK11">
        <f t="shared" si="361"/>
        <v>0</v>
      </c>
      <c r="NL11">
        <f t="shared" si="362"/>
        <v>0</v>
      </c>
      <c r="NM11">
        <f t="shared" si="160"/>
        <v>0</v>
      </c>
      <c r="NN11">
        <f t="shared" si="161"/>
        <v>0</v>
      </c>
      <c r="NO11">
        <f t="shared" si="162"/>
        <v>0</v>
      </c>
      <c r="NP11">
        <f t="shared" si="163"/>
        <v>0</v>
      </c>
      <c r="NQ11">
        <f t="shared" si="164"/>
        <v>0</v>
      </c>
      <c r="NR11">
        <f t="shared" si="165"/>
        <v>0</v>
      </c>
      <c r="NS11">
        <f t="shared" si="166"/>
        <v>0</v>
      </c>
      <c r="NT11">
        <f t="shared" si="167"/>
        <v>0</v>
      </c>
      <c r="NU11">
        <f t="shared" si="168"/>
        <v>0</v>
      </c>
      <c r="NV11">
        <f t="shared" si="169"/>
        <v>0</v>
      </c>
      <c r="NW11">
        <f t="shared" si="170"/>
        <v>0</v>
      </c>
      <c r="NX11">
        <f t="shared" si="171"/>
        <v>0</v>
      </c>
      <c r="NY11">
        <f t="shared" si="172"/>
        <v>0</v>
      </c>
      <c r="NZ11">
        <f t="shared" si="173"/>
        <v>0</v>
      </c>
      <c r="OA11">
        <f t="shared" si="174"/>
        <v>0</v>
      </c>
      <c r="OB11">
        <f t="shared" si="175"/>
        <v>0</v>
      </c>
      <c r="OC11">
        <f t="shared" si="176"/>
        <v>0</v>
      </c>
      <c r="OD11">
        <f t="shared" si="177"/>
        <v>0</v>
      </c>
      <c r="OE11">
        <f t="shared" si="178"/>
        <v>0</v>
      </c>
      <c r="OF11">
        <f t="shared" si="179"/>
        <v>0</v>
      </c>
      <c r="OG11">
        <f t="shared" si="180"/>
        <v>0</v>
      </c>
      <c r="OH11">
        <f t="shared" si="181"/>
        <v>0</v>
      </c>
      <c r="OI11">
        <f t="shared" si="182"/>
        <v>0</v>
      </c>
      <c r="OJ11">
        <f t="shared" si="183"/>
        <v>0</v>
      </c>
      <c r="OK11">
        <f t="shared" si="184"/>
        <v>0</v>
      </c>
      <c r="OL11">
        <f t="shared" si="185"/>
        <v>0</v>
      </c>
      <c r="OM11">
        <f t="shared" si="186"/>
        <v>0</v>
      </c>
      <c r="ON11">
        <f t="shared" si="187"/>
        <v>0</v>
      </c>
      <c r="OO11">
        <f t="shared" si="188"/>
        <v>0</v>
      </c>
      <c r="OP11">
        <f t="shared" si="189"/>
        <v>0</v>
      </c>
      <c r="OQ11">
        <f t="shared" si="190"/>
        <v>200</v>
      </c>
      <c r="OR11">
        <f t="shared" si="191"/>
        <v>0</v>
      </c>
      <c r="OS11">
        <f t="shared" si="192"/>
        <v>0</v>
      </c>
      <c r="OT11">
        <f t="shared" si="193"/>
        <v>0</v>
      </c>
      <c r="OU11">
        <f t="shared" si="194"/>
        <v>0</v>
      </c>
      <c r="OV11" t="str">
        <f t="shared" si="195"/>
        <v/>
      </c>
      <c r="OW11" t="str">
        <f t="shared" si="196"/>
        <v/>
      </c>
      <c r="OX11">
        <f t="shared" si="197"/>
        <v>0</v>
      </c>
      <c r="PU11">
        <f t="shared" si="198"/>
        <v>999</v>
      </c>
      <c r="PV11">
        <f t="shared" si="199"/>
        <v>999</v>
      </c>
      <c r="QD11">
        <v>8</v>
      </c>
      <c r="QE11">
        <f t="shared" si="363"/>
        <v>0</v>
      </c>
      <c r="QF11">
        <f t="shared" si="364"/>
        <v>0</v>
      </c>
      <c r="QG11">
        <f t="shared" si="365"/>
        <v>0</v>
      </c>
      <c r="QH11">
        <f t="shared" si="366"/>
        <v>0</v>
      </c>
      <c r="QI11">
        <f t="shared" si="367"/>
        <v>0</v>
      </c>
      <c r="QJ11">
        <f t="shared" si="368"/>
        <v>0</v>
      </c>
      <c r="QK11">
        <f t="shared" si="369"/>
        <v>0</v>
      </c>
      <c r="QL11">
        <f t="shared" si="370"/>
        <v>0</v>
      </c>
      <c r="QM11">
        <f t="shared" si="371"/>
        <v>0</v>
      </c>
      <c r="QN11">
        <f t="shared" si="372"/>
        <v>0</v>
      </c>
      <c r="QO11">
        <f t="shared" si="200"/>
        <v>0</v>
      </c>
      <c r="QP11">
        <f t="shared" si="201"/>
        <v>0</v>
      </c>
      <c r="QQ11">
        <f t="shared" si="202"/>
        <v>0</v>
      </c>
      <c r="QR11">
        <f t="shared" si="203"/>
        <v>0</v>
      </c>
      <c r="QS11">
        <f t="shared" si="204"/>
        <v>0</v>
      </c>
      <c r="QT11">
        <f t="shared" si="205"/>
        <v>0</v>
      </c>
      <c r="QU11">
        <f t="shared" si="206"/>
        <v>0</v>
      </c>
      <c r="QV11">
        <f t="shared" si="207"/>
        <v>0</v>
      </c>
      <c r="QW11">
        <f t="shared" si="208"/>
        <v>0</v>
      </c>
      <c r="QX11">
        <f t="shared" si="209"/>
        <v>0</v>
      </c>
      <c r="QY11">
        <f t="shared" si="210"/>
        <v>0</v>
      </c>
      <c r="QZ11">
        <f t="shared" si="211"/>
        <v>0</v>
      </c>
      <c r="RA11">
        <f t="shared" si="212"/>
        <v>0</v>
      </c>
      <c r="RB11">
        <f t="shared" si="213"/>
        <v>0</v>
      </c>
      <c r="RC11">
        <f t="shared" si="214"/>
        <v>0</v>
      </c>
      <c r="RD11">
        <f t="shared" si="215"/>
        <v>0</v>
      </c>
      <c r="RE11">
        <f t="shared" si="216"/>
        <v>0</v>
      </c>
      <c r="RF11">
        <f t="shared" si="217"/>
        <v>0</v>
      </c>
      <c r="RG11">
        <f t="shared" si="218"/>
        <v>0</v>
      </c>
      <c r="RH11">
        <f t="shared" si="219"/>
        <v>0</v>
      </c>
      <c r="RI11">
        <f t="shared" si="220"/>
        <v>0</v>
      </c>
      <c r="RJ11">
        <f t="shared" si="221"/>
        <v>0</v>
      </c>
      <c r="RK11">
        <f t="shared" si="222"/>
        <v>0</v>
      </c>
      <c r="RL11">
        <f t="shared" si="223"/>
        <v>0</v>
      </c>
      <c r="RM11">
        <f t="shared" si="224"/>
        <v>0</v>
      </c>
      <c r="RN11">
        <f t="shared" si="225"/>
        <v>0</v>
      </c>
      <c r="RO11">
        <f t="shared" si="226"/>
        <v>0</v>
      </c>
      <c r="RP11">
        <f t="shared" si="227"/>
        <v>0</v>
      </c>
      <c r="RQ11">
        <f t="shared" si="228"/>
        <v>0</v>
      </c>
      <c r="RR11">
        <f t="shared" si="229"/>
        <v>0</v>
      </c>
      <c r="RS11">
        <f t="shared" si="230"/>
        <v>300</v>
      </c>
      <c r="RT11">
        <f t="shared" si="231"/>
        <v>0</v>
      </c>
      <c r="RU11">
        <f t="shared" si="232"/>
        <v>0</v>
      </c>
      <c r="RV11">
        <f t="shared" si="233"/>
        <v>0</v>
      </c>
      <c r="RW11">
        <f t="shared" si="234"/>
        <v>0</v>
      </c>
      <c r="RX11" t="str">
        <f t="shared" si="235"/>
        <v/>
      </c>
      <c r="RY11" t="str">
        <f t="shared" si="236"/>
        <v/>
      </c>
      <c r="RZ11">
        <f t="shared" si="237"/>
        <v>0</v>
      </c>
      <c r="SW11">
        <f t="shared" si="238"/>
        <v>999</v>
      </c>
      <c r="SX11">
        <f t="shared" si="239"/>
        <v>999</v>
      </c>
      <c r="TF11">
        <v>8</v>
      </c>
      <c r="TG11">
        <f t="shared" si="373"/>
        <v>0</v>
      </c>
      <c r="TH11">
        <f t="shared" si="374"/>
        <v>0</v>
      </c>
      <c r="TI11">
        <f t="shared" si="375"/>
        <v>0</v>
      </c>
      <c r="TJ11">
        <f t="shared" si="376"/>
        <v>0</v>
      </c>
      <c r="TK11">
        <f t="shared" si="377"/>
        <v>0</v>
      </c>
      <c r="TL11">
        <f t="shared" si="378"/>
        <v>0</v>
      </c>
      <c r="TM11">
        <f t="shared" si="379"/>
        <v>0</v>
      </c>
      <c r="TN11">
        <f t="shared" si="380"/>
        <v>0</v>
      </c>
      <c r="TO11">
        <f t="shared" si="381"/>
        <v>0</v>
      </c>
      <c r="TP11">
        <f t="shared" si="382"/>
        <v>0</v>
      </c>
      <c r="TQ11">
        <f t="shared" si="240"/>
        <v>0</v>
      </c>
      <c r="TR11">
        <f t="shared" si="241"/>
        <v>0</v>
      </c>
      <c r="TS11">
        <f t="shared" si="242"/>
        <v>0</v>
      </c>
      <c r="TT11">
        <f t="shared" si="243"/>
        <v>0</v>
      </c>
      <c r="TU11">
        <f t="shared" si="244"/>
        <v>0</v>
      </c>
      <c r="TV11">
        <f t="shared" si="245"/>
        <v>0</v>
      </c>
      <c r="TW11">
        <f t="shared" si="246"/>
        <v>0</v>
      </c>
      <c r="TX11">
        <f t="shared" si="247"/>
        <v>0</v>
      </c>
      <c r="TY11">
        <f t="shared" si="248"/>
        <v>0</v>
      </c>
      <c r="TZ11">
        <f t="shared" si="249"/>
        <v>0</v>
      </c>
      <c r="UA11">
        <f t="shared" si="250"/>
        <v>0</v>
      </c>
      <c r="UB11">
        <f t="shared" si="251"/>
        <v>0</v>
      </c>
      <c r="UC11">
        <f t="shared" si="252"/>
        <v>0</v>
      </c>
      <c r="UD11">
        <f t="shared" si="253"/>
        <v>0</v>
      </c>
      <c r="UE11">
        <f t="shared" si="254"/>
        <v>0</v>
      </c>
      <c r="UF11">
        <f t="shared" si="255"/>
        <v>0</v>
      </c>
      <c r="UG11">
        <f t="shared" si="256"/>
        <v>0</v>
      </c>
      <c r="UH11">
        <f t="shared" si="257"/>
        <v>0</v>
      </c>
      <c r="UI11">
        <f t="shared" si="258"/>
        <v>0</v>
      </c>
      <c r="UJ11">
        <f t="shared" si="259"/>
        <v>0</v>
      </c>
      <c r="UK11">
        <f t="shared" si="260"/>
        <v>0</v>
      </c>
      <c r="UL11">
        <f t="shared" si="261"/>
        <v>0</v>
      </c>
      <c r="UM11">
        <f t="shared" si="262"/>
        <v>0</v>
      </c>
      <c r="UN11">
        <f t="shared" si="263"/>
        <v>0</v>
      </c>
      <c r="UO11">
        <f t="shared" si="264"/>
        <v>0</v>
      </c>
      <c r="UP11">
        <f t="shared" si="265"/>
        <v>0</v>
      </c>
      <c r="UQ11">
        <f t="shared" si="266"/>
        <v>0</v>
      </c>
      <c r="UR11">
        <f t="shared" si="267"/>
        <v>0</v>
      </c>
      <c r="US11">
        <f t="shared" si="268"/>
        <v>0</v>
      </c>
      <c r="UT11">
        <f t="shared" si="269"/>
        <v>0</v>
      </c>
      <c r="UU11">
        <f t="shared" si="270"/>
        <v>400</v>
      </c>
      <c r="UV11">
        <f t="shared" si="271"/>
        <v>0</v>
      </c>
      <c r="UW11">
        <f t="shared" si="272"/>
        <v>0</v>
      </c>
      <c r="UX11">
        <f t="shared" si="273"/>
        <v>0</v>
      </c>
      <c r="UY11">
        <f t="shared" si="274"/>
        <v>0</v>
      </c>
      <c r="UZ11" t="str">
        <f t="shared" si="275"/>
        <v/>
      </c>
      <c r="VA11" t="str">
        <f t="shared" si="276"/>
        <v/>
      </c>
      <c r="VB11">
        <f t="shared" si="277"/>
        <v>0</v>
      </c>
      <c r="VY11">
        <f t="shared" si="278"/>
        <v>999</v>
      </c>
      <c r="VZ11">
        <f t="shared" si="279"/>
        <v>999</v>
      </c>
      <c r="WH11">
        <v>8</v>
      </c>
      <c r="WI11">
        <f t="shared" si="383"/>
        <v>0</v>
      </c>
      <c r="WJ11">
        <f t="shared" si="384"/>
        <v>0</v>
      </c>
      <c r="WK11">
        <f t="shared" si="385"/>
        <v>0</v>
      </c>
      <c r="WL11">
        <f t="shared" si="386"/>
        <v>0</v>
      </c>
      <c r="WM11">
        <f t="shared" si="387"/>
        <v>0</v>
      </c>
      <c r="WN11">
        <f t="shared" si="388"/>
        <v>0</v>
      </c>
      <c r="WO11">
        <f t="shared" si="389"/>
        <v>0</v>
      </c>
      <c r="WP11">
        <f t="shared" si="390"/>
        <v>0</v>
      </c>
      <c r="WQ11">
        <f t="shared" si="391"/>
        <v>0</v>
      </c>
      <c r="WR11">
        <f t="shared" si="392"/>
        <v>0</v>
      </c>
      <c r="WS11">
        <f t="shared" si="280"/>
        <v>0</v>
      </c>
      <c r="WT11">
        <f t="shared" si="281"/>
        <v>0</v>
      </c>
      <c r="WU11">
        <f t="shared" si="282"/>
        <v>0</v>
      </c>
      <c r="WV11">
        <f t="shared" si="283"/>
        <v>0</v>
      </c>
      <c r="WW11">
        <f t="shared" si="284"/>
        <v>0</v>
      </c>
      <c r="WX11">
        <f t="shared" si="285"/>
        <v>0</v>
      </c>
      <c r="WY11">
        <f t="shared" si="286"/>
        <v>0</v>
      </c>
      <c r="WZ11">
        <f t="shared" si="287"/>
        <v>0</v>
      </c>
      <c r="XA11">
        <f t="shared" si="288"/>
        <v>0</v>
      </c>
      <c r="XB11">
        <f t="shared" si="289"/>
        <v>0</v>
      </c>
      <c r="XC11">
        <f t="shared" si="290"/>
        <v>0</v>
      </c>
      <c r="XD11">
        <f t="shared" si="291"/>
        <v>0</v>
      </c>
      <c r="XE11">
        <f t="shared" si="292"/>
        <v>0</v>
      </c>
      <c r="XF11">
        <f t="shared" si="293"/>
        <v>0</v>
      </c>
      <c r="XG11">
        <f t="shared" si="294"/>
        <v>0</v>
      </c>
      <c r="XH11">
        <f t="shared" si="295"/>
        <v>0</v>
      </c>
      <c r="XI11">
        <f t="shared" si="296"/>
        <v>0</v>
      </c>
      <c r="XJ11">
        <f t="shared" si="297"/>
        <v>0</v>
      </c>
      <c r="XK11">
        <f t="shared" si="298"/>
        <v>0</v>
      </c>
      <c r="XL11">
        <f t="shared" si="299"/>
        <v>0</v>
      </c>
      <c r="XM11">
        <f t="shared" si="300"/>
        <v>0</v>
      </c>
      <c r="XN11">
        <f t="shared" si="301"/>
        <v>0</v>
      </c>
      <c r="XO11">
        <f t="shared" si="302"/>
        <v>0</v>
      </c>
      <c r="XP11">
        <f t="shared" si="303"/>
        <v>0</v>
      </c>
      <c r="XQ11">
        <f t="shared" si="304"/>
        <v>0</v>
      </c>
      <c r="XR11">
        <f t="shared" si="305"/>
        <v>0</v>
      </c>
      <c r="XS11">
        <f t="shared" si="306"/>
        <v>0</v>
      </c>
      <c r="XT11">
        <f t="shared" si="307"/>
        <v>0</v>
      </c>
      <c r="XU11">
        <f t="shared" si="308"/>
        <v>0</v>
      </c>
      <c r="XV11">
        <f t="shared" si="309"/>
        <v>0</v>
      </c>
      <c r="XX11">
        <f t="shared" si="310"/>
        <v>0</v>
      </c>
      <c r="XY11">
        <f t="shared" si="311"/>
        <v>0</v>
      </c>
      <c r="XZ11">
        <f t="shared" si="312"/>
        <v>0</v>
      </c>
    </row>
    <row r="12" spans="1:676" x14ac:dyDescent="0.45">
      <c r="C12" s="47" t="s">
        <v>33</v>
      </c>
      <c r="D12" s="48"/>
      <c r="E12" s="49"/>
      <c r="F12" s="48"/>
      <c r="AN12">
        <v>9</v>
      </c>
      <c r="AO12">
        <f>IF($D$15&lt;=0,999,SUMPRODUCT(($D$7:$D$16&gt;0)*($D$7:$D$16&lt;$D$15))+SUMPRODUCT(($D$7:$D$16&gt;0)*($D$7:$D$16=$D$15)*($AN$4:$AN$13&lt;$AN12))+1)</f>
        <v>999</v>
      </c>
      <c r="AP12">
        <f>IF($D$15&lt;=0,999,SUMPRODUCT(($D$7:$D$16&gt;0)*($E$7:$E$16&gt;$E$15))+SUMPRODUCT(($D$7:$D$16&gt;0)*($E$7:$E$16=$E$15)*($AN$4:$AN$13&lt;$AN12))+1)</f>
        <v>999</v>
      </c>
      <c r="AQ12">
        <f>IF($D$15&lt;=0,999,IF($D$20="Snowball",AO12,AP12))</f>
        <v>999</v>
      </c>
      <c r="AT12">
        <v>9</v>
      </c>
      <c r="AU12">
        <f t="shared" si="313"/>
        <v>0</v>
      </c>
      <c r="AV12">
        <f t="shared" si="314"/>
        <v>0</v>
      </c>
      <c r="AW12">
        <f t="shared" si="315"/>
        <v>0</v>
      </c>
      <c r="AX12">
        <f t="shared" si="316"/>
        <v>0</v>
      </c>
      <c r="AY12">
        <f t="shared" si="317"/>
        <v>0</v>
      </c>
      <c r="AZ12">
        <f t="shared" si="318"/>
        <v>0</v>
      </c>
      <c r="BA12">
        <f t="shared" si="319"/>
        <v>0</v>
      </c>
      <c r="BB12">
        <f t="shared" si="320"/>
        <v>0</v>
      </c>
      <c r="BC12">
        <f t="shared" si="321"/>
        <v>0</v>
      </c>
      <c r="BD12">
        <f t="shared" si="322"/>
        <v>0</v>
      </c>
      <c r="BE12">
        <f t="shared" si="0"/>
        <v>0</v>
      </c>
      <c r="BF12">
        <f t="shared" si="1"/>
        <v>0</v>
      </c>
      <c r="BG12">
        <f t="shared" si="2"/>
        <v>0</v>
      </c>
      <c r="BH12">
        <f t="shared" si="3"/>
        <v>0</v>
      </c>
      <c r="BI12">
        <f t="shared" si="4"/>
        <v>0</v>
      </c>
      <c r="BJ12">
        <f t="shared" si="5"/>
        <v>0</v>
      </c>
      <c r="BK12">
        <f t="shared" si="6"/>
        <v>0</v>
      </c>
      <c r="BL12">
        <f t="shared" si="7"/>
        <v>0</v>
      </c>
      <c r="BM12">
        <f t="shared" si="8"/>
        <v>0</v>
      </c>
      <c r="BN12">
        <f t="shared" si="9"/>
        <v>0</v>
      </c>
      <c r="BO12">
        <f t="shared" si="10"/>
        <v>0</v>
      </c>
      <c r="BP12">
        <f t="shared" si="11"/>
        <v>0</v>
      </c>
      <c r="BQ12">
        <f t="shared" si="12"/>
        <v>0</v>
      </c>
      <c r="BR12">
        <f t="shared" si="13"/>
        <v>0</v>
      </c>
      <c r="BS12">
        <f t="shared" si="14"/>
        <v>0</v>
      </c>
      <c r="BT12">
        <f t="shared" si="15"/>
        <v>0</v>
      </c>
      <c r="BU12">
        <f t="shared" si="16"/>
        <v>0</v>
      </c>
      <c r="BV12">
        <f t="shared" si="17"/>
        <v>0</v>
      </c>
      <c r="BW12">
        <f t="shared" si="18"/>
        <v>0</v>
      </c>
      <c r="BX12">
        <f t="shared" si="19"/>
        <v>0</v>
      </c>
      <c r="BY12">
        <f t="shared" si="20"/>
        <v>0</v>
      </c>
      <c r="BZ12">
        <f t="shared" si="21"/>
        <v>0</v>
      </c>
      <c r="CA12">
        <f t="shared" si="22"/>
        <v>0</v>
      </c>
      <c r="CB12">
        <f t="shared" si="23"/>
        <v>0</v>
      </c>
      <c r="CC12">
        <f t="shared" si="24"/>
        <v>0</v>
      </c>
      <c r="CD12">
        <f t="shared" si="25"/>
        <v>0</v>
      </c>
      <c r="CE12">
        <f t="shared" si="26"/>
        <v>0</v>
      </c>
      <c r="CF12">
        <f t="shared" si="27"/>
        <v>0</v>
      </c>
      <c r="CG12">
        <f t="shared" si="28"/>
        <v>0</v>
      </c>
      <c r="CH12">
        <f t="shared" si="29"/>
        <v>0</v>
      </c>
      <c r="CI12">
        <f t="shared" si="30"/>
        <v>0</v>
      </c>
      <c r="CJ12">
        <f t="shared" si="31"/>
        <v>0</v>
      </c>
      <c r="CK12">
        <f t="shared" si="32"/>
        <v>0</v>
      </c>
      <c r="CL12">
        <f t="shared" si="33"/>
        <v>0</v>
      </c>
      <c r="CM12">
        <f t="shared" si="34"/>
        <v>0</v>
      </c>
      <c r="CN12" t="str">
        <f t="shared" si="35"/>
        <v/>
      </c>
      <c r="CO12" t="str">
        <f t="shared" si="36"/>
        <v/>
      </c>
      <c r="CP12">
        <f t="shared" si="37"/>
        <v>0</v>
      </c>
      <c r="DM12">
        <f t="shared" si="38"/>
        <v>999</v>
      </c>
      <c r="DN12">
        <f t="shared" si="39"/>
        <v>999</v>
      </c>
      <c r="DV12">
        <v>9</v>
      </c>
      <c r="DW12">
        <f t="shared" si="323"/>
        <v>0</v>
      </c>
      <c r="DX12">
        <f t="shared" si="324"/>
        <v>0</v>
      </c>
      <c r="DY12">
        <f t="shared" si="325"/>
        <v>0</v>
      </c>
      <c r="DZ12">
        <f t="shared" si="326"/>
        <v>0</v>
      </c>
      <c r="EA12">
        <f t="shared" si="327"/>
        <v>0</v>
      </c>
      <c r="EB12">
        <f t="shared" si="328"/>
        <v>0</v>
      </c>
      <c r="EC12">
        <f t="shared" si="329"/>
        <v>0</v>
      </c>
      <c r="ED12">
        <f t="shared" si="330"/>
        <v>0</v>
      </c>
      <c r="EE12">
        <f t="shared" si="331"/>
        <v>0</v>
      </c>
      <c r="EF12">
        <f t="shared" si="332"/>
        <v>0</v>
      </c>
      <c r="EG12">
        <f t="shared" si="40"/>
        <v>0</v>
      </c>
      <c r="EH12">
        <f t="shared" si="41"/>
        <v>0</v>
      </c>
      <c r="EI12">
        <f t="shared" si="42"/>
        <v>0</v>
      </c>
      <c r="EJ12">
        <f t="shared" si="43"/>
        <v>0</v>
      </c>
      <c r="EK12">
        <f t="shared" si="44"/>
        <v>0</v>
      </c>
      <c r="EL12">
        <f t="shared" si="45"/>
        <v>0</v>
      </c>
      <c r="EM12">
        <f t="shared" si="46"/>
        <v>0</v>
      </c>
      <c r="EN12">
        <f t="shared" si="47"/>
        <v>0</v>
      </c>
      <c r="EO12">
        <f t="shared" si="48"/>
        <v>0</v>
      </c>
      <c r="EP12">
        <f t="shared" si="49"/>
        <v>0</v>
      </c>
      <c r="EQ12">
        <f t="shared" si="50"/>
        <v>0</v>
      </c>
      <c r="ER12">
        <f t="shared" si="51"/>
        <v>0</v>
      </c>
      <c r="ES12">
        <f t="shared" si="52"/>
        <v>0</v>
      </c>
      <c r="ET12">
        <f t="shared" si="53"/>
        <v>0</v>
      </c>
      <c r="EU12">
        <f t="shared" si="54"/>
        <v>0</v>
      </c>
      <c r="EV12">
        <f t="shared" si="55"/>
        <v>0</v>
      </c>
      <c r="EW12">
        <f t="shared" si="56"/>
        <v>0</v>
      </c>
      <c r="EX12">
        <f t="shared" si="57"/>
        <v>0</v>
      </c>
      <c r="EY12">
        <f t="shared" si="58"/>
        <v>0</v>
      </c>
      <c r="EZ12">
        <f t="shared" si="59"/>
        <v>0</v>
      </c>
      <c r="FA12">
        <f t="shared" si="60"/>
        <v>0</v>
      </c>
      <c r="FB12">
        <f t="shared" si="61"/>
        <v>0</v>
      </c>
      <c r="FC12">
        <f t="shared" si="62"/>
        <v>0</v>
      </c>
      <c r="FD12">
        <f t="shared" si="63"/>
        <v>0</v>
      </c>
      <c r="FE12">
        <f t="shared" si="64"/>
        <v>0</v>
      </c>
      <c r="FF12">
        <f t="shared" si="65"/>
        <v>0</v>
      </c>
      <c r="FG12">
        <f t="shared" si="66"/>
        <v>0</v>
      </c>
      <c r="FH12">
        <f t="shared" si="67"/>
        <v>0</v>
      </c>
      <c r="FI12">
        <f t="shared" si="68"/>
        <v>0</v>
      </c>
      <c r="FJ12">
        <f t="shared" si="69"/>
        <v>0</v>
      </c>
      <c r="FK12">
        <f t="shared" si="70"/>
        <v>0</v>
      </c>
      <c r="FL12">
        <f t="shared" si="71"/>
        <v>0</v>
      </c>
      <c r="FM12">
        <f t="shared" si="72"/>
        <v>0</v>
      </c>
      <c r="FN12">
        <f t="shared" si="73"/>
        <v>0</v>
      </c>
      <c r="FO12">
        <f t="shared" si="74"/>
        <v>0</v>
      </c>
      <c r="FP12" t="str">
        <f t="shared" si="75"/>
        <v/>
      </c>
      <c r="FQ12" t="str">
        <f t="shared" si="76"/>
        <v/>
      </c>
      <c r="FR12">
        <f t="shared" si="77"/>
        <v>0</v>
      </c>
      <c r="GO12">
        <f t="shared" si="78"/>
        <v>999</v>
      </c>
      <c r="GP12">
        <f t="shared" si="79"/>
        <v>999</v>
      </c>
      <c r="GX12">
        <v>9</v>
      </c>
      <c r="GY12">
        <f t="shared" si="333"/>
        <v>0</v>
      </c>
      <c r="GZ12">
        <f t="shared" si="334"/>
        <v>0</v>
      </c>
      <c r="HA12">
        <f t="shared" si="335"/>
        <v>0</v>
      </c>
      <c r="HB12">
        <f t="shared" si="336"/>
        <v>0</v>
      </c>
      <c r="HC12">
        <f t="shared" si="337"/>
        <v>0</v>
      </c>
      <c r="HD12">
        <f t="shared" si="338"/>
        <v>0</v>
      </c>
      <c r="HE12">
        <f t="shared" si="339"/>
        <v>0</v>
      </c>
      <c r="HF12">
        <f t="shared" si="340"/>
        <v>0</v>
      </c>
      <c r="HG12">
        <f t="shared" si="341"/>
        <v>0</v>
      </c>
      <c r="HH12">
        <f t="shared" si="342"/>
        <v>0</v>
      </c>
      <c r="HI12">
        <f t="shared" si="80"/>
        <v>0</v>
      </c>
      <c r="HJ12">
        <f t="shared" si="81"/>
        <v>0</v>
      </c>
      <c r="HK12">
        <f t="shared" si="82"/>
        <v>0</v>
      </c>
      <c r="HL12">
        <f t="shared" si="83"/>
        <v>0</v>
      </c>
      <c r="HM12">
        <f t="shared" si="84"/>
        <v>0</v>
      </c>
      <c r="HN12">
        <f t="shared" si="85"/>
        <v>0</v>
      </c>
      <c r="HO12">
        <f t="shared" si="86"/>
        <v>0</v>
      </c>
      <c r="HP12">
        <f t="shared" si="87"/>
        <v>0</v>
      </c>
      <c r="HQ12">
        <f t="shared" si="88"/>
        <v>0</v>
      </c>
      <c r="HR12">
        <f t="shared" si="89"/>
        <v>0</v>
      </c>
      <c r="HS12">
        <f t="shared" si="90"/>
        <v>0</v>
      </c>
      <c r="HT12">
        <f t="shared" si="91"/>
        <v>0</v>
      </c>
      <c r="HU12">
        <f t="shared" si="92"/>
        <v>0</v>
      </c>
      <c r="HV12">
        <f t="shared" si="93"/>
        <v>0</v>
      </c>
      <c r="HW12">
        <f t="shared" si="94"/>
        <v>0</v>
      </c>
      <c r="HX12">
        <f t="shared" si="95"/>
        <v>0</v>
      </c>
      <c r="HY12">
        <f t="shared" si="96"/>
        <v>0</v>
      </c>
      <c r="HZ12">
        <f t="shared" si="97"/>
        <v>0</v>
      </c>
      <c r="IA12">
        <f t="shared" si="98"/>
        <v>0</v>
      </c>
      <c r="IB12">
        <f t="shared" si="99"/>
        <v>0</v>
      </c>
      <c r="IC12">
        <f t="shared" si="100"/>
        <v>0</v>
      </c>
      <c r="ID12">
        <f t="shared" si="101"/>
        <v>0</v>
      </c>
      <c r="IE12">
        <f t="shared" si="102"/>
        <v>0</v>
      </c>
      <c r="IF12">
        <f t="shared" si="103"/>
        <v>0</v>
      </c>
      <c r="IG12">
        <f t="shared" si="104"/>
        <v>0</v>
      </c>
      <c r="IH12">
        <f t="shared" si="105"/>
        <v>0</v>
      </c>
      <c r="II12">
        <f t="shared" si="106"/>
        <v>0</v>
      </c>
      <c r="IJ12">
        <f t="shared" si="107"/>
        <v>0</v>
      </c>
      <c r="IK12">
        <f t="shared" si="108"/>
        <v>0</v>
      </c>
      <c r="IL12">
        <f t="shared" si="109"/>
        <v>0</v>
      </c>
      <c r="IM12">
        <f t="shared" si="110"/>
        <v>0</v>
      </c>
      <c r="IN12">
        <f t="shared" si="111"/>
        <v>0</v>
      </c>
      <c r="IO12">
        <f t="shared" si="112"/>
        <v>0</v>
      </c>
      <c r="IP12">
        <f t="shared" si="113"/>
        <v>0</v>
      </c>
      <c r="IQ12">
        <f t="shared" si="114"/>
        <v>0</v>
      </c>
      <c r="IR12" t="str">
        <f t="shared" si="115"/>
        <v/>
      </c>
      <c r="IS12" t="str">
        <f t="shared" si="116"/>
        <v/>
      </c>
      <c r="IT12">
        <f t="shared" si="117"/>
        <v>0</v>
      </c>
      <c r="JQ12">
        <f t="shared" si="118"/>
        <v>999</v>
      </c>
      <c r="JR12">
        <f t="shared" si="119"/>
        <v>999</v>
      </c>
      <c r="JZ12">
        <v>9</v>
      </c>
      <c r="KA12">
        <f t="shared" si="343"/>
        <v>0</v>
      </c>
      <c r="KB12">
        <f t="shared" si="344"/>
        <v>0</v>
      </c>
      <c r="KC12">
        <f t="shared" si="345"/>
        <v>0</v>
      </c>
      <c r="KD12">
        <f t="shared" si="346"/>
        <v>0</v>
      </c>
      <c r="KE12">
        <f t="shared" si="347"/>
        <v>0</v>
      </c>
      <c r="KF12">
        <f t="shared" si="348"/>
        <v>0</v>
      </c>
      <c r="KG12">
        <f t="shared" si="349"/>
        <v>0</v>
      </c>
      <c r="KH12">
        <f t="shared" si="350"/>
        <v>0</v>
      </c>
      <c r="KI12">
        <f t="shared" si="351"/>
        <v>0</v>
      </c>
      <c r="KJ12">
        <f t="shared" si="352"/>
        <v>0</v>
      </c>
      <c r="KK12">
        <f t="shared" si="120"/>
        <v>0</v>
      </c>
      <c r="KL12">
        <f t="shared" si="121"/>
        <v>0</v>
      </c>
      <c r="KM12">
        <f t="shared" si="122"/>
        <v>0</v>
      </c>
      <c r="KN12">
        <f t="shared" si="123"/>
        <v>0</v>
      </c>
      <c r="KO12">
        <f t="shared" si="124"/>
        <v>0</v>
      </c>
      <c r="KP12">
        <f t="shared" si="125"/>
        <v>0</v>
      </c>
      <c r="KQ12">
        <f t="shared" si="126"/>
        <v>0</v>
      </c>
      <c r="KR12">
        <f t="shared" si="127"/>
        <v>0</v>
      </c>
      <c r="KS12">
        <f t="shared" si="128"/>
        <v>0</v>
      </c>
      <c r="KT12">
        <f t="shared" si="129"/>
        <v>0</v>
      </c>
      <c r="KU12">
        <f t="shared" si="130"/>
        <v>0</v>
      </c>
      <c r="KV12">
        <f t="shared" si="131"/>
        <v>0</v>
      </c>
      <c r="KW12">
        <f t="shared" si="132"/>
        <v>0</v>
      </c>
      <c r="KX12">
        <f t="shared" si="133"/>
        <v>0</v>
      </c>
      <c r="KY12">
        <f t="shared" si="134"/>
        <v>0</v>
      </c>
      <c r="KZ12">
        <f t="shared" si="135"/>
        <v>0</v>
      </c>
      <c r="LA12">
        <f t="shared" si="136"/>
        <v>0</v>
      </c>
      <c r="LB12">
        <f t="shared" si="137"/>
        <v>0</v>
      </c>
      <c r="LC12">
        <f t="shared" si="138"/>
        <v>0</v>
      </c>
      <c r="LD12">
        <f t="shared" si="139"/>
        <v>0</v>
      </c>
      <c r="LE12">
        <f t="shared" si="140"/>
        <v>0</v>
      </c>
      <c r="LF12">
        <f t="shared" si="141"/>
        <v>0</v>
      </c>
      <c r="LG12">
        <f t="shared" si="142"/>
        <v>0</v>
      </c>
      <c r="LH12">
        <f t="shared" si="143"/>
        <v>0</v>
      </c>
      <c r="LI12">
        <f t="shared" si="144"/>
        <v>0</v>
      </c>
      <c r="LJ12">
        <f t="shared" si="145"/>
        <v>0</v>
      </c>
      <c r="LK12">
        <f t="shared" si="146"/>
        <v>0</v>
      </c>
      <c r="LL12">
        <f t="shared" si="147"/>
        <v>0</v>
      </c>
      <c r="LM12">
        <f t="shared" si="148"/>
        <v>0</v>
      </c>
      <c r="LN12">
        <f t="shared" si="149"/>
        <v>0</v>
      </c>
      <c r="LO12">
        <f t="shared" si="150"/>
        <v>100</v>
      </c>
      <c r="LP12">
        <f t="shared" si="151"/>
        <v>0</v>
      </c>
      <c r="LQ12">
        <f t="shared" si="152"/>
        <v>0</v>
      </c>
      <c r="LR12">
        <f t="shared" si="153"/>
        <v>0</v>
      </c>
      <c r="LS12">
        <f t="shared" si="154"/>
        <v>0</v>
      </c>
      <c r="LT12" t="str">
        <f t="shared" si="155"/>
        <v/>
      </c>
      <c r="LU12" t="str">
        <f t="shared" si="156"/>
        <v/>
      </c>
      <c r="LV12">
        <f t="shared" si="157"/>
        <v>0</v>
      </c>
      <c r="MS12">
        <f t="shared" si="158"/>
        <v>999</v>
      </c>
      <c r="MT12">
        <f t="shared" si="159"/>
        <v>999</v>
      </c>
      <c r="NB12">
        <v>9</v>
      </c>
      <c r="NC12">
        <f t="shared" si="353"/>
        <v>0</v>
      </c>
      <c r="ND12">
        <f t="shared" si="354"/>
        <v>0</v>
      </c>
      <c r="NE12">
        <f t="shared" si="355"/>
        <v>0</v>
      </c>
      <c r="NF12">
        <f t="shared" si="356"/>
        <v>0</v>
      </c>
      <c r="NG12">
        <f t="shared" si="357"/>
        <v>0</v>
      </c>
      <c r="NH12">
        <f t="shared" si="358"/>
        <v>0</v>
      </c>
      <c r="NI12">
        <f t="shared" si="359"/>
        <v>0</v>
      </c>
      <c r="NJ12">
        <f t="shared" si="360"/>
        <v>0</v>
      </c>
      <c r="NK12">
        <f t="shared" si="361"/>
        <v>0</v>
      </c>
      <c r="NL12">
        <f t="shared" si="362"/>
        <v>0</v>
      </c>
      <c r="NM12">
        <f t="shared" si="160"/>
        <v>0</v>
      </c>
      <c r="NN12">
        <f t="shared" si="161"/>
        <v>0</v>
      </c>
      <c r="NO12">
        <f t="shared" si="162"/>
        <v>0</v>
      </c>
      <c r="NP12">
        <f t="shared" si="163"/>
        <v>0</v>
      </c>
      <c r="NQ12">
        <f t="shared" si="164"/>
        <v>0</v>
      </c>
      <c r="NR12">
        <f t="shared" si="165"/>
        <v>0</v>
      </c>
      <c r="NS12">
        <f t="shared" si="166"/>
        <v>0</v>
      </c>
      <c r="NT12">
        <f t="shared" si="167"/>
        <v>0</v>
      </c>
      <c r="NU12">
        <f t="shared" si="168"/>
        <v>0</v>
      </c>
      <c r="NV12">
        <f t="shared" si="169"/>
        <v>0</v>
      </c>
      <c r="NW12">
        <f t="shared" si="170"/>
        <v>0</v>
      </c>
      <c r="NX12">
        <f t="shared" si="171"/>
        <v>0</v>
      </c>
      <c r="NY12">
        <f t="shared" si="172"/>
        <v>0</v>
      </c>
      <c r="NZ12">
        <f t="shared" si="173"/>
        <v>0</v>
      </c>
      <c r="OA12">
        <f t="shared" si="174"/>
        <v>0</v>
      </c>
      <c r="OB12">
        <f t="shared" si="175"/>
        <v>0</v>
      </c>
      <c r="OC12">
        <f t="shared" si="176"/>
        <v>0</v>
      </c>
      <c r="OD12">
        <f t="shared" si="177"/>
        <v>0</v>
      </c>
      <c r="OE12">
        <f t="shared" si="178"/>
        <v>0</v>
      </c>
      <c r="OF12">
        <f t="shared" si="179"/>
        <v>0</v>
      </c>
      <c r="OG12">
        <f t="shared" si="180"/>
        <v>0</v>
      </c>
      <c r="OH12">
        <f t="shared" si="181"/>
        <v>0</v>
      </c>
      <c r="OI12">
        <f t="shared" si="182"/>
        <v>0</v>
      </c>
      <c r="OJ12">
        <f t="shared" si="183"/>
        <v>0</v>
      </c>
      <c r="OK12">
        <f t="shared" si="184"/>
        <v>0</v>
      </c>
      <c r="OL12">
        <f t="shared" si="185"/>
        <v>0</v>
      </c>
      <c r="OM12">
        <f t="shared" si="186"/>
        <v>0</v>
      </c>
      <c r="ON12">
        <f t="shared" si="187"/>
        <v>0</v>
      </c>
      <c r="OO12">
        <f t="shared" si="188"/>
        <v>0</v>
      </c>
      <c r="OP12">
        <f t="shared" si="189"/>
        <v>0</v>
      </c>
      <c r="OQ12">
        <f t="shared" si="190"/>
        <v>200</v>
      </c>
      <c r="OR12">
        <f t="shared" si="191"/>
        <v>0</v>
      </c>
      <c r="OS12">
        <f t="shared" si="192"/>
        <v>0</v>
      </c>
      <c r="OT12">
        <f t="shared" si="193"/>
        <v>0</v>
      </c>
      <c r="OU12">
        <f t="shared" si="194"/>
        <v>0</v>
      </c>
      <c r="OV12" t="str">
        <f t="shared" si="195"/>
        <v/>
      </c>
      <c r="OW12" t="str">
        <f t="shared" si="196"/>
        <v/>
      </c>
      <c r="OX12">
        <f t="shared" si="197"/>
        <v>0</v>
      </c>
      <c r="PU12">
        <f t="shared" si="198"/>
        <v>999</v>
      </c>
      <c r="PV12">
        <f t="shared" si="199"/>
        <v>999</v>
      </c>
      <c r="QD12">
        <v>9</v>
      </c>
      <c r="QE12">
        <f t="shared" si="363"/>
        <v>0</v>
      </c>
      <c r="QF12">
        <f t="shared" si="364"/>
        <v>0</v>
      </c>
      <c r="QG12">
        <f t="shared" si="365"/>
        <v>0</v>
      </c>
      <c r="QH12">
        <f t="shared" si="366"/>
        <v>0</v>
      </c>
      <c r="QI12">
        <f t="shared" si="367"/>
        <v>0</v>
      </c>
      <c r="QJ12">
        <f t="shared" si="368"/>
        <v>0</v>
      </c>
      <c r="QK12">
        <f t="shared" si="369"/>
        <v>0</v>
      </c>
      <c r="QL12">
        <f t="shared" si="370"/>
        <v>0</v>
      </c>
      <c r="QM12">
        <f t="shared" si="371"/>
        <v>0</v>
      </c>
      <c r="QN12">
        <f t="shared" si="372"/>
        <v>0</v>
      </c>
      <c r="QO12">
        <f t="shared" si="200"/>
        <v>0</v>
      </c>
      <c r="QP12">
        <f t="shared" si="201"/>
        <v>0</v>
      </c>
      <c r="QQ12">
        <f t="shared" si="202"/>
        <v>0</v>
      </c>
      <c r="QR12">
        <f t="shared" si="203"/>
        <v>0</v>
      </c>
      <c r="QS12">
        <f t="shared" si="204"/>
        <v>0</v>
      </c>
      <c r="QT12">
        <f t="shared" si="205"/>
        <v>0</v>
      </c>
      <c r="QU12">
        <f t="shared" si="206"/>
        <v>0</v>
      </c>
      <c r="QV12">
        <f t="shared" si="207"/>
        <v>0</v>
      </c>
      <c r="QW12">
        <f t="shared" si="208"/>
        <v>0</v>
      </c>
      <c r="QX12">
        <f t="shared" si="209"/>
        <v>0</v>
      </c>
      <c r="QY12">
        <f t="shared" si="210"/>
        <v>0</v>
      </c>
      <c r="QZ12">
        <f t="shared" si="211"/>
        <v>0</v>
      </c>
      <c r="RA12">
        <f t="shared" si="212"/>
        <v>0</v>
      </c>
      <c r="RB12">
        <f t="shared" si="213"/>
        <v>0</v>
      </c>
      <c r="RC12">
        <f t="shared" si="214"/>
        <v>0</v>
      </c>
      <c r="RD12">
        <f t="shared" si="215"/>
        <v>0</v>
      </c>
      <c r="RE12">
        <f t="shared" si="216"/>
        <v>0</v>
      </c>
      <c r="RF12">
        <f t="shared" si="217"/>
        <v>0</v>
      </c>
      <c r="RG12">
        <f t="shared" si="218"/>
        <v>0</v>
      </c>
      <c r="RH12">
        <f t="shared" si="219"/>
        <v>0</v>
      </c>
      <c r="RI12">
        <f t="shared" si="220"/>
        <v>0</v>
      </c>
      <c r="RJ12">
        <f t="shared" si="221"/>
        <v>0</v>
      </c>
      <c r="RK12">
        <f t="shared" si="222"/>
        <v>0</v>
      </c>
      <c r="RL12">
        <f t="shared" si="223"/>
        <v>0</v>
      </c>
      <c r="RM12">
        <f t="shared" si="224"/>
        <v>0</v>
      </c>
      <c r="RN12">
        <f t="shared" si="225"/>
        <v>0</v>
      </c>
      <c r="RO12">
        <f t="shared" si="226"/>
        <v>0</v>
      </c>
      <c r="RP12">
        <f t="shared" si="227"/>
        <v>0</v>
      </c>
      <c r="RQ12">
        <f t="shared" si="228"/>
        <v>0</v>
      </c>
      <c r="RR12">
        <f t="shared" si="229"/>
        <v>0</v>
      </c>
      <c r="RS12">
        <f t="shared" si="230"/>
        <v>300</v>
      </c>
      <c r="RT12">
        <f t="shared" si="231"/>
        <v>0</v>
      </c>
      <c r="RU12">
        <f t="shared" si="232"/>
        <v>0</v>
      </c>
      <c r="RV12">
        <f t="shared" si="233"/>
        <v>0</v>
      </c>
      <c r="RW12">
        <f t="shared" si="234"/>
        <v>0</v>
      </c>
      <c r="RX12" t="str">
        <f t="shared" si="235"/>
        <v/>
      </c>
      <c r="RY12" t="str">
        <f t="shared" si="236"/>
        <v/>
      </c>
      <c r="RZ12">
        <f t="shared" si="237"/>
        <v>0</v>
      </c>
      <c r="SW12">
        <f t="shared" si="238"/>
        <v>999</v>
      </c>
      <c r="SX12">
        <f t="shared" si="239"/>
        <v>999</v>
      </c>
      <c r="TF12">
        <v>9</v>
      </c>
      <c r="TG12">
        <f t="shared" si="373"/>
        <v>0</v>
      </c>
      <c r="TH12">
        <f t="shared" si="374"/>
        <v>0</v>
      </c>
      <c r="TI12">
        <f t="shared" si="375"/>
        <v>0</v>
      </c>
      <c r="TJ12">
        <f t="shared" si="376"/>
        <v>0</v>
      </c>
      <c r="TK12">
        <f t="shared" si="377"/>
        <v>0</v>
      </c>
      <c r="TL12">
        <f t="shared" si="378"/>
        <v>0</v>
      </c>
      <c r="TM12">
        <f t="shared" si="379"/>
        <v>0</v>
      </c>
      <c r="TN12">
        <f t="shared" si="380"/>
        <v>0</v>
      </c>
      <c r="TO12">
        <f t="shared" si="381"/>
        <v>0</v>
      </c>
      <c r="TP12">
        <f t="shared" si="382"/>
        <v>0</v>
      </c>
      <c r="TQ12">
        <f t="shared" si="240"/>
        <v>0</v>
      </c>
      <c r="TR12">
        <f t="shared" si="241"/>
        <v>0</v>
      </c>
      <c r="TS12">
        <f t="shared" si="242"/>
        <v>0</v>
      </c>
      <c r="TT12">
        <f t="shared" si="243"/>
        <v>0</v>
      </c>
      <c r="TU12">
        <f t="shared" si="244"/>
        <v>0</v>
      </c>
      <c r="TV12">
        <f t="shared" si="245"/>
        <v>0</v>
      </c>
      <c r="TW12">
        <f t="shared" si="246"/>
        <v>0</v>
      </c>
      <c r="TX12">
        <f t="shared" si="247"/>
        <v>0</v>
      </c>
      <c r="TY12">
        <f t="shared" si="248"/>
        <v>0</v>
      </c>
      <c r="TZ12">
        <f t="shared" si="249"/>
        <v>0</v>
      </c>
      <c r="UA12">
        <f t="shared" si="250"/>
        <v>0</v>
      </c>
      <c r="UB12">
        <f t="shared" si="251"/>
        <v>0</v>
      </c>
      <c r="UC12">
        <f t="shared" si="252"/>
        <v>0</v>
      </c>
      <c r="UD12">
        <f t="shared" si="253"/>
        <v>0</v>
      </c>
      <c r="UE12">
        <f t="shared" si="254"/>
        <v>0</v>
      </c>
      <c r="UF12">
        <f t="shared" si="255"/>
        <v>0</v>
      </c>
      <c r="UG12">
        <f t="shared" si="256"/>
        <v>0</v>
      </c>
      <c r="UH12">
        <f t="shared" si="257"/>
        <v>0</v>
      </c>
      <c r="UI12">
        <f t="shared" si="258"/>
        <v>0</v>
      </c>
      <c r="UJ12">
        <f t="shared" si="259"/>
        <v>0</v>
      </c>
      <c r="UK12">
        <f t="shared" si="260"/>
        <v>0</v>
      </c>
      <c r="UL12">
        <f t="shared" si="261"/>
        <v>0</v>
      </c>
      <c r="UM12">
        <f t="shared" si="262"/>
        <v>0</v>
      </c>
      <c r="UN12">
        <f t="shared" si="263"/>
        <v>0</v>
      </c>
      <c r="UO12">
        <f t="shared" si="264"/>
        <v>0</v>
      </c>
      <c r="UP12">
        <f t="shared" si="265"/>
        <v>0</v>
      </c>
      <c r="UQ12">
        <f t="shared" si="266"/>
        <v>0</v>
      </c>
      <c r="UR12">
        <f t="shared" si="267"/>
        <v>0</v>
      </c>
      <c r="US12">
        <f t="shared" si="268"/>
        <v>0</v>
      </c>
      <c r="UT12">
        <f t="shared" si="269"/>
        <v>0</v>
      </c>
      <c r="UU12">
        <f t="shared" si="270"/>
        <v>400</v>
      </c>
      <c r="UV12">
        <f t="shared" si="271"/>
        <v>0</v>
      </c>
      <c r="UW12">
        <f t="shared" si="272"/>
        <v>0</v>
      </c>
      <c r="UX12">
        <f t="shared" si="273"/>
        <v>0</v>
      </c>
      <c r="UY12">
        <f t="shared" si="274"/>
        <v>0</v>
      </c>
      <c r="UZ12" t="str">
        <f t="shared" si="275"/>
        <v/>
      </c>
      <c r="VA12" t="str">
        <f t="shared" si="276"/>
        <v/>
      </c>
      <c r="VB12">
        <f t="shared" si="277"/>
        <v>0</v>
      </c>
      <c r="VY12">
        <f t="shared" si="278"/>
        <v>999</v>
      </c>
      <c r="VZ12">
        <f t="shared" si="279"/>
        <v>999</v>
      </c>
      <c r="WH12">
        <v>9</v>
      </c>
      <c r="WI12">
        <f t="shared" si="383"/>
        <v>0</v>
      </c>
      <c r="WJ12">
        <f t="shared" si="384"/>
        <v>0</v>
      </c>
      <c r="WK12">
        <f t="shared" si="385"/>
        <v>0</v>
      </c>
      <c r="WL12">
        <f t="shared" si="386"/>
        <v>0</v>
      </c>
      <c r="WM12">
        <f t="shared" si="387"/>
        <v>0</v>
      </c>
      <c r="WN12">
        <f t="shared" si="388"/>
        <v>0</v>
      </c>
      <c r="WO12">
        <f t="shared" si="389"/>
        <v>0</v>
      </c>
      <c r="WP12">
        <f t="shared" si="390"/>
        <v>0</v>
      </c>
      <c r="WQ12">
        <f t="shared" si="391"/>
        <v>0</v>
      </c>
      <c r="WR12">
        <f t="shared" si="392"/>
        <v>0</v>
      </c>
      <c r="WS12">
        <f t="shared" si="280"/>
        <v>0</v>
      </c>
      <c r="WT12">
        <f t="shared" si="281"/>
        <v>0</v>
      </c>
      <c r="WU12">
        <f t="shared" si="282"/>
        <v>0</v>
      </c>
      <c r="WV12">
        <f t="shared" si="283"/>
        <v>0</v>
      </c>
      <c r="WW12">
        <f t="shared" si="284"/>
        <v>0</v>
      </c>
      <c r="WX12">
        <f t="shared" si="285"/>
        <v>0</v>
      </c>
      <c r="WY12">
        <f t="shared" si="286"/>
        <v>0</v>
      </c>
      <c r="WZ12">
        <f t="shared" si="287"/>
        <v>0</v>
      </c>
      <c r="XA12">
        <f t="shared" si="288"/>
        <v>0</v>
      </c>
      <c r="XB12">
        <f t="shared" si="289"/>
        <v>0</v>
      </c>
      <c r="XC12">
        <f t="shared" si="290"/>
        <v>0</v>
      </c>
      <c r="XD12">
        <f t="shared" si="291"/>
        <v>0</v>
      </c>
      <c r="XE12">
        <f t="shared" si="292"/>
        <v>0</v>
      </c>
      <c r="XF12">
        <f t="shared" si="293"/>
        <v>0</v>
      </c>
      <c r="XG12">
        <f t="shared" si="294"/>
        <v>0</v>
      </c>
      <c r="XH12">
        <f t="shared" si="295"/>
        <v>0</v>
      </c>
      <c r="XI12">
        <f t="shared" si="296"/>
        <v>0</v>
      </c>
      <c r="XJ12">
        <f t="shared" si="297"/>
        <v>0</v>
      </c>
      <c r="XK12">
        <f t="shared" si="298"/>
        <v>0</v>
      </c>
      <c r="XL12">
        <f t="shared" si="299"/>
        <v>0</v>
      </c>
      <c r="XM12">
        <f t="shared" si="300"/>
        <v>0</v>
      </c>
      <c r="XN12">
        <f t="shared" si="301"/>
        <v>0</v>
      </c>
      <c r="XO12">
        <f t="shared" si="302"/>
        <v>0</v>
      </c>
      <c r="XP12">
        <f t="shared" si="303"/>
        <v>0</v>
      </c>
      <c r="XQ12">
        <f t="shared" si="304"/>
        <v>0</v>
      </c>
      <c r="XR12">
        <f t="shared" si="305"/>
        <v>0</v>
      </c>
      <c r="XS12">
        <f t="shared" si="306"/>
        <v>0</v>
      </c>
      <c r="XT12">
        <f t="shared" si="307"/>
        <v>0</v>
      </c>
      <c r="XU12">
        <f t="shared" si="308"/>
        <v>0</v>
      </c>
      <c r="XV12">
        <f t="shared" si="309"/>
        <v>0</v>
      </c>
      <c r="XX12">
        <f t="shared" si="310"/>
        <v>0</v>
      </c>
      <c r="XY12">
        <f t="shared" si="311"/>
        <v>0</v>
      </c>
      <c r="XZ12">
        <f t="shared" si="312"/>
        <v>0</v>
      </c>
    </row>
    <row r="13" spans="1:676" x14ac:dyDescent="0.45">
      <c r="C13" s="47" t="s">
        <v>34</v>
      </c>
      <c r="D13" s="48"/>
      <c r="E13" s="49"/>
      <c r="F13" s="48"/>
      <c r="AN13">
        <v>10</v>
      </c>
      <c r="AO13">
        <f>IF($D$16&lt;=0,999,SUMPRODUCT(($D$7:$D$16&gt;0)*($D$7:$D$16&lt;$D$16))+SUMPRODUCT(($D$7:$D$16&gt;0)*($D$7:$D$16=$D$16)*($AN$4:$AN$13&lt;$AN13))+1)</f>
        <v>999</v>
      </c>
      <c r="AP13">
        <f>IF($D$16&lt;=0,999,SUMPRODUCT(($D$7:$D$16&gt;0)*($E$7:$E$16&gt;$E$16))+SUMPRODUCT(($D$7:$D$16&gt;0)*($E$7:$E$16=$E$16)*($AN$4:$AN$13&lt;$AN13))+1)</f>
        <v>999</v>
      </c>
      <c r="AQ13">
        <f>IF($D$16&lt;=0,999,IF($D$20="Snowball",AO13,AP13))</f>
        <v>999</v>
      </c>
      <c r="AT13">
        <v>10</v>
      </c>
      <c r="AU13">
        <f t="shared" si="313"/>
        <v>0</v>
      </c>
      <c r="AV13">
        <f t="shared" si="314"/>
        <v>0</v>
      </c>
      <c r="AW13">
        <f t="shared" si="315"/>
        <v>0</v>
      </c>
      <c r="AX13">
        <f t="shared" si="316"/>
        <v>0</v>
      </c>
      <c r="AY13">
        <f t="shared" si="317"/>
        <v>0</v>
      </c>
      <c r="AZ13">
        <f t="shared" si="318"/>
        <v>0</v>
      </c>
      <c r="BA13">
        <f t="shared" si="319"/>
        <v>0</v>
      </c>
      <c r="BB13">
        <f t="shared" si="320"/>
        <v>0</v>
      </c>
      <c r="BC13">
        <f t="shared" si="321"/>
        <v>0</v>
      </c>
      <c r="BD13">
        <f t="shared" si="322"/>
        <v>0</v>
      </c>
      <c r="BE13">
        <f t="shared" si="0"/>
        <v>0</v>
      </c>
      <c r="BF13">
        <f t="shared" si="1"/>
        <v>0</v>
      </c>
      <c r="BG13">
        <f t="shared" si="2"/>
        <v>0</v>
      </c>
      <c r="BH13">
        <f t="shared" si="3"/>
        <v>0</v>
      </c>
      <c r="BI13">
        <f t="shared" si="4"/>
        <v>0</v>
      </c>
      <c r="BJ13">
        <f t="shared" si="5"/>
        <v>0</v>
      </c>
      <c r="BK13">
        <f t="shared" si="6"/>
        <v>0</v>
      </c>
      <c r="BL13">
        <f t="shared" si="7"/>
        <v>0</v>
      </c>
      <c r="BM13">
        <f t="shared" si="8"/>
        <v>0</v>
      </c>
      <c r="BN13">
        <f t="shared" si="9"/>
        <v>0</v>
      </c>
      <c r="BO13">
        <f t="shared" si="10"/>
        <v>0</v>
      </c>
      <c r="BP13">
        <f t="shared" si="11"/>
        <v>0</v>
      </c>
      <c r="BQ13">
        <f t="shared" si="12"/>
        <v>0</v>
      </c>
      <c r="BR13">
        <f t="shared" si="13"/>
        <v>0</v>
      </c>
      <c r="BS13">
        <f t="shared" si="14"/>
        <v>0</v>
      </c>
      <c r="BT13">
        <f t="shared" si="15"/>
        <v>0</v>
      </c>
      <c r="BU13">
        <f t="shared" si="16"/>
        <v>0</v>
      </c>
      <c r="BV13">
        <f t="shared" si="17"/>
        <v>0</v>
      </c>
      <c r="BW13">
        <f t="shared" si="18"/>
        <v>0</v>
      </c>
      <c r="BX13">
        <f t="shared" si="19"/>
        <v>0</v>
      </c>
      <c r="BY13">
        <f t="shared" si="20"/>
        <v>0</v>
      </c>
      <c r="BZ13">
        <f t="shared" si="21"/>
        <v>0</v>
      </c>
      <c r="CA13">
        <f t="shared" si="22"/>
        <v>0</v>
      </c>
      <c r="CB13">
        <f t="shared" si="23"/>
        <v>0</v>
      </c>
      <c r="CC13">
        <f t="shared" si="24"/>
        <v>0</v>
      </c>
      <c r="CD13">
        <f t="shared" si="25"/>
        <v>0</v>
      </c>
      <c r="CE13">
        <f t="shared" si="26"/>
        <v>0</v>
      </c>
      <c r="CF13">
        <f t="shared" si="27"/>
        <v>0</v>
      </c>
      <c r="CG13">
        <f t="shared" si="28"/>
        <v>0</v>
      </c>
      <c r="CH13">
        <f t="shared" si="29"/>
        <v>0</v>
      </c>
      <c r="CI13">
        <f t="shared" si="30"/>
        <v>0</v>
      </c>
      <c r="CJ13">
        <f t="shared" si="31"/>
        <v>0</v>
      </c>
      <c r="CK13">
        <f t="shared" si="32"/>
        <v>0</v>
      </c>
      <c r="CL13">
        <f t="shared" si="33"/>
        <v>0</v>
      </c>
      <c r="CM13">
        <f t="shared" si="34"/>
        <v>0</v>
      </c>
      <c r="CN13" t="str">
        <f t="shared" si="35"/>
        <v/>
      </c>
      <c r="CO13" t="str">
        <f t="shared" si="36"/>
        <v/>
      </c>
      <c r="CP13">
        <f t="shared" si="37"/>
        <v>0</v>
      </c>
      <c r="DM13">
        <f t="shared" si="38"/>
        <v>999</v>
      </c>
      <c r="DN13">
        <f t="shared" si="39"/>
        <v>999</v>
      </c>
      <c r="DV13">
        <v>10</v>
      </c>
      <c r="DW13">
        <f t="shared" si="323"/>
        <v>0</v>
      </c>
      <c r="DX13">
        <f t="shared" si="324"/>
        <v>0</v>
      </c>
      <c r="DY13">
        <f t="shared" si="325"/>
        <v>0</v>
      </c>
      <c r="DZ13">
        <f t="shared" si="326"/>
        <v>0</v>
      </c>
      <c r="EA13">
        <f t="shared" si="327"/>
        <v>0</v>
      </c>
      <c r="EB13">
        <f t="shared" si="328"/>
        <v>0</v>
      </c>
      <c r="EC13">
        <f t="shared" si="329"/>
        <v>0</v>
      </c>
      <c r="ED13">
        <f t="shared" si="330"/>
        <v>0</v>
      </c>
      <c r="EE13">
        <f t="shared" si="331"/>
        <v>0</v>
      </c>
      <c r="EF13">
        <f t="shared" si="332"/>
        <v>0</v>
      </c>
      <c r="EG13">
        <f t="shared" si="40"/>
        <v>0</v>
      </c>
      <c r="EH13">
        <f t="shared" si="41"/>
        <v>0</v>
      </c>
      <c r="EI13">
        <f t="shared" si="42"/>
        <v>0</v>
      </c>
      <c r="EJ13">
        <f t="shared" si="43"/>
        <v>0</v>
      </c>
      <c r="EK13">
        <f t="shared" si="44"/>
        <v>0</v>
      </c>
      <c r="EL13">
        <f t="shared" si="45"/>
        <v>0</v>
      </c>
      <c r="EM13">
        <f t="shared" si="46"/>
        <v>0</v>
      </c>
      <c r="EN13">
        <f t="shared" si="47"/>
        <v>0</v>
      </c>
      <c r="EO13">
        <f t="shared" si="48"/>
        <v>0</v>
      </c>
      <c r="EP13">
        <f t="shared" si="49"/>
        <v>0</v>
      </c>
      <c r="EQ13">
        <f t="shared" si="50"/>
        <v>0</v>
      </c>
      <c r="ER13">
        <f t="shared" si="51"/>
        <v>0</v>
      </c>
      <c r="ES13">
        <f t="shared" si="52"/>
        <v>0</v>
      </c>
      <c r="ET13">
        <f t="shared" si="53"/>
        <v>0</v>
      </c>
      <c r="EU13">
        <f t="shared" si="54"/>
        <v>0</v>
      </c>
      <c r="EV13">
        <f t="shared" si="55"/>
        <v>0</v>
      </c>
      <c r="EW13">
        <f t="shared" si="56"/>
        <v>0</v>
      </c>
      <c r="EX13">
        <f t="shared" si="57"/>
        <v>0</v>
      </c>
      <c r="EY13">
        <f t="shared" si="58"/>
        <v>0</v>
      </c>
      <c r="EZ13">
        <f t="shared" si="59"/>
        <v>0</v>
      </c>
      <c r="FA13">
        <f t="shared" si="60"/>
        <v>0</v>
      </c>
      <c r="FB13">
        <f t="shared" si="61"/>
        <v>0</v>
      </c>
      <c r="FC13">
        <f t="shared" si="62"/>
        <v>0</v>
      </c>
      <c r="FD13">
        <f t="shared" si="63"/>
        <v>0</v>
      </c>
      <c r="FE13">
        <f t="shared" si="64"/>
        <v>0</v>
      </c>
      <c r="FF13">
        <f t="shared" si="65"/>
        <v>0</v>
      </c>
      <c r="FG13">
        <f t="shared" si="66"/>
        <v>0</v>
      </c>
      <c r="FH13">
        <f t="shared" si="67"/>
        <v>0</v>
      </c>
      <c r="FI13">
        <f t="shared" si="68"/>
        <v>0</v>
      </c>
      <c r="FJ13">
        <f t="shared" si="69"/>
        <v>0</v>
      </c>
      <c r="FK13">
        <f t="shared" si="70"/>
        <v>0</v>
      </c>
      <c r="FL13">
        <f t="shared" si="71"/>
        <v>0</v>
      </c>
      <c r="FM13">
        <f t="shared" si="72"/>
        <v>0</v>
      </c>
      <c r="FN13">
        <f t="shared" si="73"/>
        <v>0</v>
      </c>
      <c r="FO13">
        <f t="shared" si="74"/>
        <v>0</v>
      </c>
      <c r="FP13" t="str">
        <f t="shared" si="75"/>
        <v/>
      </c>
      <c r="FQ13" t="str">
        <f t="shared" si="76"/>
        <v/>
      </c>
      <c r="FR13">
        <f t="shared" si="77"/>
        <v>0</v>
      </c>
      <c r="GO13">
        <f t="shared" si="78"/>
        <v>999</v>
      </c>
      <c r="GP13">
        <f t="shared" si="79"/>
        <v>999</v>
      </c>
      <c r="GX13">
        <v>10</v>
      </c>
      <c r="GY13">
        <f t="shared" si="333"/>
        <v>0</v>
      </c>
      <c r="GZ13">
        <f t="shared" si="334"/>
        <v>0</v>
      </c>
      <c r="HA13">
        <f t="shared" si="335"/>
        <v>0</v>
      </c>
      <c r="HB13">
        <f t="shared" si="336"/>
        <v>0</v>
      </c>
      <c r="HC13">
        <f t="shared" si="337"/>
        <v>0</v>
      </c>
      <c r="HD13">
        <f t="shared" si="338"/>
        <v>0</v>
      </c>
      <c r="HE13">
        <f t="shared" si="339"/>
        <v>0</v>
      </c>
      <c r="HF13">
        <f t="shared" si="340"/>
        <v>0</v>
      </c>
      <c r="HG13">
        <f t="shared" si="341"/>
        <v>0</v>
      </c>
      <c r="HH13">
        <f t="shared" si="342"/>
        <v>0</v>
      </c>
      <c r="HI13">
        <f t="shared" si="80"/>
        <v>0</v>
      </c>
      <c r="HJ13">
        <f t="shared" si="81"/>
        <v>0</v>
      </c>
      <c r="HK13">
        <f t="shared" si="82"/>
        <v>0</v>
      </c>
      <c r="HL13">
        <f t="shared" si="83"/>
        <v>0</v>
      </c>
      <c r="HM13">
        <f t="shared" si="84"/>
        <v>0</v>
      </c>
      <c r="HN13">
        <f t="shared" si="85"/>
        <v>0</v>
      </c>
      <c r="HO13">
        <f t="shared" si="86"/>
        <v>0</v>
      </c>
      <c r="HP13">
        <f t="shared" si="87"/>
        <v>0</v>
      </c>
      <c r="HQ13">
        <f t="shared" si="88"/>
        <v>0</v>
      </c>
      <c r="HR13">
        <f t="shared" si="89"/>
        <v>0</v>
      </c>
      <c r="HS13">
        <f t="shared" si="90"/>
        <v>0</v>
      </c>
      <c r="HT13">
        <f t="shared" si="91"/>
        <v>0</v>
      </c>
      <c r="HU13">
        <f t="shared" si="92"/>
        <v>0</v>
      </c>
      <c r="HV13">
        <f t="shared" si="93"/>
        <v>0</v>
      </c>
      <c r="HW13">
        <f t="shared" si="94"/>
        <v>0</v>
      </c>
      <c r="HX13">
        <f t="shared" si="95"/>
        <v>0</v>
      </c>
      <c r="HY13">
        <f t="shared" si="96"/>
        <v>0</v>
      </c>
      <c r="HZ13">
        <f t="shared" si="97"/>
        <v>0</v>
      </c>
      <c r="IA13">
        <f t="shared" si="98"/>
        <v>0</v>
      </c>
      <c r="IB13">
        <f t="shared" si="99"/>
        <v>0</v>
      </c>
      <c r="IC13">
        <f t="shared" si="100"/>
        <v>0</v>
      </c>
      <c r="ID13">
        <f t="shared" si="101"/>
        <v>0</v>
      </c>
      <c r="IE13">
        <f t="shared" si="102"/>
        <v>0</v>
      </c>
      <c r="IF13">
        <f t="shared" si="103"/>
        <v>0</v>
      </c>
      <c r="IG13">
        <f t="shared" si="104"/>
        <v>0</v>
      </c>
      <c r="IH13">
        <f t="shared" si="105"/>
        <v>0</v>
      </c>
      <c r="II13">
        <f t="shared" si="106"/>
        <v>0</v>
      </c>
      <c r="IJ13">
        <f t="shared" si="107"/>
        <v>0</v>
      </c>
      <c r="IK13">
        <f t="shared" si="108"/>
        <v>0</v>
      </c>
      <c r="IL13">
        <f t="shared" si="109"/>
        <v>0</v>
      </c>
      <c r="IM13">
        <f t="shared" si="110"/>
        <v>0</v>
      </c>
      <c r="IN13">
        <f t="shared" si="111"/>
        <v>0</v>
      </c>
      <c r="IO13">
        <f t="shared" si="112"/>
        <v>0</v>
      </c>
      <c r="IP13">
        <f t="shared" si="113"/>
        <v>0</v>
      </c>
      <c r="IQ13">
        <f t="shared" si="114"/>
        <v>0</v>
      </c>
      <c r="IR13" t="str">
        <f t="shared" si="115"/>
        <v/>
      </c>
      <c r="IS13" t="str">
        <f t="shared" si="116"/>
        <v/>
      </c>
      <c r="IT13">
        <f t="shared" si="117"/>
        <v>0</v>
      </c>
      <c r="JQ13">
        <f t="shared" si="118"/>
        <v>999</v>
      </c>
      <c r="JR13">
        <f t="shared" si="119"/>
        <v>999</v>
      </c>
      <c r="JZ13">
        <v>10</v>
      </c>
      <c r="KA13">
        <f t="shared" si="343"/>
        <v>0</v>
      </c>
      <c r="KB13">
        <f t="shared" si="344"/>
        <v>0</v>
      </c>
      <c r="KC13">
        <f t="shared" si="345"/>
        <v>0</v>
      </c>
      <c r="KD13">
        <f t="shared" si="346"/>
        <v>0</v>
      </c>
      <c r="KE13">
        <f t="shared" si="347"/>
        <v>0</v>
      </c>
      <c r="KF13">
        <f t="shared" si="348"/>
        <v>0</v>
      </c>
      <c r="KG13">
        <f t="shared" si="349"/>
        <v>0</v>
      </c>
      <c r="KH13">
        <f t="shared" si="350"/>
        <v>0</v>
      </c>
      <c r="KI13">
        <f t="shared" si="351"/>
        <v>0</v>
      </c>
      <c r="KJ13">
        <f t="shared" si="352"/>
        <v>0</v>
      </c>
      <c r="KK13">
        <f t="shared" si="120"/>
        <v>0</v>
      </c>
      <c r="KL13">
        <f t="shared" si="121"/>
        <v>0</v>
      </c>
      <c r="KM13">
        <f t="shared" si="122"/>
        <v>0</v>
      </c>
      <c r="KN13">
        <f t="shared" si="123"/>
        <v>0</v>
      </c>
      <c r="KO13">
        <f t="shared" si="124"/>
        <v>0</v>
      </c>
      <c r="KP13">
        <f t="shared" si="125"/>
        <v>0</v>
      </c>
      <c r="KQ13">
        <f t="shared" si="126"/>
        <v>0</v>
      </c>
      <c r="KR13">
        <f t="shared" si="127"/>
        <v>0</v>
      </c>
      <c r="KS13">
        <f t="shared" si="128"/>
        <v>0</v>
      </c>
      <c r="KT13">
        <f t="shared" si="129"/>
        <v>0</v>
      </c>
      <c r="KU13">
        <f t="shared" si="130"/>
        <v>0</v>
      </c>
      <c r="KV13">
        <f t="shared" si="131"/>
        <v>0</v>
      </c>
      <c r="KW13">
        <f t="shared" si="132"/>
        <v>0</v>
      </c>
      <c r="KX13">
        <f t="shared" si="133"/>
        <v>0</v>
      </c>
      <c r="KY13">
        <f t="shared" si="134"/>
        <v>0</v>
      </c>
      <c r="KZ13">
        <f t="shared" si="135"/>
        <v>0</v>
      </c>
      <c r="LA13">
        <f t="shared" si="136"/>
        <v>0</v>
      </c>
      <c r="LB13">
        <f t="shared" si="137"/>
        <v>0</v>
      </c>
      <c r="LC13">
        <f t="shared" si="138"/>
        <v>0</v>
      </c>
      <c r="LD13">
        <f t="shared" si="139"/>
        <v>0</v>
      </c>
      <c r="LE13">
        <f t="shared" si="140"/>
        <v>0</v>
      </c>
      <c r="LF13">
        <f t="shared" si="141"/>
        <v>0</v>
      </c>
      <c r="LG13">
        <f t="shared" si="142"/>
        <v>0</v>
      </c>
      <c r="LH13">
        <f t="shared" si="143"/>
        <v>0</v>
      </c>
      <c r="LI13">
        <f t="shared" si="144"/>
        <v>0</v>
      </c>
      <c r="LJ13">
        <f t="shared" si="145"/>
        <v>0</v>
      </c>
      <c r="LK13">
        <f t="shared" si="146"/>
        <v>0</v>
      </c>
      <c r="LL13">
        <f t="shared" si="147"/>
        <v>0</v>
      </c>
      <c r="LM13">
        <f t="shared" si="148"/>
        <v>0</v>
      </c>
      <c r="LN13">
        <f t="shared" si="149"/>
        <v>0</v>
      </c>
      <c r="LO13">
        <f t="shared" si="150"/>
        <v>100</v>
      </c>
      <c r="LP13">
        <f t="shared" si="151"/>
        <v>0</v>
      </c>
      <c r="LQ13">
        <f t="shared" si="152"/>
        <v>0</v>
      </c>
      <c r="LR13">
        <f t="shared" si="153"/>
        <v>0</v>
      </c>
      <c r="LS13">
        <f t="shared" si="154"/>
        <v>0</v>
      </c>
      <c r="LT13" t="str">
        <f t="shared" si="155"/>
        <v/>
      </c>
      <c r="LU13" t="str">
        <f t="shared" si="156"/>
        <v/>
      </c>
      <c r="LV13">
        <f t="shared" si="157"/>
        <v>0</v>
      </c>
      <c r="MS13">
        <f t="shared" si="158"/>
        <v>999</v>
      </c>
      <c r="MT13">
        <f t="shared" si="159"/>
        <v>999</v>
      </c>
      <c r="NB13">
        <v>10</v>
      </c>
      <c r="NC13">
        <f t="shared" si="353"/>
        <v>0</v>
      </c>
      <c r="ND13">
        <f t="shared" si="354"/>
        <v>0</v>
      </c>
      <c r="NE13">
        <f t="shared" si="355"/>
        <v>0</v>
      </c>
      <c r="NF13">
        <f t="shared" si="356"/>
        <v>0</v>
      </c>
      <c r="NG13">
        <f t="shared" si="357"/>
        <v>0</v>
      </c>
      <c r="NH13">
        <f t="shared" si="358"/>
        <v>0</v>
      </c>
      <c r="NI13">
        <f t="shared" si="359"/>
        <v>0</v>
      </c>
      <c r="NJ13">
        <f t="shared" si="360"/>
        <v>0</v>
      </c>
      <c r="NK13">
        <f t="shared" si="361"/>
        <v>0</v>
      </c>
      <c r="NL13">
        <f t="shared" si="362"/>
        <v>0</v>
      </c>
      <c r="NM13">
        <f t="shared" si="160"/>
        <v>0</v>
      </c>
      <c r="NN13">
        <f t="shared" si="161"/>
        <v>0</v>
      </c>
      <c r="NO13">
        <f t="shared" si="162"/>
        <v>0</v>
      </c>
      <c r="NP13">
        <f t="shared" si="163"/>
        <v>0</v>
      </c>
      <c r="NQ13">
        <f t="shared" si="164"/>
        <v>0</v>
      </c>
      <c r="NR13">
        <f t="shared" si="165"/>
        <v>0</v>
      </c>
      <c r="NS13">
        <f t="shared" si="166"/>
        <v>0</v>
      </c>
      <c r="NT13">
        <f t="shared" si="167"/>
        <v>0</v>
      </c>
      <c r="NU13">
        <f t="shared" si="168"/>
        <v>0</v>
      </c>
      <c r="NV13">
        <f t="shared" si="169"/>
        <v>0</v>
      </c>
      <c r="NW13">
        <f t="shared" si="170"/>
        <v>0</v>
      </c>
      <c r="NX13">
        <f t="shared" si="171"/>
        <v>0</v>
      </c>
      <c r="NY13">
        <f t="shared" si="172"/>
        <v>0</v>
      </c>
      <c r="NZ13">
        <f t="shared" si="173"/>
        <v>0</v>
      </c>
      <c r="OA13">
        <f t="shared" si="174"/>
        <v>0</v>
      </c>
      <c r="OB13">
        <f t="shared" si="175"/>
        <v>0</v>
      </c>
      <c r="OC13">
        <f t="shared" si="176"/>
        <v>0</v>
      </c>
      <c r="OD13">
        <f t="shared" si="177"/>
        <v>0</v>
      </c>
      <c r="OE13">
        <f t="shared" si="178"/>
        <v>0</v>
      </c>
      <c r="OF13">
        <f t="shared" si="179"/>
        <v>0</v>
      </c>
      <c r="OG13">
        <f t="shared" si="180"/>
        <v>0</v>
      </c>
      <c r="OH13">
        <f t="shared" si="181"/>
        <v>0</v>
      </c>
      <c r="OI13">
        <f t="shared" si="182"/>
        <v>0</v>
      </c>
      <c r="OJ13">
        <f t="shared" si="183"/>
        <v>0</v>
      </c>
      <c r="OK13">
        <f t="shared" si="184"/>
        <v>0</v>
      </c>
      <c r="OL13">
        <f t="shared" si="185"/>
        <v>0</v>
      </c>
      <c r="OM13">
        <f t="shared" si="186"/>
        <v>0</v>
      </c>
      <c r="ON13">
        <f t="shared" si="187"/>
        <v>0</v>
      </c>
      <c r="OO13">
        <f t="shared" si="188"/>
        <v>0</v>
      </c>
      <c r="OP13">
        <f t="shared" si="189"/>
        <v>0</v>
      </c>
      <c r="OQ13">
        <f t="shared" si="190"/>
        <v>200</v>
      </c>
      <c r="OR13">
        <f t="shared" si="191"/>
        <v>0</v>
      </c>
      <c r="OS13">
        <f t="shared" si="192"/>
        <v>0</v>
      </c>
      <c r="OT13">
        <f t="shared" si="193"/>
        <v>0</v>
      </c>
      <c r="OU13">
        <f t="shared" si="194"/>
        <v>0</v>
      </c>
      <c r="OV13" t="str">
        <f t="shared" si="195"/>
        <v/>
      </c>
      <c r="OW13" t="str">
        <f t="shared" si="196"/>
        <v/>
      </c>
      <c r="OX13">
        <f t="shared" si="197"/>
        <v>0</v>
      </c>
      <c r="PU13">
        <f t="shared" si="198"/>
        <v>999</v>
      </c>
      <c r="PV13">
        <f t="shared" si="199"/>
        <v>999</v>
      </c>
      <c r="QD13">
        <v>10</v>
      </c>
      <c r="QE13">
        <f t="shared" si="363"/>
        <v>0</v>
      </c>
      <c r="QF13">
        <f t="shared" si="364"/>
        <v>0</v>
      </c>
      <c r="QG13">
        <f t="shared" si="365"/>
        <v>0</v>
      </c>
      <c r="QH13">
        <f t="shared" si="366"/>
        <v>0</v>
      </c>
      <c r="QI13">
        <f t="shared" si="367"/>
        <v>0</v>
      </c>
      <c r="QJ13">
        <f t="shared" si="368"/>
        <v>0</v>
      </c>
      <c r="QK13">
        <f t="shared" si="369"/>
        <v>0</v>
      </c>
      <c r="QL13">
        <f t="shared" si="370"/>
        <v>0</v>
      </c>
      <c r="QM13">
        <f t="shared" si="371"/>
        <v>0</v>
      </c>
      <c r="QN13">
        <f t="shared" si="372"/>
        <v>0</v>
      </c>
      <c r="QO13">
        <f t="shared" si="200"/>
        <v>0</v>
      </c>
      <c r="QP13">
        <f t="shared" si="201"/>
        <v>0</v>
      </c>
      <c r="QQ13">
        <f t="shared" si="202"/>
        <v>0</v>
      </c>
      <c r="QR13">
        <f t="shared" si="203"/>
        <v>0</v>
      </c>
      <c r="QS13">
        <f t="shared" si="204"/>
        <v>0</v>
      </c>
      <c r="QT13">
        <f t="shared" si="205"/>
        <v>0</v>
      </c>
      <c r="QU13">
        <f t="shared" si="206"/>
        <v>0</v>
      </c>
      <c r="QV13">
        <f t="shared" si="207"/>
        <v>0</v>
      </c>
      <c r="QW13">
        <f t="shared" si="208"/>
        <v>0</v>
      </c>
      <c r="QX13">
        <f t="shared" si="209"/>
        <v>0</v>
      </c>
      <c r="QY13">
        <f t="shared" si="210"/>
        <v>0</v>
      </c>
      <c r="QZ13">
        <f t="shared" si="211"/>
        <v>0</v>
      </c>
      <c r="RA13">
        <f t="shared" si="212"/>
        <v>0</v>
      </c>
      <c r="RB13">
        <f t="shared" si="213"/>
        <v>0</v>
      </c>
      <c r="RC13">
        <f t="shared" si="214"/>
        <v>0</v>
      </c>
      <c r="RD13">
        <f t="shared" si="215"/>
        <v>0</v>
      </c>
      <c r="RE13">
        <f t="shared" si="216"/>
        <v>0</v>
      </c>
      <c r="RF13">
        <f t="shared" si="217"/>
        <v>0</v>
      </c>
      <c r="RG13">
        <f t="shared" si="218"/>
        <v>0</v>
      </c>
      <c r="RH13">
        <f t="shared" si="219"/>
        <v>0</v>
      </c>
      <c r="RI13">
        <f t="shared" si="220"/>
        <v>0</v>
      </c>
      <c r="RJ13">
        <f t="shared" si="221"/>
        <v>0</v>
      </c>
      <c r="RK13">
        <f t="shared" si="222"/>
        <v>0</v>
      </c>
      <c r="RL13">
        <f t="shared" si="223"/>
        <v>0</v>
      </c>
      <c r="RM13">
        <f t="shared" si="224"/>
        <v>0</v>
      </c>
      <c r="RN13">
        <f t="shared" si="225"/>
        <v>0</v>
      </c>
      <c r="RO13">
        <f t="shared" si="226"/>
        <v>0</v>
      </c>
      <c r="RP13">
        <f t="shared" si="227"/>
        <v>0</v>
      </c>
      <c r="RQ13">
        <f t="shared" si="228"/>
        <v>0</v>
      </c>
      <c r="RR13">
        <f t="shared" si="229"/>
        <v>0</v>
      </c>
      <c r="RS13">
        <f t="shared" si="230"/>
        <v>300</v>
      </c>
      <c r="RT13">
        <f t="shared" si="231"/>
        <v>0</v>
      </c>
      <c r="RU13">
        <f t="shared" si="232"/>
        <v>0</v>
      </c>
      <c r="RV13">
        <f t="shared" si="233"/>
        <v>0</v>
      </c>
      <c r="RW13">
        <f t="shared" si="234"/>
        <v>0</v>
      </c>
      <c r="RX13" t="str">
        <f t="shared" si="235"/>
        <v/>
      </c>
      <c r="RY13" t="str">
        <f t="shared" si="236"/>
        <v/>
      </c>
      <c r="RZ13">
        <f t="shared" si="237"/>
        <v>0</v>
      </c>
      <c r="SW13">
        <f t="shared" si="238"/>
        <v>999</v>
      </c>
      <c r="SX13">
        <f t="shared" si="239"/>
        <v>999</v>
      </c>
      <c r="TF13">
        <v>10</v>
      </c>
      <c r="TG13">
        <f t="shared" si="373"/>
        <v>0</v>
      </c>
      <c r="TH13">
        <f t="shared" si="374"/>
        <v>0</v>
      </c>
      <c r="TI13">
        <f t="shared" si="375"/>
        <v>0</v>
      </c>
      <c r="TJ13">
        <f t="shared" si="376"/>
        <v>0</v>
      </c>
      <c r="TK13">
        <f t="shared" si="377"/>
        <v>0</v>
      </c>
      <c r="TL13">
        <f t="shared" si="378"/>
        <v>0</v>
      </c>
      <c r="TM13">
        <f t="shared" si="379"/>
        <v>0</v>
      </c>
      <c r="TN13">
        <f t="shared" si="380"/>
        <v>0</v>
      </c>
      <c r="TO13">
        <f t="shared" si="381"/>
        <v>0</v>
      </c>
      <c r="TP13">
        <f t="shared" si="382"/>
        <v>0</v>
      </c>
      <c r="TQ13">
        <f t="shared" si="240"/>
        <v>0</v>
      </c>
      <c r="TR13">
        <f t="shared" si="241"/>
        <v>0</v>
      </c>
      <c r="TS13">
        <f t="shared" si="242"/>
        <v>0</v>
      </c>
      <c r="TT13">
        <f t="shared" si="243"/>
        <v>0</v>
      </c>
      <c r="TU13">
        <f t="shared" si="244"/>
        <v>0</v>
      </c>
      <c r="TV13">
        <f t="shared" si="245"/>
        <v>0</v>
      </c>
      <c r="TW13">
        <f t="shared" si="246"/>
        <v>0</v>
      </c>
      <c r="TX13">
        <f t="shared" si="247"/>
        <v>0</v>
      </c>
      <c r="TY13">
        <f t="shared" si="248"/>
        <v>0</v>
      </c>
      <c r="TZ13">
        <f t="shared" si="249"/>
        <v>0</v>
      </c>
      <c r="UA13">
        <f t="shared" si="250"/>
        <v>0</v>
      </c>
      <c r="UB13">
        <f t="shared" si="251"/>
        <v>0</v>
      </c>
      <c r="UC13">
        <f t="shared" si="252"/>
        <v>0</v>
      </c>
      <c r="UD13">
        <f t="shared" si="253"/>
        <v>0</v>
      </c>
      <c r="UE13">
        <f t="shared" si="254"/>
        <v>0</v>
      </c>
      <c r="UF13">
        <f t="shared" si="255"/>
        <v>0</v>
      </c>
      <c r="UG13">
        <f t="shared" si="256"/>
        <v>0</v>
      </c>
      <c r="UH13">
        <f t="shared" si="257"/>
        <v>0</v>
      </c>
      <c r="UI13">
        <f t="shared" si="258"/>
        <v>0</v>
      </c>
      <c r="UJ13">
        <f t="shared" si="259"/>
        <v>0</v>
      </c>
      <c r="UK13">
        <f t="shared" si="260"/>
        <v>0</v>
      </c>
      <c r="UL13">
        <f t="shared" si="261"/>
        <v>0</v>
      </c>
      <c r="UM13">
        <f t="shared" si="262"/>
        <v>0</v>
      </c>
      <c r="UN13">
        <f t="shared" si="263"/>
        <v>0</v>
      </c>
      <c r="UO13">
        <f t="shared" si="264"/>
        <v>0</v>
      </c>
      <c r="UP13">
        <f t="shared" si="265"/>
        <v>0</v>
      </c>
      <c r="UQ13">
        <f t="shared" si="266"/>
        <v>0</v>
      </c>
      <c r="UR13">
        <f t="shared" si="267"/>
        <v>0</v>
      </c>
      <c r="US13">
        <f t="shared" si="268"/>
        <v>0</v>
      </c>
      <c r="UT13">
        <f t="shared" si="269"/>
        <v>0</v>
      </c>
      <c r="UU13">
        <f t="shared" si="270"/>
        <v>400</v>
      </c>
      <c r="UV13">
        <f t="shared" si="271"/>
        <v>0</v>
      </c>
      <c r="UW13">
        <f t="shared" si="272"/>
        <v>0</v>
      </c>
      <c r="UX13">
        <f t="shared" si="273"/>
        <v>0</v>
      </c>
      <c r="UY13">
        <f t="shared" si="274"/>
        <v>0</v>
      </c>
      <c r="UZ13" t="str">
        <f t="shared" si="275"/>
        <v/>
      </c>
      <c r="VA13" t="str">
        <f t="shared" si="276"/>
        <v/>
      </c>
      <c r="VB13">
        <f t="shared" si="277"/>
        <v>0</v>
      </c>
      <c r="VY13">
        <f t="shared" si="278"/>
        <v>999</v>
      </c>
      <c r="VZ13">
        <f t="shared" si="279"/>
        <v>999</v>
      </c>
      <c r="WH13">
        <v>10</v>
      </c>
      <c r="WI13">
        <f t="shared" si="383"/>
        <v>0</v>
      </c>
      <c r="WJ13">
        <f t="shared" si="384"/>
        <v>0</v>
      </c>
      <c r="WK13">
        <f t="shared" si="385"/>
        <v>0</v>
      </c>
      <c r="WL13">
        <f t="shared" si="386"/>
        <v>0</v>
      </c>
      <c r="WM13">
        <f t="shared" si="387"/>
        <v>0</v>
      </c>
      <c r="WN13">
        <f t="shared" si="388"/>
        <v>0</v>
      </c>
      <c r="WO13">
        <f t="shared" si="389"/>
        <v>0</v>
      </c>
      <c r="WP13">
        <f t="shared" si="390"/>
        <v>0</v>
      </c>
      <c r="WQ13">
        <f t="shared" si="391"/>
        <v>0</v>
      </c>
      <c r="WR13">
        <f t="shared" si="392"/>
        <v>0</v>
      </c>
      <c r="WS13">
        <f t="shared" si="280"/>
        <v>0</v>
      </c>
      <c r="WT13">
        <f t="shared" si="281"/>
        <v>0</v>
      </c>
      <c r="WU13">
        <f t="shared" si="282"/>
        <v>0</v>
      </c>
      <c r="WV13">
        <f t="shared" si="283"/>
        <v>0</v>
      </c>
      <c r="WW13">
        <f t="shared" si="284"/>
        <v>0</v>
      </c>
      <c r="WX13">
        <f t="shared" si="285"/>
        <v>0</v>
      </c>
      <c r="WY13">
        <f t="shared" si="286"/>
        <v>0</v>
      </c>
      <c r="WZ13">
        <f t="shared" si="287"/>
        <v>0</v>
      </c>
      <c r="XA13">
        <f t="shared" si="288"/>
        <v>0</v>
      </c>
      <c r="XB13">
        <f t="shared" si="289"/>
        <v>0</v>
      </c>
      <c r="XC13">
        <f t="shared" si="290"/>
        <v>0</v>
      </c>
      <c r="XD13">
        <f t="shared" si="291"/>
        <v>0</v>
      </c>
      <c r="XE13">
        <f t="shared" si="292"/>
        <v>0</v>
      </c>
      <c r="XF13">
        <f t="shared" si="293"/>
        <v>0</v>
      </c>
      <c r="XG13">
        <f t="shared" si="294"/>
        <v>0</v>
      </c>
      <c r="XH13">
        <f t="shared" si="295"/>
        <v>0</v>
      </c>
      <c r="XI13">
        <f t="shared" si="296"/>
        <v>0</v>
      </c>
      <c r="XJ13">
        <f t="shared" si="297"/>
        <v>0</v>
      </c>
      <c r="XK13">
        <f t="shared" si="298"/>
        <v>0</v>
      </c>
      <c r="XL13">
        <f t="shared" si="299"/>
        <v>0</v>
      </c>
      <c r="XM13">
        <f t="shared" si="300"/>
        <v>0</v>
      </c>
      <c r="XN13">
        <f t="shared" si="301"/>
        <v>0</v>
      </c>
      <c r="XO13">
        <f t="shared" si="302"/>
        <v>0</v>
      </c>
      <c r="XP13">
        <f t="shared" si="303"/>
        <v>0</v>
      </c>
      <c r="XQ13">
        <f t="shared" si="304"/>
        <v>0</v>
      </c>
      <c r="XR13">
        <f t="shared" si="305"/>
        <v>0</v>
      </c>
      <c r="XS13">
        <f t="shared" si="306"/>
        <v>0</v>
      </c>
      <c r="XT13">
        <f t="shared" si="307"/>
        <v>0</v>
      </c>
      <c r="XU13">
        <f t="shared" si="308"/>
        <v>0</v>
      </c>
      <c r="XV13">
        <f t="shared" si="309"/>
        <v>0</v>
      </c>
      <c r="XX13">
        <f t="shared" si="310"/>
        <v>0</v>
      </c>
      <c r="XY13">
        <f t="shared" si="311"/>
        <v>0</v>
      </c>
      <c r="XZ13">
        <f t="shared" si="312"/>
        <v>0</v>
      </c>
    </row>
    <row r="14" spans="1:676" x14ac:dyDescent="0.45">
      <c r="C14" s="47" t="s">
        <v>35</v>
      </c>
      <c r="D14" s="48"/>
      <c r="E14" s="49"/>
      <c r="F14" s="48"/>
      <c r="AT14">
        <v>11</v>
      </c>
      <c r="AU14">
        <f t="shared" si="313"/>
        <v>0</v>
      </c>
      <c r="AV14">
        <f t="shared" si="314"/>
        <v>0</v>
      </c>
      <c r="AW14">
        <f t="shared" si="315"/>
        <v>0</v>
      </c>
      <c r="AX14">
        <f t="shared" si="316"/>
        <v>0</v>
      </c>
      <c r="AY14">
        <f t="shared" si="317"/>
        <v>0</v>
      </c>
      <c r="AZ14">
        <f t="shared" si="318"/>
        <v>0</v>
      </c>
      <c r="BA14">
        <f t="shared" si="319"/>
        <v>0</v>
      </c>
      <c r="BB14">
        <f t="shared" si="320"/>
        <v>0</v>
      </c>
      <c r="BC14">
        <f t="shared" si="321"/>
        <v>0</v>
      </c>
      <c r="BD14">
        <f t="shared" si="322"/>
        <v>0</v>
      </c>
      <c r="BE14">
        <f t="shared" si="0"/>
        <v>0</v>
      </c>
      <c r="BF14">
        <f t="shared" si="1"/>
        <v>0</v>
      </c>
      <c r="BG14">
        <f t="shared" si="2"/>
        <v>0</v>
      </c>
      <c r="BH14">
        <f t="shared" si="3"/>
        <v>0</v>
      </c>
      <c r="BI14">
        <f t="shared" si="4"/>
        <v>0</v>
      </c>
      <c r="BJ14">
        <f t="shared" si="5"/>
        <v>0</v>
      </c>
      <c r="BK14">
        <f t="shared" si="6"/>
        <v>0</v>
      </c>
      <c r="BL14">
        <f t="shared" si="7"/>
        <v>0</v>
      </c>
      <c r="BM14">
        <f t="shared" si="8"/>
        <v>0</v>
      </c>
      <c r="BN14">
        <f t="shared" si="9"/>
        <v>0</v>
      </c>
      <c r="BO14">
        <f t="shared" si="10"/>
        <v>0</v>
      </c>
      <c r="BP14">
        <f t="shared" si="11"/>
        <v>0</v>
      </c>
      <c r="BQ14">
        <f t="shared" si="12"/>
        <v>0</v>
      </c>
      <c r="BR14">
        <f t="shared" si="13"/>
        <v>0</v>
      </c>
      <c r="BS14">
        <f t="shared" si="14"/>
        <v>0</v>
      </c>
      <c r="BT14">
        <f t="shared" si="15"/>
        <v>0</v>
      </c>
      <c r="BU14">
        <f t="shared" si="16"/>
        <v>0</v>
      </c>
      <c r="BV14">
        <f t="shared" si="17"/>
        <v>0</v>
      </c>
      <c r="BW14">
        <f t="shared" si="18"/>
        <v>0</v>
      </c>
      <c r="BX14">
        <f t="shared" si="19"/>
        <v>0</v>
      </c>
      <c r="BY14">
        <f t="shared" si="20"/>
        <v>0</v>
      </c>
      <c r="BZ14">
        <f t="shared" si="21"/>
        <v>0</v>
      </c>
      <c r="CA14">
        <f t="shared" si="22"/>
        <v>0</v>
      </c>
      <c r="CB14">
        <f t="shared" si="23"/>
        <v>0</v>
      </c>
      <c r="CC14">
        <f t="shared" si="24"/>
        <v>0</v>
      </c>
      <c r="CD14">
        <f t="shared" si="25"/>
        <v>0</v>
      </c>
      <c r="CE14">
        <f t="shared" si="26"/>
        <v>0</v>
      </c>
      <c r="CF14">
        <f t="shared" si="27"/>
        <v>0</v>
      </c>
      <c r="CG14">
        <f t="shared" si="28"/>
        <v>0</v>
      </c>
      <c r="CH14">
        <f t="shared" si="29"/>
        <v>0</v>
      </c>
      <c r="CI14">
        <f t="shared" si="30"/>
        <v>0</v>
      </c>
      <c r="CJ14">
        <f t="shared" si="31"/>
        <v>0</v>
      </c>
      <c r="CK14">
        <f t="shared" si="32"/>
        <v>0</v>
      </c>
      <c r="CL14">
        <f t="shared" si="33"/>
        <v>0</v>
      </c>
      <c r="CM14">
        <f t="shared" si="34"/>
        <v>0</v>
      </c>
      <c r="CN14" t="str">
        <f t="shared" si="35"/>
        <v/>
      </c>
      <c r="CO14" t="str">
        <f t="shared" si="36"/>
        <v/>
      </c>
      <c r="CP14">
        <f t="shared" si="37"/>
        <v>0</v>
      </c>
      <c r="DM14">
        <f t="shared" si="38"/>
        <v>999</v>
      </c>
      <c r="DN14">
        <f t="shared" si="39"/>
        <v>999</v>
      </c>
      <c r="DV14">
        <v>11</v>
      </c>
      <c r="DW14">
        <f t="shared" si="323"/>
        <v>0</v>
      </c>
      <c r="DX14">
        <f t="shared" si="324"/>
        <v>0</v>
      </c>
      <c r="DY14">
        <f t="shared" si="325"/>
        <v>0</v>
      </c>
      <c r="DZ14">
        <f t="shared" si="326"/>
        <v>0</v>
      </c>
      <c r="EA14">
        <f t="shared" si="327"/>
        <v>0</v>
      </c>
      <c r="EB14">
        <f t="shared" si="328"/>
        <v>0</v>
      </c>
      <c r="EC14">
        <f t="shared" si="329"/>
        <v>0</v>
      </c>
      <c r="ED14">
        <f t="shared" si="330"/>
        <v>0</v>
      </c>
      <c r="EE14">
        <f t="shared" si="331"/>
        <v>0</v>
      </c>
      <c r="EF14">
        <f t="shared" si="332"/>
        <v>0</v>
      </c>
      <c r="EG14">
        <f t="shared" si="40"/>
        <v>0</v>
      </c>
      <c r="EH14">
        <f t="shared" si="41"/>
        <v>0</v>
      </c>
      <c r="EI14">
        <f t="shared" si="42"/>
        <v>0</v>
      </c>
      <c r="EJ14">
        <f t="shared" si="43"/>
        <v>0</v>
      </c>
      <c r="EK14">
        <f t="shared" si="44"/>
        <v>0</v>
      </c>
      <c r="EL14">
        <f t="shared" si="45"/>
        <v>0</v>
      </c>
      <c r="EM14">
        <f t="shared" si="46"/>
        <v>0</v>
      </c>
      <c r="EN14">
        <f t="shared" si="47"/>
        <v>0</v>
      </c>
      <c r="EO14">
        <f t="shared" si="48"/>
        <v>0</v>
      </c>
      <c r="EP14">
        <f t="shared" si="49"/>
        <v>0</v>
      </c>
      <c r="EQ14">
        <f t="shared" si="50"/>
        <v>0</v>
      </c>
      <c r="ER14">
        <f t="shared" si="51"/>
        <v>0</v>
      </c>
      <c r="ES14">
        <f t="shared" si="52"/>
        <v>0</v>
      </c>
      <c r="ET14">
        <f t="shared" si="53"/>
        <v>0</v>
      </c>
      <c r="EU14">
        <f t="shared" si="54"/>
        <v>0</v>
      </c>
      <c r="EV14">
        <f t="shared" si="55"/>
        <v>0</v>
      </c>
      <c r="EW14">
        <f t="shared" si="56"/>
        <v>0</v>
      </c>
      <c r="EX14">
        <f t="shared" si="57"/>
        <v>0</v>
      </c>
      <c r="EY14">
        <f t="shared" si="58"/>
        <v>0</v>
      </c>
      <c r="EZ14">
        <f t="shared" si="59"/>
        <v>0</v>
      </c>
      <c r="FA14">
        <f t="shared" si="60"/>
        <v>0</v>
      </c>
      <c r="FB14">
        <f t="shared" si="61"/>
        <v>0</v>
      </c>
      <c r="FC14">
        <f t="shared" si="62"/>
        <v>0</v>
      </c>
      <c r="FD14">
        <f t="shared" si="63"/>
        <v>0</v>
      </c>
      <c r="FE14">
        <f t="shared" si="64"/>
        <v>0</v>
      </c>
      <c r="FF14">
        <f t="shared" si="65"/>
        <v>0</v>
      </c>
      <c r="FG14">
        <f t="shared" si="66"/>
        <v>0</v>
      </c>
      <c r="FH14">
        <f t="shared" si="67"/>
        <v>0</v>
      </c>
      <c r="FI14">
        <f t="shared" si="68"/>
        <v>0</v>
      </c>
      <c r="FJ14">
        <f t="shared" si="69"/>
        <v>0</v>
      </c>
      <c r="FK14">
        <f t="shared" si="70"/>
        <v>0</v>
      </c>
      <c r="FL14">
        <f t="shared" si="71"/>
        <v>0</v>
      </c>
      <c r="FM14">
        <f t="shared" si="72"/>
        <v>0</v>
      </c>
      <c r="FN14">
        <f t="shared" si="73"/>
        <v>0</v>
      </c>
      <c r="FO14">
        <f t="shared" si="74"/>
        <v>0</v>
      </c>
      <c r="FP14" t="str">
        <f t="shared" si="75"/>
        <v/>
      </c>
      <c r="FQ14" t="str">
        <f t="shared" si="76"/>
        <v/>
      </c>
      <c r="FR14">
        <f t="shared" si="77"/>
        <v>0</v>
      </c>
      <c r="GO14">
        <f t="shared" si="78"/>
        <v>999</v>
      </c>
      <c r="GP14">
        <f t="shared" si="79"/>
        <v>999</v>
      </c>
      <c r="GX14">
        <v>11</v>
      </c>
      <c r="GY14">
        <f t="shared" si="333"/>
        <v>0</v>
      </c>
      <c r="GZ14">
        <f t="shared" si="334"/>
        <v>0</v>
      </c>
      <c r="HA14">
        <f t="shared" si="335"/>
        <v>0</v>
      </c>
      <c r="HB14">
        <f t="shared" si="336"/>
        <v>0</v>
      </c>
      <c r="HC14">
        <f t="shared" si="337"/>
        <v>0</v>
      </c>
      <c r="HD14">
        <f t="shared" si="338"/>
        <v>0</v>
      </c>
      <c r="HE14">
        <f t="shared" si="339"/>
        <v>0</v>
      </c>
      <c r="HF14">
        <f t="shared" si="340"/>
        <v>0</v>
      </c>
      <c r="HG14">
        <f t="shared" si="341"/>
        <v>0</v>
      </c>
      <c r="HH14">
        <f t="shared" si="342"/>
        <v>0</v>
      </c>
      <c r="HI14">
        <f t="shared" si="80"/>
        <v>0</v>
      </c>
      <c r="HJ14">
        <f t="shared" si="81"/>
        <v>0</v>
      </c>
      <c r="HK14">
        <f t="shared" si="82"/>
        <v>0</v>
      </c>
      <c r="HL14">
        <f t="shared" si="83"/>
        <v>0</v>
      </c>
      <c r="HM14">
        <f t="shared" si="84"/>
        <v>0</v>
      </c>
      <c r="HN14">
        <f t="shared" si="85"/>
        <v>0</v>
      </c>
      <c r="HO14">
        <f t="shared" si="86"/>
        <v>0</v>
      </c>
      <c r="HP14">
        <f t="shared" si="87"/>
        <v>0</v>
      </c>
      <c r="HQ14">
        <f t="shared" si="88"/>
        <v>0</v>
      </c>
      <c r="HR14">
        <f t="shared" si="89"/>
        <v>0</v>
      </c>
      <c r="HS14">
        <f t="shared" si="90"/>
        <v>0</v>
      </c>
      <c r="HT14">
        <f t="shared" si="91"/>
        <v>0</v>
      </c>
      <c r="HU14">
        <f t="shared" si="92"/>
        <v>0</v>
      </c>
      <c r="HV14">
        <f t="shared" si="93"/>
        <v>0</v>
      </c>
      <c r="HW14">
        <f t="shared" si="94"/>
        <v>0</v>
      </c>
      <c r="HX14">
        <f t="shared" si="95"/>
        <v>0</v>
      </c>
      <c r="HY14">
        <f t="shared" si="96"/>
        <v>0</v>
      </c>
      <c r="HZ14">
        <f t="shared" si="97"/>
        <v>0</v>
      </c>
      <c r="IA14">
        <f t="shared" si="98"/>
        <v>0</v>
      </c>
      <c r="IB14">
        <f t="shared" si="99"/>
        <v>0</v>
      </c>
      <c r="IC14">
        <f t="shared" si="100"/>
        <v>0</v>
      </c>
      <c r="ID14">
        <f t="shared" si="101"/>
        <v>0</v>
      </c>
      <c r="IE14">
        <f t="shared" si="102"/>
        <v>0</v>
      </c>
      <c r="IF14">
        <f t="shared" si="103"/>
        <v>0</v>
      </c>
      <c r="IG14">
        <f t="shared" si="104"/>
        <v>0</v>
      </c>
      <c r="IH14">
        <f t="shared" si="105"/>
        <v>0</v>
      </c>
      <c r="II14">
        <f t="shared" si="106"/>
        <v>0</v>
      </c>
      <c r="IJ14">
        <f t="shared" si="107"/>
        <v>0</v>
      </c>
      <c r="IK14">
        <f t="shared" si="108"/>
        <v>0</v>
      </c>
      <c r="IL14">
        <f t="shared" si="109"/>
        <v>0</v>
      </c>
      <c r="IM14">
        <f t="shared" si="110"/>
        <v>0</v>
      </c>
      <c r="IN14">
        <f t="shared" si="111"/>
        <v>0</v>
      </c>
      <c r="IO14">
        <f t="shared" si="112"/>
        <v>0</v>
      </c>
      <c r="IP14">
        <f t="shared" si="113"/>
        <v>0</v>
      </c>
      <c r="IQ14">
        <f t="shared" si="114"/>
        <v>0</v>
      </c>
      <c r="IR14" t="str">
        <f t="shared" si="115"/>
        <v/>
      </c>
      <c r="IS14" t="str">
        <f t="shared" si="116"/>
        <v/>
      </c>
      <c r="IT14">
        <f t="shared" si="117"/>
        <v>0</v>
      </c>
      <c r="JQ14">
        <f t="shared" si="118"/>
        <v>999</v>
      </c>
      <c r="JR14">
        <f t="shared" si="119"/>
        <v>999</v>
      </c>
      <c r="JZ14">
        <v>11</v>
      </c>
      <c r="KA14">
        <f t="shared" si="343"/>
        <v>0</v>
      </c>
      <c r="KB14">
        <f t="shared" si="344"/>
        <v>0</v>
      </c>
      <c r="KC14">
        <f t="shared" si="345"/>
        <v>0</v>
      </c>
      <c r="KD14">
        <f t="shared" si="346"/>
        <v>0</v>
      </c>
      <c r="KE14">
        <f t="shared" si="347"/>
        <v>0</v>
      </c>
      <c r="KF14">
        <f t="shared" si="348"/>
        <v>0</v>
      </c>
      <c r="KG14">
        <f t="shared" si="349"/>
        <v>0</v>
      </c>
      <c r="KH14">
        <f t="shared" si="350"/>
        <v>0</v>
      </c>
      <c r="KI14">
        <f t="shared" si="351"/>
        <v>0</v>
      </c>
      <c r="KJ14">
        <f t="shared" si="352"/>
        <v>0</v>
      </c>
      <c r="KK14">
        <f t="shared" si="120"/>
        <v>0</v>
      </c>
      <c r="KL14">
        <f t="shared" si="121"/>
        <v>0</v>
      </c>
      <c r="KM14">
        <f t="shared" si="122"/>
        <v>0</v>
      </c>
      <c r="KN14">
        <f t="shared" si="123"/>
        <v>0</v>
      </c>
      <c r="KO14">
        <f t="shared" si="124"/>
        <v>0</v>
      </c>
      <c r="KP14">
        <f t="shared" si="125"/>
        <v>0</v>
      </c>
      <c r="KQ14">
        <f t="shared" si="126"/>
        <v>0</v>
      </c>
      <c r="KR14">
        <f t="shared" si="127"/>
        <v>0</v>
      </c>
      <c r="KS14">
        <f t="shared" si="128"/>
        <v>0</v>
      </c>
      <c r="KT14">
        <f t="shared" si="129"/>
        <v>0</v>
      </c>
      <c r="KU14">
        <f t="shared" si="130"/>
        <v>0</v>
      </c>
      <c r="KV14">
        <f t="shared" si="131"/>
        <v>0</v>
      </c>
      <c r="KW14">
        <f t="shared" si="132"/>
        <v>0</v>
      </c>
      <c r="KX14">
        <f t="shared" si="133"/>
        <v>0</v>
      </c>
      <c r="KY14">
        <f t="shared" si="134"/>
        <v>0</v>
      </c>
      <c r="KZ14">
        <f t="shared" si="135"/>
        <v>0</v>
      </c>
      <c r="LA14">
        <f t="shared" si="136"/>
        <v>0</v>
      </c>
      <c r="LB14">
        <f t="shared" si="137"/>
        <v>0</v>
      </c>
      <c r="LC14">
        <f t="shared" si="138"/>
        <v>0</v>
      </c>
      <c r="LD14">
        <f t="shared" si="139"/>
        <v>0</v>
      </c>
      <c r="LE14">
        <f t="shared" si="140"/>
        <v>0</v>
      </c>
      <c r="LF14">
        <f t="shared" si="141"/>
        <v>0</v>
      </c>
      <c r="LG14">
        <f t="shared" si="142"/>
        <v>0</v>
      </c>
      <c r="LH14">
        <f t="shared" si="143"/>
        <v>0</v>
      </c>
      <c r="LI14">
        <f t="shared" si="144"/>
        <v>0</v>
      </c>
      <c r="LJ14">
        <f t="shared" si="145"/>
        <v>0</v>
      </c>
      <c r="LK14">
        <f t="shared" si="146"/>
        <v>0</v>
      </c>
      <c r="LL14">
        <f t="shared" si="147"/>
        <v>0</v>
      </c>
      <c r="LM14">
        <f t="shared" si="148"/>
        <v>0</v>
      </c>
      <c r="LN14">
        <f t="shared" si="149"/>
        <v>0</v>
      </c>
      <c r="LO14">
        <f t="shared" si="150"/>
        <v>100</v>
      </c>
      <c r="LP14">
        <f t="shared" si="151"/>
        <v>0</v>
      </c>
      <c r="LQ14">
        <f t="shared" si="152"/>
        <v>0</v>
      </c>
      <c r="LR14">
        <f t="shared" si="153"/>
        <v>0</v>
      </c>
      <c r="LS14">
        <f t="shared" si="154"/>
        <v>0</v>
      </c>
      <c r="LT14" t="str">
        <f t="shared" si="155"/>
        <v/>
      </c>
      <c r="LU14" t="str">
        <f t="shared" si="156"/>
        <v/>
      </c>
      <c r="LV14">
        <f t="shared" si="157"/>
        <v>0</v>
      </c>
      <c r="MS14">
        <f t="shared" si="158"/>
        <v>999</v>
      </c>
      <c r="MT14">
        <f t="shared" si="159"/>
        <v>999</v>
      </c>
      <c r="NB14">
        <v>11</v>
      </c>
      <c r="NC14">
        <f t="shared" si="353"/>
        <v>0</v>
      </c>
      <c r="ND14">
        <f t="shared" si="354"/>
        <v>0</v>
      </c>
      <c r="NE14">
        <f t="shared" si="355"/>
        <v>0</v>
      </c>
      <c r="NF14">
        <f t="shared" si="356"/>
        <v>0</v>
      </c>
      <c r="NG14">
        <f t="shared" si="357"/>
        <v>0</v>
      </c>
      <c r="NH14">
        <f t="shared" si="358"/>
        <v>0</v>
      </c>
      <c r="NI14">
        <f t="shared" si="359"/>
        <v>0</v>
      </c>
      <c r="NJ14">
        <f t="shared" si="360"/>
        <v>0</v>
      </c>
      <c r="NK14">
        <f t="shared" si="361"/>
        <v>0</v>
      </c>
      <c r="NL14">
        <f t="shared" si="362"/>
        <v>0</v>
      </c>
      <c r="NM14">
        <f t="shared" si="160"/>
        <v>0</v>
      </c>
      <c r="NN14">
        <f t="shared" si="161"/>
        <v>0</v>
      </c>
      <c r="NO14">
        <f t="shared" si="162"/>
        <v>0</v>
      </c>
      <c r="NP14">
        <f t="shared" si="163"/>
        <v>0</v>
      </c>
      <c r="NQ14">
        <f t="shared" si="164"/>
        <v>0</v>
      </c>
      <c r="NR14">
        <f t="shared" si="165"/>
        <v>0</v>
      </c>
      <c r="NS14">
        <f t="shared" si="166"/>
        <v>0</v>
      </c>
      <c r="NT14">
        <f t="shared" si="167"/>
        <v>0</v>
      </c>
      <c r="NU14">
        <f t="shared" si="168"/>
        <v>0</v>
      </c>
      <c r="NV14">
        <f t="shared" si="169"/>
        <v>0</v>
      </c>
      <c r="NW14">
        <f t="shared" si="170"/>
        <v>0</v>
      </c>
      <c r="NX14">
        <f t="shared" si="171"/>
        <v>0</v>
      </c>
      <c r="NY14">
        <f t="shared" si="172"/>
        <v>0</v>
      </c>
      <c r="NZ14">
        <f t="shared" si="173"/>
        <v>0</v>
      </c>
      <c r="OA14">
        <f t="shared" si="174"/>
        <v>0</v>
      </c>
      <c r="OB14">
        <f t="shared" si="175"/>
        <v>0</v>
      </c>
      <c r="OC14">
        <f t="shared" si="176"/>
        <v>0</v>
      </c>
      <c r="OD14">
        <f t="shared" si="177"/>
        <v>0</v>
      </c>
      <c r="OE14">
        <f t="shared" si="178"/>
        <v>0</v>
      </c>
      <c r="OF14">
        <f t="shared" si="179"/>
        <v>0</v>
      </c>
      <c r="OG14">
        <f t="shared" si="180"/>
        <v>0</v>
      </c>
      <c r="OH14">
        <f t="shared" si="181"/>
        <v>0</v>
      </c>
      <c r="OI14">
        <f t="shared" si="182"/>
        <v>0</v>
      </c>
      <c r="OJ14">
        <f t="shared" si="183"/>
        <v>0</v>
      </c>
      <c r="OK14">
        <f t="shared" si="184"/>
        <v>0</v>
      </c>
      <c r="OL14">
        <f t="shared" si="185"/>
        <v>0</v>
      </c>
      <c r="OM14">
        <f t="shared" si="186"/>
        <v>0</v>
      </c>
      <c r="ON14">
        <f t="shared" si="187"/>
        <v>0</v>
      </c>
      <c r="OO14">
        <f t="shared" si="188"/>
        <v>0</v>
      </c>
      <c r="OP14">
        <f t="shared" si="189"/>
        <v>0</v>
      </c>
      <c r="OQ14">
        <f t="shared" si="190"/>
        <v>200</v>
      </c>
      <c r="OR14">
        <f t="shared" si="191"/>
        <v>0</v>
      </c>
      <c r="OS14">
        <f t="shared" si="192"/>
        <v>0</v>
      </c>
      <c r="OT14">
        <f t="shared" si="193"/>
        <v>0</v>
      </c>
      <c r="OU14">
        <f t="shared" si="194"/>
        <v>0</v>
      </c>
      <c r="OV14" t="str">
        <f t="shared" si="195"/>
        <v/>
      </c>
      <c r="OW14" t="str">
        <f t="shared" si="196"/>
        <v/>
      </c>
      <c r="OX14">
        <f t="shared" si="197"/>
        <v>0</v>
      </c>
      <c r="PU14">
        <f t="shared" si="198"/>
        <v>999</v>
      </c>
      <c r="PV14">
        <f t="shared" si="199"/>
        <v>999</v>
      </c>
      <c r="QD14">
        <v>11</v>
      </c>
      <c r="QE14">
        <f t="shared" si="363"/>
        <v>0</v>
      </c>
      <c r="QF14">
        <f t="shared" si="364"/>
        <v>0</v>
      </c>
      <c r="QG14">
        <f t="shared" si="365"/>
        <v>0</v>
      </c>
      <c r="QH14">
        <f t="shared" si="366"/>
        <v>0</v>
      </c>
      <c r="QI14">
        <f t="shared" si="367"/>
        <v>0</v>
      </c>
      <c r="QJ14">
        <f t="shared" si="368"/>
        <v>0</v>
      </c>
      <c r="QK14">
        <f t="shared" si="369"/>
        <v>0</v>
      </c>
      <c r="QL14">
        <f t="shared" si="370"/>
        <v>0</v>
      </c>
      <c r="QM14">
        <f t="shared" si="371"/>
        <v>0</v>
      </c>
      <c r="QN14">
        <f t="shared" si="372"/>
        <v>0</v>
      </c>
      <c r="QO14">
        <f t="shared" si="200"/>
        <v>0</v>
      </c>
      <c r="QP14">
        <f t="shared" si="201"/>
        <v>0</v>
      </c>
      <c r="QQ14">
        <f t="shared" si="202"/>
        <v>0</v>
      </c>
      <c r="QR14">
        <f t="shared" si="203"/>
        <v>0</v>
      </c>
      <c r="QS14">
        <f t="shared" si="204"/>
        <v>0</v>
      </c>
      <c r="QT14">
        <f t="shared" si="205"/>
        <v>0</v>
      </c>
      <c r="QU14">
        <f t="shared" si="206"/>
        <v>0</v>
      </c>
      <c r="QV14">
        <f t="shared" si="207"/>
        <v>0</v>
      </c>
      <c r="QW14">
        <f t="shared" si="208"/>
        <v>0</v>
      </c>
      <c r="QX14">
        <f t="shared" si="209"/>
        <v>0</v>
      </c>
      <c r="QY14">
        <f t="shared" si="210"/>
        <v>0</v>
      </c>
      <c r="QZ14">
        <f t="shared" si="211"/>
        <v>0</v>
      </c>
      <c r="RA14">
        <f t="shared" si="212"/>
        <v>0</v>
      </c>
      <c r="RB14">
        <f t="shared" si="213"/>
        <v>0</v>
      </c>
      <c r="RC14">
        <f t="shared" si="214"/>
        <v>0</v>
      </c>
      <c r="RD14">
        <f t="shared" si="215"/>
        <v>0</v>
      </c>
      <c r="RE14">
        <f t="shared" si="216"/>
        <v>0</v>
      </c>
      <c r="RF14">
        <f t="shared" si="217"/>
        <v>0</v>
      </c>
      <c r="RG14">
        <f t="shared" si="218"/>
        <v>0</v>
      </c>
      <c r="RH14">
        <f t="shared" si="219"/>
        <v>0</v>
      </c>
      <c r="RI14">
        <f t="shared" si="220"/>
        <v>0</v>
      </c>
      <c r="RJ14">
        <f t="shared" si="221"/>
        <v>0</v>
      </c>
      <c r="RK14">
        <f t="shared" si="222"/>
        <v>0</v>
      </c>
      <c r="RL14">
        <f t="shared" si="223"/>
        <v>0</v>
      </c>
      <c r="RM14">
        <f t="shared" si="224"/>
        <v>0</v>
      </c>
      <c r="RN14">
        <f t="shared" si="225"/>
        <v>0</v>
      </c>
      <c r="RO14">
        <f t="shared" si="226"/>
        <v>0</v>
      </c>
      <c r="RP14">
        <f t="shared" si="227"/>
        <v>0</v>
      </c>
      <c r="RQ14">
        <f t="shared" si="228"/>
        <v>0</v>
      </c>
      <c r="RR14">
        <f t="shared" si="229"/>
        <v>0</v>
      </c>
      <c r="RS14">
        <f t="shared" si="230"/>
        <v>300</v>
      </c>
      <c r="RT14">
        <f t="shared" si="231"/>
        <v>0</v>
      </c>
      <c r="RU14">
        <f t="shared" si="232"/>
        <v>0</v>
      </c>
      <c r="RV14">
        <f t="shared" si="233"/>
        <v>0</v>
      </c>
      <c r="RW14">
        <f t="shared" si="234"/>
        <v>0</v>
      </c>
      <c r="RX14" t="str">
        <f t="shared" si="235"/>
        <v/>
      </c>
      <c r="RY14" t="str">
        <f t="shared" si="236"/>
        <v/>
      </c>
      <c r="RZ14">
        <f t="shared" si="237"/>
        <v>0</v>
      </c>
      <c r="SW14">
        <f t="shared" si="238"/>
        <v>999</v>
      </c>
      <c r="SX14">
        <f t="shared" si="239"/>
        <v>999</v>
      </c>
      <c r="TF14">
        <v>11</v>
      </c>
      <c r="TG14">
        <f t="shared" si="373"/>
        <v>0</v>
      </c>
      <c r="TH14">
        <f t="shared" si="374"/>
        <v>0</v>
      </c>
      <c r="TI14">
        <f t="shared" si="375"/>
        <v>0</v>
      </c>
      <c r="TJ14">
        <f t="shared" si="376"/>
        <v>0</v>
      </c>
      <c r="TK14">
        <f t="shared" si="377"/>
        <v>0</v>
      </c>
      <c r="TL14">
        <f t="shared" si="378"/>
        <v>0</v>
      </c>
      <c r="TM14">
        <f t="shared" si="379"/>
        <v>0</v>
      </c>
      <c r="TN14">
        <f t="shared" si="380"/>
        <v>0</v>
      </c>
      <c r="TO14">
        <f t="shared" si="381"/>
        <v>0</v>
      </c>
      <c r="TP14">
        <f t="shared" si="382"/>
        <v>0</v>
      </c>
      <c r="TQ14">
        <f t="shared" si="240"/>
        <v>0</v>
      </c>
      <c r="TR14">
        <f t="shared" si="241"/>
        <v>0</v>
      </c>
      <c r="TS14">
        <f t="shared" si="242"/>
        <v>0</v>
      </c>
      <c r="TT14">
        <f t="shared" si="243"/>
        <v>0</v>
      </c>
      <c r="TU14">
        <f t="shared" si="244"/>
        <v>0</v>
      </c>
      <c r="TV14">
        <f t="shared" si="245"/>
        <v>0</v>
      </c>
      <c r="TW14">
        <f t="shared" si="246"/>
        <v>0</v>
      </c>
      <c r="TX14">
        <f t="shared" si="247"/>
        <v>0</v>
      </c>
      <c r="TY14">
        <f t="shared" si="248"/>
        <v>0</v>
      </c>
      <c r="TZ14">
        <f t="shared" si="249"/>
        <v>0</v>
      </c>
      <c r="UA14">
        <f t="shared" si="250"/>
        <v>0</v>
      </c>
      <c r="UB14">
        <f t="shared" si="251"/>
        <v>0</v>
      </c>
      <c r="UC14">
        <f t="shared" si="252"/>
        <v>0</v>
      </c>
      <c r="UD14">
        <f t="shared" si="253"/>
        <v>0</v>
      </c>
      <c r="UE14">
        <f t="shared" si="254"/>
        <v>0</v>
      </c>
      <c r="UF14">
        <f t="shared" si="255"/>
        <v>0</v>
      </c>
      <c r="UG14">
        <f t="shared" si="256"/>
        <v>0</v>
      </c>
      <c r="UH14">
        <f t="shared" si="257"/>
        <v>0</v>
      </c>
      <c r="UI14">
        <f t="shared" si="258"/>
        <v>0</v>
      </c>
      <c r="UJ14">
        <f t="shared" si="259"/>
        <v>0</v>
      </c>
      <c r="UK14">
        <f t="shared" si="260"/>
        <v>0</v>
      </c>
      <c r="UL14">
        <f t="shared" si="261"/>
        <v>0</v>
      </c>
      <c r="UM14">
        <f t="shared" si="262"/>
        <v>0</v>
      </c>
      <c r="UN14">
        <f t="shared" si="263"/>
        <v>0</v>
      </c>
      <c r="UO14">
        <f t="shared" si="264"/>
        <v>0</v>
      </c>
      <c r="UP14">
        <f t="shared" si="265"/>
        <v>0</v>
      </c>
      <c r="UQ14">
        <f t="shared" si="266"/>
        <v>0</v>
      </c>
      <c r="UR14">
        <f t="shared" si="267"/>
        <v>0</v>
      </c>
      <c r="US14">
        <f t="shared" si="268"/>
        <v>0</v>
      </c>
      <c r="UT14">
        <f t="shared" si="269"/>
        <v>0</v>
      </c>
      <c r="UU14">
        <f t="shared" si="270"/>
        <v>400</v>
      </c>
      <c r="UV14">
        <f t="shared" si="271"/>
        <v>0</v>
      </c>
      <c r="UW14">
        <f t="shared" si="272"/>
        <v>0</v>
      </c>
      <c r="UX14">
        <f t="shared" si="273"/>
        <v>0</v>
      </c>
      <c r="UY14">
        <f t="shared" si="274"/>
        <v>0</v>
      </c>
      <c r="UZ14" t="str">
        <f t="shared" si="275"/>
        <v/>
      </c>
      <c r="VA14" t="str">
        <f t="shared" si="276"/>
        <v/>
      </c>
      <c r="VB14">
        <f t="shared" si="277"/>
        <v>0</v>
      </c>
      <c r="VY14">
        <f t="shared" si="278"/>
        <v>999</v>
      </c>
      <c r="VZ14">
        <f t="shared" si="279"/>
        <v>999</v>
      </c>
      <c r="WH14">
        <v>11</v>
      </c>
      <c r="WI14">
        <f t="shared" si="383"/>
        <v>0</v>
      </c>
      <c r="WJ14">
        <f t="shared" si="384"/>
        <v>0</v>
      </c>
      <c r="WK14">
        <f t="shared" si="385"/>
        <v>0</v>
      </c>
      <c r="WL14">
        <f t="shared" si="386"/>
        <v>0</v>
      </c>
      <c r="WM14">
        <f t="shared" si="387"/>
        <v>0</v>
      </c>
      <c r="WN14">
        <f t="shared" si="388"/>
        <v>0</v>
      </c>
      <c r="WO14">
        <f t="shared" si="389"/>
        <v>0</v>
      </c>
      <c r="WP14">
        <f t="shared" si="390"/>
        <v>0</v>
      </c>
      <c r="WQ14">
        <f t="shared" si="391"/>
        <v>0</v>
      </c>
      <c r="WR14">
        <f t="shared" si="392"/>
        <v>0</v>
      </c>
      <c r="WS14">
        <f t="shared" si="280"/>
        <v>0</v>
      </c>
      <c r="WT14">
        <f t="shared" si="281"/>
        <v>0</v>
      </c>
      <c r="WU14">
        <f t="shared" si="282"/>
        <v>0</v>
      </c>
      <c r="WV14">
        <f t="shared" si="283"/>
        <v>0</v>
      </c>
      <c r="WW14">
        <f t="shared" si="284"/>
        <v>0</v>
      </c>
      <c r="WX14">
        <f t="shared" si="285"/>
        <v>0</v>
      </c>
      <c r="WY14">
        <f t="shared" si="286"/>
        <v>0</v>
      </c>
      <c r="WZ14">
        <f t="shared" si="287"/>
        <v>0</v>
      </c>
      <c r="XA14">
        <f t="shared" si="288"/>
        <v>0</v>
      </c>
      <c r="XB14">
        <f t="shared" si="289"/>
        <v>0</v>
      </c>
      <c r="XC14">
        <f t="shared" si="290"/>
        <v>0</v>
      </c>
      <c r="XD14">
        <f t="shared" si="291"/>
        <v>0</v>
      </c>
      <c r="XE14">
        <f t="shared" si="292"/>
        <v>0</v>
      </c>
      <c r="XF14">
        <f t="shared" si="293"/>
        <v>0</v>
      </c>
      <c r="XG14">
        <f t="shared" si="294"/>
        <v>0</v>
      </c>
      <c r="XH14">
        <f t="shared" si="295"/>
        <v>0</v>
      </c>
      <c r="XI14">
        <f t="shared" si="296"/>
        <v>0</v>
      </c>
      <c r="XJ14">
        <f t="shared" si="297"/>
        <v>0</v>
      </c>
      <c r="XK14">
        <f t="shared" si="298"/>
        <v>0</v>
      </c>
      <c r="XL14">
        <f t="shared" si="299"/>
        <v>0</v>
      </c>
      <c r="XM14">
        <f t="shared" si="300"/>
        <v>0</v>
      </c>
      <c r="XN14">
        <f t="shared" si="301"/>
        <v>0</v>
      </c>
      <c r="XO14">
        <f t="shared" si="302"/>
        <v>0</v>
      </c>
      <c r="XP14">
        <f t="shared" si="303"/>
        <v>0</v>
      </c>
      <c r="XQ14">
        <f t="shared" si="304"/>
        <v>0</v>
      </c>
      <c r="XR14">
        <f t="shared" si="305"/>
        <v>0</v>
      </c>
      <c r="XS14">
        <f t="shared" si="306"/>
        <v>0</v>
      </c>
      <c r="XT14">
        <f t="shared" si="307"/>
        <v>0</v>
      </c>
      <c r="XU14">
        <f t="shared" si="308"/>
        <v>0</v>
      </c>
      <c r="XV14">
        <f t="shared" si="309"/>
        <v>0</v>
      </c>
      <c r="XX14">
        <f t="shared" si="310"/>
        <v>0</v>
      </c>
      <c r="XY14">
        <f t="shared" si="311"/>
        <v>0</v>
      </c>
      <c r="XZ14">
        <f t="shared" si="312"/>
        <v>0</v>
      </c>
    </row>
    <row r="15" spans="1:676" x14ac:dyDescent="0.45">
      <c r="C15" s="47" t="s">
        <v>36</v>
      </c>
      <c r="D15" s="48"/>
      <c r="E15" s="49"/>
      <c r="F15" s="48"/>
      <c r="AT15">
        <v>12</v>
      </c>
      <c r="AU15">
        <f t="shared" si="313"/>
        <v>0</v>
      </c>
      <c r="AV15">
        <f t="shared" si="314"/>
        <v>0</v>
      </c>
      <c r="AW15">
        <f t="shared" si="315"/>
        <v>0</v>
      </c>
      <c r="AX15">
        <f t="shared" si="316"/>
        <v>0</v>
      </c>
      <c r="AY15">
        <f t="shared" si="317"/>
        <v>0</v>
      </c>
      <c r="AZ15">
        <f t="shared" si="318"/>
        <v>0</v>
      </c>
      <c r="BA15">
        <f t="shared" si="319"/>
        <v>0</v>
      </c>
      <c r="BB15">
        <f t="shared" si="320"/>
        <v>0</v>
      </c>
      <c r="BC15">
        <f t="shared" si="321"/>
        <v>0</v>
      </c>
      <c r="BD15">
        <f t="shared" si="322"/>
        <v>0</v>
      </c>
      <c r="BE15">
        <f t="shared" si="0"/>
        <v>0</v>
      </c>
      <c r="BF15">
        <f t="shared" si="1"/>
        <v>0</v>
      </c>
      <c r="BG15">
        <f t="shared" si="2"/>
        <v>0</v>
      </c>
      <c r="BH15">
        <f t="shared" si="3"/>
        <v>0</v>
      </c>
      <c r="BI15">
        <f t="shared" si="4"/>
        <v>0</v>
      </c>
      <c r="BJ15">
        <f t="shared" si="5"/>
        <v>0</v>
      </c>
      <c r="BK15">
        <f t="shared" si="6"/>
        <v>0</v>
      </c>
      <c r="BL15">
        <f t="shared" si="7"/>
        <v>0</v>
      </c>
      <c r="BM15">
        <f t="shared" si="8"/>
        <v>0</v>
      </c>
      <c r="BN15">
        <f t="shared" si="9"/>
        <v>0</v>
      </c>
      <c r="BO15">
        <f t="shared" si="10"/>
        <v>0</v>
      </c>
      <c r="BP15">
        <f t="shared" si="11"/>
        <v>0</v>
      </c>
      <c r="BQ15">
        <f t="shared" si="12"/>
        <v>0</v>
      </c>
      <c r="BR15">
        <f t="shared" si="13"/>
        <v>0</v>
      </c>
      <c r="BS15">
        <f t="shared" si="14"/>
        <v>0</v>
      </c>
      <c r="BT15">
        <f t="shared" si="15"/>
        <v>0</v>
      </c>
      <c r="BU15">
        <f t="shared" si="16"/>
        <v>0</v>
      </c>
      <c r="BV15">
        <f t="shared" si="17"/>
        <v>0</v>
      </c>
      <c r="BW15">
        <f t="shared" si="18"/>
        <v>0</v>
      </c>
      <c r="BX15">
        <f t="shared" si="19"/>
        <v>0</v>
      </c>
      <c r="BY15">
        <f t="shared" si="20"/>
        <v>0</v>
      </c>
      <c r="BZ15">
        <f t="shared" si="21"/>
        <v>0</v>
      </c>
      <c r="CA15">
        <f t="shared" si="22"/>
        <v>0</v>
      </c>
      <c r="CB15">
        <f t="shared" si="23"/>
        <v>0</v>
      </c>
      <c r="CC15">
        <f t="shared" si="24"/>
        <v>0</v>
      </c>
      <c r="CD15">
        <f t="shared" si="25"/>
        <v>0</v>
      </c>
      <c r="CE15">
        <f t="shared" si="26"/>
        <v>0</v>
      </c>
      <c r="CF15">
        <f t="shared" si="27"/>
        <v>0</v>
      </c>
      <c r="CG15">
        <f t="shared" si="28"/>
        <v>0</v>
      </c>
      <c r="CH15">
        <f t="shared" si="29"/>
        <v>0</v>
      </c>
      <c r="CI15">
        <f t="shared" si="30"/>
        <v>0</v>
      </c>
      <c r="CJ15">
        <f t="shared" si="31"/>
        <v>0</v>
      </c>
      <c r="CK15">
        <f t="shared" si="32"/>
        <v>0</v>
      </c>
      <c r="CL15">
        <f t="shared" si="33"/>
        <v>0</v>
      </c>
      <c r="CM15">
        <f t="shared" si="34"/>
        <v>0</v>
      </c>
      <c r="CN15" t="str">
        <f t="shared" si="35"/>
        <v/>
      </c>
      <c r="CO15" t="str">
        <f t="shared" si="36"/>
        <v/>
      </c>
      <c r="CP15">
        <f t="shared" si="37"/>
        <v>0</v>
      </c>
      <c r="DM15">
        <f t="shared" si="38"/>
        <v>999</v>
      </c>
      <c r="DN15">
        <f t="shared" si="39"/>
        <v>999</v>
      </c>
      <c r="DV15">
        <v>12</v>
      </c>
      <c r="DW15">
        <f t="shared" si="323"/>
        <v>0</v>
      </c>
      <c r="DX15">
        <f t="shared" si="324"/>
        <v>0</v>
      </c>
      <c r="DY15">
        <f t="shared" si="325"/>
        <v>0</v>
      </c>
      <c r="DZ15">
        <f t="shared" si="326"/>
        <v>0</v>
      </c>
      <c r="EA15">
        <f t="shared" si="327"/>
        <v>0</v>
      </c>
      <c r="EB15">
        <f t="shared" si="328"/>
        <v>0</v>
      </c>
      <c r="EC15">
        <f t="shared" si="329"/>
        <v>0</v>
      </c>
      <c r="ED15">
        <f t="shared" si="330"/>
        <v>0</v>
      </c>
      <c r="EE15">
        <f t="shared" si="331"/>
        <v>0</v>
      </c>
      <c r="EF15">
        <f t="shared" si="332"/>
        <v>0</v>
      </c>
      <c r="EG15">
        <f t="shared" si="40"/>
        <v>0</v>
      </c>
      <c r="EH15">
        <f t="shared" si="41"/>
        <v>0</v>
      </c>
      <c r="EI15">
        <f t="shared" si="42"/>
        <v>0</v>
      </c>
      <c r="EJ15">
        <f t="shared" si="43"/>
        <v>0</v>
      </c>
      <c r="EK15">
        <f t="shared" si="44"/>
        <v>0</v>
      </c>
      <c r="EL15">
        <f t="shared" si="45"/>
        <v>0</v>
      </c>
      <c r="EM15">
        <f t="shared" si="46"/>
        <v>0</v>
      </c>
      <c r="EN15">
        <f t="shared" si="47"/>
        <v>0</v>
      </c>
      <c r="EO15">
        <f t="shared" si="48"/>
        <v>0</v>
      </c>
      <c r="EP15">
        <f t="shared" si="49"/>
        <v>0</v>
      </c>
      <c r="EQ15">
        <f t="shared" si="50"/>
        <v>0</v>
      </c>
      <c r="ER15">
        <f t="shared" si="51"/>
        <v>0</v>
      </c>
      <c r="ES15">
        <f t="shared" si="52"/>
        <v>0</v>
      </c>
      <c r="ET15">
        <f t="shared" si="53"/>
        <v>0</v>
      </c>
      <c r="EU15">
        <f t="shared" si="54"/>
        <v>0</v>
      </c>
      <c r="EV15">
        <f t="shared" si="55"/>
        <v>0</v>
      </c>
      <c r="EW15">
        <f t="shared" si="56"/>
        <v>0</v>
      </c>
      <c r="EX15">
        <f t="shared" si="57"/>
        <v>0</v>
      </c>
      <c r="EY15">
        <f t="shared" si="58"/>
        <v>0</v>
      </c>
      <c r="EZ15">
        <f t="shared" si="59"/>
        <v>0</v>
      </c>
      <c r="FA15">
        <f t="shared" si="60"/>
        <v>0</v>
      </c>
      <c r="FB15">
        <f t="shared" si="61"/>
        <v>0</v>
      </c>
      <c r="FC15">
        <f t="shared" si="62"/>
        <v>0</v>
      </c>
      <c r="FD15">
        <f t="shared" si="63"/>
        <v>0</v>
      </c>
      <c r="FE15">
        <f t="shared" si="64"/>
        <v>0</v>
      </c>
      <c r="FF15">
        <f t="shared" si="65"/>
        <v>0</v>
      </c>
      <c r="FG15">
        <f t="shared" si="66"/>
        <v>0</v>
      </c>
      <c r="FH15">
        <f t="shared" si="67"/>
        <v>0</v>
      </c>
      <c r="FI15">
        <f t="shared" si="68"/>
        <v>0</v>
      </c>
      <c r="FJ15">
        <f t="shared" si="69"/>
        <v>0</v>
      </c>
      <c r="FK15">
        <f t="shared" si="70"/>
        <v>0</v>
      </c>
      <c r="FL15">
        <f t="shared" si="71"/>
        <v>0</v>
      </c>
      <c r="FM15">
        <f t="shared" si="72"/>
        <v>0</v>
      </c>
      <c r="FN15">
        <f t="shared" si="73"/>
        <v>0</v>
      </c>
      <c r="FO15">
        <f t="shared" si="74"/>
        <v>0</v>
      </c>
      <c r="FP15" t="str">
        <f t="shared" si="75"/>
        <v/>
      </c>
      <c r="FQ15" t="str">
        <f t="shared" si="76"/>
        <v/>
      </c>
      <c r="FR15">
        <f t="shared" si="77"/>
        <v>0</v>
      </c>
      <c r="GO15">
        <f t="shared" si="78"/>
        <v>999</v>
      </c>
      <c r="GP15">
        <f t="shared" si="79"/>
        <v>999</v>
      </c>
      <c r="GX15">
        <v>12</v>
      </c>
      <c r="GY15">
        <f t="shared" si="333"/>
        <v>0</v>
      </c>
      <c r="GZ15">
        <f t="shared" si="334"/>
        <v>0</v>
      </c>
      <c r="HA15">
        <f t="shared" si="335"/>
        <v>0</v>
      </c>
      <c r="HB15">
        <f t="shared" si="336"/>
        <v>0</v>
      </c>
      <c r="HC15">
        <f t="shared" si="337"/>
        <v>0</v>
      </c>
      <c r="HD15">
        <f t="shared" si="338"/>
        <v>0</v>
      </c>
      <c r="HE15">
        <f t="shared" si="339"/>
        <v>0</v>
      </c>
      <c r="HF15">
        <f t="shared" si="340"/>
        <v>0</v>
      </c>
      <c r="HG15">
        <f t="shared" si="341"/>
        <v>0</v>
      </c>
      <c r="HH15">
        <f t="shared" si="342"/>
        <v>0</v>
      </c>
      <c r="HI15">
        <f t="shared" si="80"/>
        <v>0</v>
      </c>
      <c r="HJ15">
        <f t="shared" si="81"/>
        <v>0</v>
      </c>
      <c r="HK15">
        <f t="shared" si="82"/>
        <v>0</v>
      </c>
      <c r="HL15">
        <f t="shared" si="83"/>
        <v>0</v>
      </c>
      <c r="HM15">
        <f t="shared" si="84"/>
        <v>0</v>
      </c>
      <c r="HN15">
        <f t="shared" si="85"/>
        <v>0</v>
      </c>
      <c r="HO15">
        <f t="shared" si="86"/>
        <v>0</v>
      </c>
      <c r="HP15">
        <f t="shared" si="87"/>
        <v>0</v>
      </c>
      <c r="HQ15">
        <f t="shared" si="88"/>
        <v>0</v>
      </c>
      <c r="HR15">
        <f t="shared" si="89"/>
        <v>0</v>
      </c>
      <c r="HS15">
        <f t="shared" si="90"/>
        <v>0</v>
      </c>
      <c r="HT15">
        <f t="shared" si="91"/>
        <v>0</v>
      </c>
      <c r="HU15">
        <f t="shared" si="92"/>
        <v>0</v>
      </c>
      <c r="HV15">
        <f t="shared" si="93"/>
        <v>0</v>
      </c>
      <c r="HW15">
        <f t="shared" si="94"/>
        <v>0</v>
      </c>
      <c r="HX15">
        <f t="shared" si="95"/>
        <v>0</v>
      </c>
      <c r="HY15">
        <f t="shared" si="96"/>
        <v>0</v>
      </c>
      <c r="HZ15">
        <f t="shared" si="97"/>
        <v>0</v>
      </c>
      <c r="IA15">
        <f t="shared" si="98"/>
        <v>0</v>
      </c>
      <c r="IB15">
        <f t="shared" si="99"/>
        <v>0</v>
      </c>
      <c r="IC15">
        <f t="shared" si="100"/>
        <v>0</v>
      </c>
      <c r="ID15">
        <f t="shared" si="101"/>
        <v>0</v>
      </c>
      <c r="IE15">
        <f t="shared" si="102"/>
        <v>0</v>
      </c>
      <c r="IF15">
        <f t="shared" si="103"/>
        <v>0</v>
      </c>
      <c r="IG15">
        <f t="shared" si="104"/>
        <v>0</v>
      </c>
      <c r="IH15">
        <f t="shared" si="105"/>
        <v>0</v>
      </c>
      <c r="II15">
        <f t="shared" si="106"/>
        <v>0</v>
      </c>
      <c r="IJ15">
        <f t="shared" si="107"/>
        <v>0</v>
      </c>
      <c r="IK15">
        <f t="shared" si="108"/>
        <v>0</v>
      </c>
      <c r="IL15">
        <f t="shared" si="109"/>
        <v>0</v>
      </c>
      <c r="IM15">
        <f t="shared" si="110"/>
        <v>0</v>
      </c>
      <c r="IN15">
        <f t="shared" si="111"/>
        <v>0</v>
      </c>
      <c r="IO15">
        <f t="shared" si="112"/>
        <v>0</v>
      </c>
      <c r="IP15">
        <f t="shared" si="113"/>
        <v>0</v>
      </c>
      <c r="IQ15">
        <f t="shared" si="114"/>
        <v>0</v>
      </c>
      <c r="IR15" t="str">
        <f t="shared" si="115"/>
        <v/>
      </c>
      <c r="IS15" t="str">
        <f t="shared" si="116"/>
        <v/>
      </c>
      <c r="IT15">
        <f t="shared" si="117"/>
        <v>0</v>
      </c>
      <c r="JQ15">
        <f t="shared" si="118"/>
        <v>999</v>
      </c>
      <c r="JR15">
        <f t="shared" si="119"/>
        <v>999</v>
      </c>
      <c r="JZ15">
        <v>12</v>
      </c>
      <c r="KA15">
        <f t="shared" si="343"/>
        <v>0</v>
      </c>
      <c r="KB15">
        <f t="shared" si="344"/>
        <v>0</v>
      </c>
      <c r="KC15">
        <f t="shared" si="345"/>
        <v>0</v>
      </c>
      <c r="KD15">
        <f t="shared" si="346"/>
        <v>0</v>
      </c>
      <c r="KE15">
        <f t="shared" si="347"/>
        <v>0</v>
      </c>
      <c r="KF15">
        <f t="shared" si="348"/>
        <v>0</v>
      </c>
      <c r="KG15">
        <f t="shared" si="349"/>
        <v>0</v>
      </c>
      <c r="KH15">
        <f t="shared" si="350"/>
        <v>0</v>
      </c>
      <c r="KI15">
        <f t="shared" si="351"/>
        <v>0</v>
      </c>
      <c r="KJ15">
        <f t="shared" si="352"/>
        <v>0</v>
      </c>
      <c r="KK15">
        <f t="shared" si="120"/>
        <v>0</v>
      </c>
      <c r="KL15">
        <f t="shared" si="121"/>
        <v>0</v>
      </c>
      <c r="KM15">
        <f t="shared" si="122"/>
        <v>0</v>
      </c>
      <c r="KN15">
        <f t="shared" si="123"/>
        <v>0</v>
      </c>
      <c r="KO15">
        <f t="shared" si="124"/>
        <v>0</v>
      </c>
      <c r="KP15">
        <f t="shared" si="125"/>
        <v>0</v>
      </c>
      <c r="KQ15">
        <f t="shared" si="126"/>
        <v>0</v>
      </c>
      <c r="KR15">
        <f t="shared" si="127"/>
        <v>0</v>
      </c>
      <c r="KS15">
        <f t="shared" si="128"/>
        <v>0</v>
      </c>
      <c r="KT15">
        <f t="shared" si="129"/>
        <v>0</v>
      </c>
      <c r="KU15">
        <f t="shared" si="130"/>
        <v>0</v>
      </c>
      <c r="KV15">
        <f t="shared" si="131"/>
        <v>0</v>
      </c>
      <c r="KW15">
        <f t="shared" si="132"/>
        <v>0</v>
      </c>
      <c r="KX15">
        <f t="shared" si="133"/>
        <v>0</v>
      </c>
      <c r="KY15">
        <f t="shared" si="134"/>
        <v>0</v>
      </c>
      <c r="KZ15">
        <f t="shared" si="135"/>
        <v>0</v>
      </c>
      <c r="LA15">
        <f t="shared" si="136"/>
        <v>0</v>
      </c>
      <c r="LB15">
        <f t="shared" si="137"/>
        <v>0</v>
      </c>
      <c r="LC15">
        <f t="shared" si="138"/>
        <v>0</v>
      </c>
      <c r="LD15">
        <f t="shared" si="139"/>
        <v>0</v>
      </c>
      <c r="LE15">
        <f t="shared" si="140"/>
        <v>0</v>
      </c>
      <c r="LF15">
        <f t="shared" si="141"/>
        <v>0</v>
      </c>
      <c r="LG15">
        <f t="shared" si="142"/>
        <v>0</v>
      </c>
      <c r="LH15">
        <f t="shared" si="143"/>
        <v>0</v>
      </c>
      <c r="LI15">
        <f t="shared" si="144"/>
        <v>0</v>
      </c>
      <c r="LJ15">
        <f t="shared" si="145"/>
        <v>0</v>
      </c>
      <c r="LK15">
        <f t="shared" si="146"/>
        <v>0</v>
      </c>
      <c r="LL15">
        <f t="shared" si="147"/>
        <v>0</v>
      </c>
      <c r="LM15">
        <f t="shared" si="148"/>
        <v>0</v>
      </c>
      <c r="LN15">
        <f t="shared" si="149"/>
        <v>0</v>
      </c>
      <c r="LO15">
        <f t="shared" si="150"/>
        <v>100</v>
      </c>
      <c r="LP15">
        <f t="shared" si="151"/>
        <v>0</v>
      </c>
      <c r="LQ15">
        <f t="shared" si="152"/>
        <v>0</v>
      </c>
      <c r="LR15">
        <f t="shared" si="153"/>
        <v>0</v>
      </c>
      <c r="LS15">
        <f t="shared" si="154"/>
        <v>0</v>
      </c>
      <c r="LT15" t="str">
        <f t="shared" si="155"/>
        <v/>
      </c>
      <c r="LU15" t="str">
        <f t="shared" si="156"/>
        <v/>
      </c>
      <c r="LV15">
        <f t="shared" si="157"/>
        <v>0</v>
      </c>
      <c r="MS15">
        <f t="shared" si="158"/>
        <v>999</v>
      </c>
      <c r="MT15">
        <f t="shared" si="159"/>
        <v>999</v>
      </c>
      <c r="NB15">
        <v>12</v>
      </c>
      <c r="NC15">
        <f t="shared" si="353"/>
        <v>0</v>
      </c>
      <c r="ND15">
        <f t="shared" si="354"/>
        <v>0</v>
      </c>
      <c r="NE15">
        <f t="shared" si="355"/>
        <v>0</v>
      </c>
      <c r="NF15">
        <f t="shared" si="356"/>
        <v>0</v>
      </c>
      <c r="NG15">
        <f t="shared" si="357"/>
        <v>0</v>
      </c>
      <c r="NH15">
        <f t="shared" si="358"/>
        <v>0</v>
      </c>
      <c r="NI15">
        <f t="shared" si="359"/>
        <v>0</v>
      </c>
      <c r="NJ15">
        <f t="shared" si="360"/>
        <v>0</v>
      </c>
      <c r="NK15">
        <f t="shared" si="361"/>
        <v>0</v>
      </c>
      <c r="NL15">
        <f t="shared" si="362"/>
        <v>0</v>
      </c>
      <c r="NM15">
        <f t="shared" si="160"/>
        <v>0</v>
      </c>
      <c r="NN15">
        <f t="shared" si="161"/>
        <v>0</v>
      </c>
      <c r="NO15">
        <f t="shared" si="162"/>
        <v>0</v>
      </c>
      <c r="NP15">
        <f t="shared" si="163"/>
        <v>0</v>
      </c>
      <c r="NQ15">
        <f t="shared" si="164"/>
        <v>0</v>
      </c>
      <c r="NR15">
        <f t="shared" si="165"/>
        <v>0</v>
      </c>
      <c r="NS15">
        <f t="shared" si="166"/>
        <v>0</v>
      </c>
      <c r="NT15">
        <f t="shared" si="167"/>
        <v>0</v>
      </c>
      <c r="NU15">
        <f t="shared" si="168"/>
        <v>0</v>
      </c>
      <c r="NV15">
        <f t="shared" si="169"/>
        <v>0</v>
      </c>
      <c r="NW15">
        <f t="shared" si="170"/>
        <v>0</v>
      </c>
      <c r="NX15">
        <f t="shared" si="171"/>
        <v>0</v>
      </c>
      <c r="NY15">
        <f t="shared" si="172"/>
        <v>0</v>
      </c>
      <c r="NZ15">
        <f t="shared" si="173"/>
        <v>0</v>
      </c>
      <c r="OA15">
        <f t="shared" si="174"/>
        <v>0</v>
      </c>
      <c r="OB15">
        <f t="shared" si="175"/>
        <v>0</v>
      </c>
      <c r="OC15">
        <f t="shared" si="176"/>
        <v>0</v>
      </c>
      <c r="OD15">
        <f t="shared" si="177"/>
        <v>0</v>
      </c>
      <c r="OE15">
        <f t="shared" si="178"/>
        <v>0</v>
      </c>
      <c r="OF15">
        <f t="shared" si="179"/>
        <v>0</v>
      </c>
      <c r="OG15">
        <f t="shared" si="180"/>
        <v>0</v>
      </c>
      <c r="OH15">
        <f t="shared" si="181"/>
        <v>0</v>
      </c>
      <c r="OI15">
        <f t="shared" si="182"/>
        <v>0</v>
      </c>
      <c r="OJ15">
        <f t="shared" si="183"/>
        <v>0</v>
      </c>
      <c r="OK15">
        <f t="shared" si="184"/>
        <v>0</v>
      </c>
      <c r="OL15">
        <f t="shared" si="185"/>
        <v>0</v>
      </c>
      <c r="OM15">
        <f t="shared" si="186"/>
        <v>0</v>
      </c>
      <c r="ON15">
        <f t="shared" si="187"/>
        <v>0</v>
      </c>
      <c r="OO15">
        <f t="shared" si="188"/>
        <v>0</v>
      </c>
      <c r="OP15">
        <f t="shared" si="189"/>
        <v>0</v>
      </c>
      <c r="OQ15">
        <f t="shared" si="190"/>
        <v>200</v>
      </c>
      <c r="OR15">
        <f t="shared" si="191"/>
        <v>0</v>
      </c>
      <c r="OS15">
        <f t="shared" si="192"/>
        <v>0</v>
      </c>
      <c r="OT15">
        <f t="shared" si="193"/>
        <v>0</v>
      </c>
      <c r="OU15">
        <f t="shared" si="194"/>
        <v>0</v>
      </c>
      <c r="OV15" t="str">
        <f t="shared" si="195"/>
        <v/>
      </c>
      <c r="OW15" t="str">
        <f t="shared" si="196"/>
        <v/>
      </c>
      <c r="OX15">
        <f t="shared" si="197"/>
        <v>0</v>
      </c>
      <c r="PU15">
        <f t="shared" si="198"/>
        <v>999</v>
      </c>
      <c r="PV15">
        <f t="shared" si="199"/>
        <v>999</v>
      </c>
      <c r="QD15">
        <v>12</v>
      </c>
      <c r="QE15">
        <f t="shared" si="363"/>
        <v>0</v>
      </c>
      <c r="QF15">
        <f t="shared" si="364"/>
        <v>0</v>
      </c>
      <c r="QG15">
        <f t="shared" si="365"/>
        <v>0</v>
      </c>
      <c r="QH15">
        <f t="shared" si="366"/>
        <v>0</v>
      </c>
      <c r="QI15">
        <f t="shared" si="367"/>
        <v>0</v>
      </c>
      <c r="QJ15">
        <f t="shared" si="368"/>
        <v>0</v>
      </c>
      <c r="QK15">
        <f t="shared" si="369"/>
        <v>0</v>
      </c>
      <c r="QL15">
        <f t="shared" si="370"/>
        <v>0</v>
      </c>
      <c r="QM15">
        <f t="shared" si="371"/>
        <v>0</v>
      </c>
      <c r="QN15">
        <f t="shared" si="372"/>
        <v>0</v>
      </c>
      <c r="QO15">
        <f t="shared" si="200"/>
        <v>0</v>
      </c>
      <c r="QP15">
        <f t="shared" si="201"/>
        <v>0</v>
      </c>
      <c r="QQ15">
        <f t="shared" si="202"/>
        <v>0</v>
      </c>
      <c r="QR15">
        <f t="shared" si="203"/>
        <v>0</v>
      </c>
      <c r="QS15">
        <f t="shared" si="204"/>
        <v>0</v>
      </c>
      <c r="QT15">
        <f t="shared" si="205"/>
        <v>0</v>
      </c>
      <c r="QU15">
        <f t="shared" si="206"/>
        <v>0</v>
      </c>
      <c r="QV15">
        <f t="shared" si="207"/>
        <v>0</v>
      </c>
      <c r="QW15">
        <f t="shared" si="208"/>
        <v>0</v>
      </c>
      <c r="QX15">
        <f t="shared" si="209"/>
        <v>0</v>
      </c>
      <c r="QY15">
        <f t="shared" si="210"/>
        <v>0</v>
      </c>
      <c r="QZ15">
        <f t="shared" si="211"/>
        <v>0</v>
      </c>
      <c r="RA15">
        <f t="shared" si="212"/>
        <v>0</v>
      </c>
      <c r="RB15">
        <f t="shared" si="213"/>
        <v>0</v>
      </c>
      <c r="RC15">
        <f t="shared" si="214"/>
        <v>0</v>
      </c>
      <c r="RD15">
        <f t="shared" si="215"/>
        <v>0</v>
      </c>
      <c r="RE15">
        <f t="shared" si="216"/>
        <v>0</v>
      </c>
      <c r="RF15">
        <f t="shared" si="217"/>
        <v>0</v>
      </c>
      <c r="RG15">
        <f t="shared" si="218"/>
        <v>0</v>
      </c>
      <c r="RH15">
        <f t="shared" si="219"/>
        <v>0</v>
      </c>
      <c r="RI15">
        <f t="shared" si="220"/>
        <v>0</v>
      </c>
      <c r="RJ15">
        <f t="shared" si="221"/>
        <v>0</v>
      </c>
      <c r="RK15">
        <f t="shared" si="222"/>
        <v>0</v>
      </c>
      <c r="RL15">
        <f t="shared" si="223"/>
        <v>0</v>
      </c>
      <c r="RM15">
        <f t="shared" si="224"/>
        <v>0</v>
      </c>
      <c r="RN15">
        <f t="shared" si="225"/>
        <v>0</v>
      </c>
      <c r="RO15">
        <f t="shared" si="226"/>
        <v>0</v>
      </c>
      <c r="RP15">
        <f t="shared" si="227"/>
        <v>0</v>
      </c>
      <c r="RQ15">
        <f t="shared" si="228"/>
        <v>0</v>
      </c>
      <c r="RR15">
        <f t="shared" si="229"/>
        <v>0</v>
      </c>
      <c r="RS15">
        <f t="shared" si="230"/>
        <v>300</v>
      </c>
      <c r="RT15">
        <f t="shared" si="231"/>
        <v>0</v>
      </c>
      <c r="RU15">
        <f t="shared" si="232"/>
        <v>0</v>
      </c>
      <c r="RV15">
        <f t="shared" si="233"/>
        <v>0</v>
      </c>
      <c r="RW15">
        <f t="shared" si="234"/>
        <v>0</v>
      </c>
      <c r="RX15" t="str">
        <f t="shared" si="235"/>
        <v/>
      </c>
      <c r="RY15" t="str">
        <f t="shared" si="236"/>
        <v/>
      </c>
      <c r="RZ15">
        <f t="shared" si="237"/>
        <v>0</v>
      </c>
      <c r="SW15">
        <f t="shared" si="238"/>
        <v>999</v>
      </c>
      <c r="SX15">
        <f t="shared" si="239"/>
        <v>999</v>
      </c>
      <c r="TF15">
        <v>12</v>
      </c>
      <c r="TG15">
        <f t="shared" si="373"/>
        <v>0</v>
      </c>
      <c r="TH15">
        <f t="shared" si="374"/>
        <v>0</v>
      </c>
      <c r="TI15">
        <f t="shared" si="375"/>
        <v>0</v>
      </c>
      <c r="TJ15">
        <f t="shared" si="376"/>
        <v>0</v>
      </c>
      <c r="TK15">
        <f t="shared" si="377"/>
        <v>0</v>
      </c>
      <c r="TL15">
        <f t="shared" si="378"/>
        <v>0</v>
      </c>
      <c r="TM15">
        <f t="shared" si="379"/>
        <v>0</v>
      </c>
      <c r="TN15">
        <f t="shared" si="380"/>
        <v>0</v>
      </c>
      <c r="TO15">
        <f t="shared" si="381"/>
        <v>0</v>
      </c>
      <c r="TP15">
        <f t="shared" si="382"/>
        <v>0</v>
      </c>
      <c r="TQ15">
        <f t="shared" si="240"/>
        <v>0</v>
      </c>
      <c r="TR15">
        <f t="shared" si="241"/>
        <v>0</v>
      </c>
      <c r="TS15">
        <f t="shared" si="242"/>
        <v>0</v>
      </c>
      <c r="TT15">
        <f t="shared" si="243"/>
        <v>0</v>
      </c>
      <c r="TU15">
        <f t="shared" si="244"/>
        <v>0</v>
      </c>
      <c r="TV15">
        <f t="shared" si="245"/>
        <v>0</v>
      </c>
      <c r="TW15">
        <f t="shared" si="246"/>
        <v>0</v>
      </c>
      <c r="TX15">
        <f t="shared" si="247"/>
        <v>0</v>
      </c>
      <c r="TY15">
        <f t="shared" si="248"/>
        <v>0</v>
      </c>
      <c r="TZ15">
        <f t="shared" si="249"/>
        <v>0</v>
      </c>
      <c r="UA15">
        <f t="shared" si="250"/>
        <v>0</v>
      </c>
      <c r="UB15">
        <f t="shared" si="251"/>
        <v>0</v>
      </c>
      <c r="UC15">
        <f t="shared" si="252"/>
        <v>0</v>
      </c>
      <c r="UD15">
        <f t="shared" si="253"/>
        <v>0</v>
      </c>
      <c r="UE15">
        <f t="shared" si="254"/>
        <v>0</v>
      </c>
      <c r="UF15">
        <f t="shared" si="255"/>
        <v>0</v>
      </c>
      <c r="UG15">
        <f t="shared" si="256"/>
        <v>0</v>
      </c>
      <c r="UH15">
        <f t="shared" si="257"/>
        <v>0</v>
      </c>
      <c r="UI15">
        <f t="shared" si="258"/>
        <v>0</v>
      </c>
      <c r="UJ15">
        <f t="shared" si="259"/>
        <v>0</v>
      </c>
      <c r="UK15">
        <f t="shared" si="260"/>
        <v>0</v>
      </c>
      <c r="UL15">
        <f t="shared" si="261"/>
        <v>0</v>
      </c>
      <c r="UM15">
        <f t="shared" si="262"/>
        <v>0</v>
      </c>
      <c r="UN15">
        <f t="shared" si="263"/>
        <v>0</v>
      </c>
      <c r="UO15">
        <f t="shared" si="264"/>
        <v>0</v>
      </c>
      <c r="UP15">
        <f t="shared" si="265"/>
        <v>0</v>
      </c>
      <c r="UQ15">
        <f t="shared" si="266"/>
        <v>0</v>
      </c>
      <c r="UR15">
        <f t="shared" si="267"/>
        <v>0</v>
      </c>
      <c r="US15">
        <f t="shared" si="268"/>
        <v>0</v>
      </c>
      <c r="UT15">
        <f t="shared" si="269"/>
        <v>0</v>
      </c>
      <c r="UU15">
        <f t="shared" si="270"/>
        <v>400</v>
      </c>
      <c r="UV15">
        <f t="shared" si="271"/>
        <v>0</v>
      </c>
      <c r="UW15">
        <f t="shared" si="272"/>
        <v>0</v>
      </c>
      <c r="UX15">
        <f t="shared" si="273"/>
        <v>0</v>
      </c>
      <c r="UY15">
        <f t="shared" si="274"/>
        <v>0</v>
      </c>
      <c r="UZ15" t="str">
        <f t="shared" si="275"/>
        <v/>
      </c>
      <c r="VA15" t="str">
        <f t="shared" si="276"/>
        <v/>
      </c>
      <c r="VB15">
        <f t="shared" si="277"/>
        <v>0</v>
      </c>
      <c r="VY15">
        <f t="shared" si="278"/>
        <v>999</v>
      </c>
      <c r="VZ15">
        <f t="shared" si="279"/>
        <v>999</v>
      </c>
      <c r="WH15">
        <v>12</v>
      </c>
      <c r="WI15">
        <f t="shared" si="383"/>
        <v>0</v>
      </c>
      <c r="WJ15">
        <f t="shared" si="384"/>
        <v>0</v>
      </c>
      <c r="WK15">
        <f t="shared" si="385"/>
        <v>0</v>
      </c>
      <c r="WL15">
        <f t="shared" si="386"/>
        <v>0</v>
      </c>
      <c r="WM15">
        <f t="shared" si="387"/>
        <v>0</v>
      </c>
      <c r="WN15">
        <f t="shared" si="388"/>
        <v>0</v>
      </c>
      <c r="WO15">
        <f t="shared" si="389"/>
        <v>0</v>
      </c>
      <c r="WP15">
        <f t="shared" si="390"/>
        <v>0</v>
      </c>
      <c r="WQ15">
        <f t="shared" si="391"/>
        <v>0</v>
      </c>
      <c r="WR15">
        <f t="shared" si="392"/>
        <v>0</v>
      </c>
      <c r="WS15">
        <f t="shared" si="280"/>
        <v>0</v>
      </c>
      <c r="WT15">
        <f t="shared" si="281"/>
        <v>0</v>
      </c>
      <c r="WU15">
        <f t="shared" si="282"/>
        <v>0</v>
      </c>
      <c r="WV15">
        <f t="shared" si="283"/>
        <v>0</v>
      </c>
      <c r="WW15">
        <f t="shared" si="284"/>
        <v>0</v>
      </c>
      <c r="WX15">
        <f t="shared" si="285"/>
        <v>0</v>
      </c>
      <c r="WY15">
        <f t="shared" si="286"/>
        <v>0</v>
      </c>
      <c r="WZ15">
        <f t="shared" si="287"/>
        <v>0</v>
      </c>
      <c r="XA15">
        <f t="shared" si="288"/>
        <v>0</v>
      </c>
      <c r="XB15">
        <f t="shared" si="289"/>
        <v>0</v>
      </c>
      <c r="XC15">
        <f t="shared" si="290"/>
        <v>0</v>
      </c>
      <c r="XD15">
        <f t="shared" si="291"/>
        <v>0</v>
      </c>
      <c r="XE15">
        <f t="shared" si="292"/>
        <v>0</v>
      </c>
      <c r="XF15">
        <f t="shared" si="293"/>
        <v>0</v>
      </c>
      <c r="XG15">
        <f t="shared" si="294"/>
        <v>0</v>
      </c>
      <c r="XH15">
        <f t="shared" si="295"/>
        <v>0</v>
      </c>
      <c r="XI15">
        <f t="shared" si="296"/>
        <v>0</v>
      </c>
      <c r="XJ15">
        <f t="shared" si="297"/>
        <v>0</v>
      </c>
      <c r="XK15">
        <f t="shared" si="298"/>
        <v>0</v>
      </c>
      <c r="XL15">
        <f t="shared" si="299"/>
        <v>0</v>
      </c>
      <c r="XM15">
        <f t="shared" si="300"/>
        <v>0</v>
      </c>
      <c r="XN15">
        <f t="shared" si="301"/>
        <v>0</v>
      </c>
      <c r="XO15">
        <f t="shared" si="302"/>
        <v>0</v>
      </c>
      <c r="XP15">
        <f t="shared" si="303"/>
        <v>0</v>
      </c>
      <c r="XQ15">
        <f t="shared" si="304"/>
        <v>0</v>
      </c>
      <c r="XR15">
        <f t="shared" si="305"/>
        <v>0</v>
      </c>
      <c r="XS15">
        <f t="shared" si="306"/>
        <v>0</v>
      </c>
      <c r="XT15">
        <f t="shared" si="307"/>
        <v>0</v>
      </c>
      <c r="XU15">
        <f t="shared" si="308"/>
        <v>0</v>
      </c>
      <c r="XV15">
        <f t="shared" si="309"/>
        <v>0</v>
      </c>
      <c r="XX15">
        <f t="shared" si="310"/>
        <v>0</v>
      </c>
      <c r="XY15">
        <f t="shared" si="311"/>
        <v>0</v>
      </c>
      <c r="XZ15">
        <f t="shared" si="312"/>
        <v>0</v>
      </c>
    </row>
    <row r="16" spans="1:676" x14ac:dyDescent="0.45">
      <c r="C16" s="47" t="s">
        <v>37</v>
      </c>
      <c r="D16" s="48"/>
      <c r="E16" s="49"/>
      <c r="F16" s="48"/>
      <c r="AT16">
        <v>13</v>
      </c>
      <c r="AU16">
        <f t="shared" si="313"/>
        <v>0</v>
      </c>
      <c r="AV16">
        <f t="shared" si="314"/>
        <v>0</v>
      </c>
      <c r="AW16">
        <f t="shared" si="315"/>
        <v>0</v>
      </c>
      <c r="AX16">
        <f t="shared" si="316"/>
        <v>0</v>
      </c>
      <c r="AY16">
        <f t="shared" si="317"/>
        <v>0</v>
      </c>
      <c r="AZ16">
        <f t="shared" si="318"/>
        <v>0</v>
      </c>
      <c r="BA16">
        <f t="shared" si="319"/>
        <v>0</v>
      </c>
      <c r="BB16">
        <f t="shared" si="320"/>
        <v>0</v>
      </c>
      <c r="BC16">
        <f t="shared" si="321"/>
        <v>0</v>
      </c>
      <c r="BD16">
        <f t="shared" si="322"/>
        <v>0</v>
      </c>
      <c r="BE16">
        <f t="shared" si="0"/>
        <v>0</v>
      </c>
      <c r="BF16">
        <f t="shared" si="1"/>
        <v>0</v>
      </c>
      <c r="BG16">
        <f t="shared" si="2"/>
        <v>0</v>
      </c>
      <c r="BH16">
        <f t="shared" si="3"/>
        <v>0</v>
      </c>
      <c r="BI16">
        <f t="shared" si="4"/>
        <v>0</v>
      </c>
      <c r="BJ16">
        <f t="shared" si="5"/>
        <v>0</v>
      </c>
      <c r="BK16">
        <f t="shared" si="6"/>
        <v>0</v>
      </c>
      <c r="BL16">
        <f t="shared" si="7"/>
        <v>0</v>
      </c>
      <c r="BM16">
        <f t="shared" si="8"/>
        <v>0</v>
      </c>
      <c r="BN16">
        <f t="shared" si="9"/>
        <v>0</v>
      </c>
      <c r="BO16">
        <f t="shared" si="10"/>
        <v>0</v>
      </c>
      <c r="BP16">
        <f t="shared" si="11"/>
        <v>0</v>
      </c>
      <c r="BQ16">
        <f t="shared" si="12"/>
        <v>0</v>
      </c>
      <c r="BR16">
        <f t="shared" si="13"/>
        <v>0</v>
      </c>
      <c r="BS16">
        <f t="shared" si="14"/>
        <v>0</v>
      </c>
      <c r="BT16">
        <f t="shared" si="15"/>
        <v>0</v>
      </c>
      <c r="BU16">
        <f t="shared" si="16"/>
        <v>0</v>
      </c>
      <c r="BV16">
        <f t="shared" si="17"/>
        <v>0</v>
      </c>
      <c r="BW16">
        <f t="shared" si="18"/>
        <v>0</v>
      </c>
      <c r="BX16">
        <f t="shared" si="19"/>
        <v>0</v>
      </c>
      <c r="BY16">
        <f t="shared" si="20"/>
        <v>0</v>
      </c>
      <c r="BZ16">
        <f t="shared" si="21"/>
        <v>0</v>
      </c>
      <c r="CA16">
        <f t="shared" si="22"/>
        <v>0</v>
      </c>
      <c r="CB16">
        <f t="shared" si="23"/>
        <v>0</v>
      </c>
      <c r="CC16">
        <f t="shared" si="24"/>
        <v>0</v>
      </c>
      <c r="CD16">
        <f t="shared" si="25"/>
        <v>0</v>
      </c>
      <c r="CE16">
        <f t="shared" si="26"/>
        <v>0</v>
      </c>
      <c r="CF16">
        <f t="shared" si="27"/>
        <v>0</v>
      </c>
      <c r="CG16">
        <f t="shared" si="28"/>
        <v>0</v>
      </c>
      <c r="CH16">
        <f t="shared" si="29"/>
        <v>0</v>
      </c>
      <c r="CI16">
        <f t="shared" si="30"/>
        <v>0</v>
      </c>
      <c r="CJ16">
        <f t="shared" si="31"/>
        <v>0</v>
      </c>
      <c r="CK16">
        <f t="shared" si="32"/>
        <v>0</v>
      </c>
      <c r="CL16">
        <f t="shared" si="33"/>
        <v>0</v>
      </c>
      <c r="CM16">
        <f t="shared" si="34"/>
        <v>0</v>
      </c>
      <c r="CN16" t="str">
        <f t="shared" si="35"/>
        <v/>
      </c>
      <c r="CO16" t="str">
        <f t="shared" si="36"/>
        <v/>
      </c>
      <c r="CP16">
        <f t="shared" si="37"/>
        <v>0</v>
      </c>
      <c r="DM16">
        <f t="shared" si="38"/>
        <v>999</v>
      </c>
      <c r="DN16">
        <f t="shared" si="39"/>
        <v>999</v>
      </c>
      <c r="DV16">
        <v>13</v>
      </c>
      <c r="DW16">
        <f t="shared" si="323"/>
        <v>0</v>
      </c>
      <c r="DX16">
        <f t="shared" si="324"/>
        <v>0</v>
      </c>
      <c r="DY16">
        <f t="shared" si="325"/>
        <v>0</v>
      </c>
      <c r="DZ16">
        <f t="shared" si="326"/>
        <v>0</v>
      </c>
      <c r="EA16">
        <f t="shared" si="327"/>
        <v>0</v>
      </c>
      <c r="EB16">
        <f t="shared" si="328"/>
        <v>0</v>
      </c>
      <c r="EC16">
        <f t="shared" si="329"/>
        <v>0</v>
      </c>
      <c r="ED16">
        <f t="shared" si="330"/>
        <v>0</v>
      </c>
      <c r="EE16">
        <f t="shared" si="331"/>
        <v>0</v>
      </c>
      <c r="EF16">
        <f t="shared" si="332"/>
        <v>0</v>
      </c>
      <c r="EG16">
        <f t="shared" si="40"/>
        <v>0</v>
      </c>
      <c r="EH16">
        <f t="shared" si="41"/>
        <v>0</v>
      </c>
      <c r="EI16">
        <f t="shared" si="42"/>
        <v>0</v>
      </c>
      <c r="EJ16">
        <f t="shared" si="43"/>
        <v>0</v>
      </c>
      <c r="EK16">
        <f t="shared" si="44"/>
        <v>0</v>
      </c>
      <c r="EL16">
        <f t="shared" si="45"/>
        <v>0</v>
      </c>
      <c r="EM16">
        <f t="shared" si="46"/>
        <v>0</v>
      </c>
      <c r="EN16">
        <f t="shared" si="47"/>
        <v>0</v>
      </c>
      <c r="EO16">
        <f t="shared" si="48"/>
        <v>0</v>
      </c>
      <c r="EP16">
        <f t="shared" si="49"/>
        <v>0</v>
      </c>
      <c r="EQ16">
        <f t="shared" si="50"/>
        <v>0</v>
      </c>
      <c r="ER16">
        <f t="shared" si="51"/>
        <v>0</v>
      </c>
      <c r="ES16">
        <f t="shared" si="52"/>
        <v>0</v>
      </c>
      <c r="ET16">
        <f t="shared" si="53"/>
        <v>0</v>
      </c>
      <c r="EU16">
        <f t="shared" si="54"/>
        <v>0</v>
      </c>
      <c r="EV16">
        <f t="shared" si="55"/>
        <v>0</v>
      </c>
      <c r="EW16">
        <f t="shared" si="56"/>
        <v>0</v>
      </c>
      <c r="EX16">
        <f t="shared" si="57"/>
        <v>0</v>
      </c>
      <c r="EY16">
        <f t="shared" si="58"/>
        <v>0</v>
      </c>
      <c r="EZ16">
        <f t="shared" si="59"/>
        <v>0</v>
      </c>
      <c r="FA16">
        <f t="shared" si="60"/>
        <v>0</v>
      </c>
      <c r="FB16">
        <f t="shared" si="61"/>
        <v>0</v>
      </c>
      <c r="FC16">
        <f t="shared" si="62"/>
        <v>0</v>
      </c>
      <c r="FD16">
        <f t="shared" si="63"/>
        <v>0</v>
      </c>
      <c r="FE16">
        <f t="shared" si="64"/>
        <v>0</v>
      </c>
      <c r="FF16">
        <f t="shared" si="65"/>
        <v>0</v>
      </c>
      <c r="FG16">
        <f t="shared" si="66"/>
        <v>0</v>
      </c>
      <c r="FH16">
        <f t="shared" si="67"/>
        <v>0</v>
      </c>
      <c r="FI16">
        <f t="shared" si="68"/>
        <v>0</v>
      </c>
      <c r="FJ16">
        <f t="shared" si="69"/>
        <v>0</v>
      </c>
      <c r="FK16">
        <f t="shared" si="70"/>
        <v>0</v>
      </c>
      <c r="FL16">
        <f t="shared" si="71"/>
        <v>0</v>
      </c>
      <c r="FM16">
        <f t="shared" si="72"/>
        <v>0</v>
      </c>
      <c r="FN16">
        <f t="shared" si="73"/>
        <v>0</v>
      </c>
      <c r="FO16">
        <f t="shared" si="74"/>
        <v>0</v>
      </c>
      <c r="FP16" t="str">
        <f t="shared" si="75"/>
        <v/>
      </c>
      <c r="FQ16" t="str">
        <f t="shared" si="76"/>
        <v/>
      </c>
      <c r="FR16">
        <f t="shared" si="77"/>
        <v>0</v>
      </c>
      <c r="GO16">
        <f t="shared" si="78"/>
        <v>999</v>
      </c>
      <c r="GP16">
        <f t="shared" si="79"/>
        <v>999</v>
      </c>
      <c r="GX16">
        <v>13</v>
      </c>
      <c r="GY16">
        <f t="shared" si="333"/>
        <v>0</v>
      </c>
      <c r="GZ16">
        <f t="shared" si="334"/>
        <v>0</v>
      </c>
      <c r="HA16">
        <f t="shared" si="335"/>
        <v>0</v>
      </c>
      <c r="HB16">
        <f t="shared" si="336"/>
        <v>0</v>
      </c>
      <c r="HC16">
        <f t="shared" si="337"/>
        <v>0</v>
      </c>
      <c r="HD16">
        <f t="shared" si="338"/>
        <v>0</v>
      </c>
      <c r="HE16">
        <f t="shared" si="339"/>
        <v>0</v>
      </c>
      <c r="HF16">
        <f t="shared" si="340"/>
        <v>0</v>
      </c>
      <c r="HG16">
        <f t="shared" si="341"/>
        <v>0</v>
      </c>
      <c r="HH16">
        <f t="shared" si="342"/>
        <v>0</v>
      </c>
      <c r="HI16">
        <f t="shared" si="80"/>
        <v>0</v>
      </c>
      <c r="HJ16">
        <f t="shared" si="81"/>
        <v>0</v>
      </c>
      <c r="HK16">
        <f t="shared" si="82"/>
        <v>0</v>
      </c>
      <c r="HL16">
        <f t="shared" si="83"/>
        <v>0</v>
      </c>
      <c r="HM16">
        <f t="shared" si="84"/>
        <v>0</v>
      </c>
      <c r="HN16">
        <f t="shared" si="85"/>
        <v>0</v>
      </c>
      <c r="HO16">
        <f t="shared" si="86"/>
        <v>0</v>
      </c>
      <c r="HP16">
        <f t="shared" si="87"/>
        <v>0</v>
      </c>
      <c r="HQ16">
        <f t="shared" si="88"/>
        <v>0</v>
      </c>
      <c r="HR16">
        <f t="shared" si="89"/>
        <v>0</v>
      </c>
      <c r="HS16">
        <f t="shared" si="90"/>
        <v>0</v>
      </c>
      <c r="HT16">
        <f t="shared" si="91"/>
        <v>0</v>
      </c>
      <c r="HU16">
        <f t="shared" si="92"/>
        <v>0</v>
      </c>
      <c r="HV16">
        <f t="shared" si="93"/>
        <v>0</v>
      </c>
      <c r="HW16">
        <f t="shared" si="94"/>
        <v>0</v>
      </c>
      <c r="HX16">
        <f t="shared" si="95"/>
        <v>0</v>
      </c>
      <c r="HY16">
        <f t="shared" si="96"/>
        <v>0</v>
      </c>
      <c r="HZ16">
        <f t="shared" si="97"/>
        <v>0</v>
      </c>
      <c r="IA16">
        <f t="shared" si="98"/>
        <v>0</v>
      </c>
      <c r="IB16">
        <f t="shared" si="99"/>
        <v>0</v>
      </c>
      <c r="IC16">
        <f t="shared" si="100"/>
        <v>0</v>
      </c>
      <c r="ID16">
        <f t="shared" si="101"/>
        <v>0</v>
      </c>
      <c r="IE16">
        <f t="shared" si="102"/>
        <v>0</v>
      </c>
      <c r="IF16">
        <f t="shared" si="103"/>
        <v>0</v>
      </c>
      <c r="IG16">
        <f t="shared" si="104"/>
        <v>0</v>
      </c>
      <c r="IH16">
        <f t="shared" si="105"/>
        <v>0</v>
      </c>
      <c r="II16">
        <f t="shared" si="106"/>
        <v>0</v>
      </c>
      <c r="IJ16">
        <f t="shared" si="107"/>
        <v>0</v>
      </c>
      <c r="IK16">
        <f t="shared" si="108"/>
        <v>0</v>
      </c>
      <c r="IL16">
        <f t="shared" si="109"/>
        <v>0</v>
      </c>
      <c r="IM16">
        <f t="shared" si="110"/>
        <v>0</v>
      </c>
      <c r="IN16">
        <f t="shared" si="111"/>
        <v>0</v>
      </c>
      <c r="IO16">
        <f t="shared" si="112"/>
        <v>0</v>
      </c>
      <c r="IP16">
        <f t="shared" si="113"/>
        <v>0</v>
      </c>
      <c r="IQ16">
        <f t="shared" si="114"/>
        <v>0</v>
      </c>
      <c r="IR16" t="str">
        <f t="shared" si="115"/>
        <v/>
      </c>
      <c r="IS16" t="str">
        <f t="shared" si="116"/>
        <v/>
      </c>
      <c r="IT16">
        <f t="shared" si="117"/>
        <v>0</v>
      </c>
      <c r="JQ16">
        <f t="shared" si="118"/>
        <v>999</v>
      </c>
      <c r="JR16">
        <f t="shared" si="119"/>
        <v>999</v>
      </c>
      <c r="JZ16">
        <v>13</v>
      </c>
      <c r="KA16">
        <f t="shared" si="343"/>
        <v>0</v>
      </c>
      <c r="KB16">
        <f t="shared" si="344"/>
        <v>0</v>
      </c>
      <c r="KC16">
        <f t="shared" si="345"/>
        <v>0</v>
      </c>
      <c r="KD16">
        <f t="shared" si="346"/>
        <v>0</v>
      </c>
      <c r="KE16">
        <f t="shared" si="347"/>
        <v>0</v>
      </c>
      <c r="KF16">
        <f t="shared" si="348"/>
        <v>0</v>
      </c>
      <c r="KG16">
        <f t="shared" si="349"/>
        <v>0</v>
      </c>
      <c r="KH16">
        <f t="shared" si="350"/>
        <v>0</v>
      </c>
      <c r="KI16">
        <f t="shared" si="351"/>
        <v>0</v>
      </c>
      <c r="KJ16">
        <f t="shared" si="352"/>
        <v>0</v>
      </c>
      <c r="KK16">
        <f t="shared" si="120"/>
        <v>0</v>
      </c>
      <c r="KL16">
        <f t="shared" si="121"/>
        <v>0</v>
      </c>
      <c r="KM16">
        <f t="shared" si="122"/>
        <v>0</v>
      </c>
      <c r="KN16">
        <f t="shared" si="123"/>
        <v>0</v>
      </c>
      <c r="KO16">
        <f t="shared" si="124"/>
        <v>0</v>
      </c>
      <c r="KP16">
        <f t="shared" si="125"/>
        <v>0</v>
      </c>
      <c r="KQ16">
        <f t="shared" si="126"/>
        <v>0</v>
      </c>
      <c r="KR16">
        <f t="shared" si="127"/>
        <v>0</v>
      </c>
      <c r="KS16">
        <f t="shared" si="128"/>
        <v>0</v>
      </c>
      <c r="KT16">
        <f t="shared" si="129"/>
        <v>0</v>
      </c>
      <c r="KU16">
        <f t="shared" si="130"/>
        <v>0</v>
      </c>
      <c r="KV16">
        <f t="shared" si="131"/>
        <v>0</v>
      </c>
      <c r="KW16">
        <f t="shared" si="132"/>
        <v>0</v>
      </c>
      <c r="KX16">
        <f t="shared" si="133"/>
        <v>0</v>
      </c>
      <c r="KY16">
        <f t="shared" si="134"/>
        <v>0</v>
      </c>
      <c r="KZ16">
        <f t="shared" si="135"/>
        <v>0</v>
      </c>
      <c r="LA16">
        <f t="shared" si="136"/>
        <v>0</v>
      </c>
      <c r="LB16">
        <f t="shared" si="137"/>
        <v>0</v>
      </c>
      <c r="LC16">
        <f t="shared" si="138"/>
        <v>0</v>
      </c>
      <c r="LD16">
        <f t="shared" si="139"/>
        <v>0</v>
      </c>
      <c r="LE16">
        <f t="shared" si="140"/>
        <v>0</v>
      </c>
      <c r="LF16">
        <f t="shared" si="141"/>
        <v>0</v>
      </c>
      <c r="LG16">
        <f t="shared" si="142"/>
        <v>0</v>
      </c>
      <c r="LH16">
        <f t="shared" si="143"/>
        <v>0</v>
      </c>
      <c r="LI16">
        <f t="shared" si="144"/>
        <v>0</v>
      </c>
      <c r="LJ16">
        <f t="shared" si="145"/>
        <v>0</v>
      </c>
      <c r="LK16">
        <f t="shared" si="146"/>
        <v>0</v>
      </c>
      <c r="LL16">
        <f t="shared" si="147"/>
        <v>0</v>
      </c>
      <c r="LM16">
        <f t="shared" si="148"/>
        <v>0</v>
      </c>
      <c r="LN16">
        <f t="shared" si="149"/>
        <v>0</v>
      </c>
      <c r="LO16">
        <f t="shared" si="150"/>
        <v>100</v>
      </c>
      <c r="LP16">
        <f t="shared" si="151"/>
        <v>0</v>
      </c>
      <c r="LQ16">
        <f t="shared" si="152"/>
        <v>0</v>
      </c>
      <c r="LR16">
        <f t="shared" si="153"/>
        <v>0</v>
      </c>
      <c r="LS16">
        <f t="shared" si="154"/>
        <v>0</v>
      </c>
      <c r="LT16" t="str">
        <f t="shared" si="155"/>
        <v/>
      </c>
      <c r="LU16" t="str">
        <f t="shared" si="156"/>
        <v/>
      </c>
      <c r="LV16">
        <f t="shared" si="157"/>
        <v>0</v>
      </c>
      <c r="MS16">
        <f t="shared" si="158"/>
        <v>999</v>
      </c>
      <c r="MT16">
        <f t="shared" si="159"/>
        <v>999</v>
      </c>
      <c r="NB16">
        <v>13</v>
      </c>
      <c r="NC16">
        <f t="shared" si="353"/>
        <v>0</v>
      </c>
      <c r="ND16">
        <f t="shared" si="354"/>
        <v>0</v>
      </c>
      <c r="NE16">
        <f t="shared" si="355"/>
        <v>0</v>
      </c>
      <c r="NF16">
        <f t="shared" si="356"/>
        <v>0</v>
      </c>
      <c r="NG16">
        <f t="shared" si="357"/>
        <v>0</v>
      </c>
      <c r="NH16">
        <f t="shared" si="358"/>
        <v>0</v>
      </c>
      <c r="NI16">
        <f t="shared" si="359"/>
        <v>0</v>
      </c>
      <c r="NJ16">
        <f t="shared" si="360"/>
        <v>0</v>
      </c>
      <c r="NK16">
        <f t="shared" si="361"/>
        <v>0</v>
      </c>
      <c r="NL16">
        <f t="shared" si="362"/>
        <v>0</v>
      </c>
      <c r="NM16">
        <f t="shared" si="160"/>
        <v>0</v>
      </c>
      <c r="NN16">
        <f t="shared" si="161"/>
        <v>0</v>
      </c>
      <c r="NO16">
        <f t="shared" si="162"/>
        <v>0</v>
      </c>
      <c r="NP16">
        <f t="shared" si="163"/>
        <v>0</v>
      </c>
      <c r="NQ16">
        <f t="shared" si="164"/>
        <v>0</v>
      </c>
      <c r="NR16">
        <f t="shared" si="165"/>
        <v>0</v>
      </c>
      <c r="NS16">
        <f t="shared" si="166"/>
        <v>0</v>
      </c>
      <c r="NT16">
        <f t="shared" si="167"/>
        <v>0</v>
      </c>
      <c r="NU16">
        <f t="shared" si="168"/>
        <v>0</v>
      </c>
      <c r="NV16">
        <f t="shared" si="169"/>
        <v>0</v>
      </c>
      <c r="NW16">
        <f t="shared" si="170"/>
        <v>0</v>
      </c>
      <c r="NX16">
        <f t="shared" si="171"/>
        <v>0</v>
      </c>
      <c r="NY16">
        <f t="shared" si="172"/>
        <v>0</v>
      </c>
      <c r="NZ16">
        <f t="shared" si="173"/>
        <v>0</v>
      </c>
      <c r="OA16">
        <f t="shared" si="174"/>
        <v>0</v>
      </c>
      <c r="OB16">
        <f t="shared" si="175"/>
        <v>0</v>
      </c>
      <c r="OC16">
        <f t="shared" si="176"/>
        <v>0</v>
      </c>
      <c r="OD16">
        <f t="shared" si="177"/>
        <v>0</v>
      </c>
      <c r="OE16">
        <f t="shared" si="178"/>
        <v>0</v>
      </c>
      <c r="OF16">
        <f t="shared" si="179"/>
        <v>0</v>
      </c>
      <c r="OG16">
        <f t="shared" si="180"/>
        <v>0</v>
      </c>
      <c r="OH16">
        <f t="shared" si="181"/>
        <v>0</v>
      </c>
      <c r="OI16">
        <f t="shared" si="182"/>
        <v>0</v>
      </c>
      <c r="OJ16">
        <f t="shared" si="183"/>
        <v>0</v>
      </c>
      <c r="OK16">
        <f t="shared" si="184"/>
        <v>0</v>
      </c>
      <c r="OL16">
        <f t="shared" si="185"/>
        <v>0</v>
      </c>
      <c r="OM16">
        <f t="shared" si="186"/>
        <v>0</v>
      </c>
      <c r="ON16">
        <f t="shared" si="187"/>
        <v>0</v>
      </c>
      <c r="OO16">
        <f t="shared" si="188"/>
        <v>0</v>
      </c>
      <c r="OP16">
        <f t="shared" si="189"/>
        <v>0</v>
      </c>
      <c r="OQ16">
        <f t="shared" si="190"/>
        <v>200</v>
      </c>
      <c r="OR16">
        <f t="shared" si="191"/>
        <v>0</v>
      </c>
      <c r="OS16">
        <f t="shared" si="192"/>
        <v>0</v>
      </c>
      <c r="OT16">
        <f t="shared" si="193"/>
        <v>0</v>
      </c>
      <c r="OU16">
        <f t="shared" si="194"/>
        <v>0</v>
      </c>
      <c r="OV16" t="str">
        <f t="shared" si="195"/>
        <v/>
      </c>
      <c r="OW16" t="str">
        <f t="shared" si="196"/>
        <v/>
      </c>
      <c r="OX16">
        <f t="shared" si="197"/>
        <v>0</v>
      </c>
      <c r="PU16">
        <f t="shared" si="198"/>
        <v>999</v>
      </c>
      <c r="PV16">
        <f t="shared" si="199"/>
        <v>999</v>
      </c>
      <c r="QD16">
        <v>13</v>
      </c>
      <c r="QE16">
        <f t="shared" si="363"/>
        <v>0</v>
      </c>
      <c r="QF16">
        <f t="shared" si="364"/>
        <v>0</v>
      </c>
      <c r="QG16">
        <f t="shared" si="365"/>
        <v>0</v>
      </c>
      <c r="QH16">
        <f t="shared" si="366"/>
        <v>0</v>
      </c>
      <c r="QI16">
        <f t="shared" si="367"/>
        <v>0</v>
      </c>
      <c r="QJ16">
        <f t="shared" si="368"/>
        <v>0</v>
      </c>
      <c r="QK16">
        <f t="shared" si="369"/>
        <v>0</v>
      </c>
      <c r="QL16">
        <f t="shared" si="370"/>
        <v>0</v>
      </c>
      <c r="QM16">
        <f t="shared" si="371"/>
        <v>0</v>
      </c>
      <c r="QN16">
        <f t="shared" si="372"/>
        <v>0</v>
      </c>
      <c r="QO16">
        <f t="shared" si="200"/>
        <v>0</v>
      </c>
      <c r="QP16">
        <f t="shared" si="201"/>
        <v>0</v>
      </c>
      <c r="QQ16">
        <f t="shared" si="202"/>
        <v>0</v>
      </c>
      <c r="QR16">
        <f t="shared" si="203"/>
        <v>0</v>
      </c>
      <c r="QS16">
        <f t="shared" si="204"/>
        <v>0</v>
      </c>
      <c r="QT16">
        <f t="shared" si="205"/>
        <v>0</v>
      </c>
      <c r="QU16">
        <f t="shared" si="206"/>
        <v>0</v>
      </c>
      <c r="QV16">
        <f t="shared" si="207"/>
        <v>0</v>
      </c>
      <c r="QW16">
        <f t="shared" si="208"/>
        <v>0</v>
      </c>
      <c r="QX16">
        <f t="shared" si="209"/>
        <v>0</v>
      </c>
      <c r="QY16">
        <f t="shared" si="210"/>
        <v>0</v>
      </c>
      <c r="QZ16">
        <f t="shared" si="211"/>
        <v>0</v>
      </c>
      <c r="RA16">
        <f t="shared" si="212"/>
        <v>0</v>
      </c>
      <c r="RB16">
        <f t="shared" si="213"/>
        <v>0</v>
      </c>
      <c r="RC16">
        <f t="shared" si="214"/>
        <v>0</v>
      </c>
      <c r="RD16">
        <f t="shared" si="215"/>
        <v>0</v>
      </c>
      <c r="RE16">
        <f t="shared" si="216"/>
        <v>0</v>
      </c>
      <c r="RF16">
        <f t="shared" si="217"/>
        <v>0</v>
      </c>
      <c r="RG16">
        <f t="shared" si="218"/>
        <v>0</v>
      </c>
      <c r="RH16">
        <f t="shared" si="219"/>
        <v>0</v>
      </c>
      <c r="RI16">
        <f t="shared" si="220"/>
        <v>0</v>
      </c>
      <c r="RJ16">
        <f t="shared" si="221"/>
        <v>0</v>
      </c>
      <c r="RK16">
        <f t="shared" si="222"/>
        <v>0</v>
      </c>
      <c r="RL16">
        <f t="shared" si="223"/>
        <v>0</v>
      </c>
      <c r="RM16">
        <f t="shared" si="224"/>
        <v>0</v>
      </c>
      <c r="RN16">
        <f t="shared" si="225"/>
        <v>0</v>
      </c>
      <c r="RO16">
        <f t="shared" si="226"/>
        <v>0</v>
      </c>
      <c r="RP16">
        <f t="shared" si="227"/>
        <v>0</v>
      </c>
      <c r="RQ16">
        <f t="shared" si="228"/>
        <v>0</v>
      </c>
      <c r="RR16">
        <f t="shared" si="229"/>
        <v>0</v>
      </c>
      <c r="RS16">
        <f t="shared" si="230"/>
        <v>300</v>
      </c>
      <c r="RT16">
        <f t="shared" si="231"/>
        <v>0</v>
      </c>
      <c r="RU16">
        <f t="shared" si="232"/>
        <v>0</v>
      </c>
      <c r="RV16">
        <f t="shared" si="233"/>
        <v>0</v>
      </c>
      <c r="RW16">
        <f t="shared" si="234"/>
        <v>0</v>
      </c>
      <c r="RX16" t="str">
        <f t="shared" si="235"/>
        <v/>
      </c>
      <c r="RY16" t="str">
        <f t="shared" si="236"/>
        <v/>
      </c>
      <c r="RZ16">
        <f t="shared" si="237"/>
        <v>0</v>
      </c>
      <c r="SW16">
        <f t="shared" si="238"/>
        <v>999</v>
      </c>
      <c r="SX16">
        <f t="shared" si="239"/>
        <v>999</v>
      </c>
      <c r="TF16">
        <v>13</v>
      </c>
      <c r="TG16">
        <f t="shared" si="373"/>
        <v>0</v>
      </c>
      <c r="TH16">
        <f t="shared" si="374"/>
        <v>0</v>
      </c>
      <c r="TI16">
        <f t="shared" si="375"/>
        <v>0</v>
      </c>
      <c r="TJ16">
        <f t="shared" si="376"/>
        <v>0</v>
      </c>
      <c r="TK16">
        <f t="shared" si="377"/>
        <v>0</v>
      </c>
      <c r="TL16">
        <f t="shared" si="378"/>
        <v>0</v>
      </c>
      <c r="TM16">
        <f t="shared" si="379"/>
        <v>0</v>
      </c>
      <c r="TN16">
        <f t="shared" si="380"/>
        <v>0</v>
      </c>
      <c r="TO16">
        <f t="shared" si="381"/>
        <v>0</v>
      </c>
      <c r="TP16">
        <f t="shared" si="382"/>
        <v>0</v>
      </c>
      <c r="TQ16">
        <f t="shared" si="240"/>
        <v>0</v>
      </c>
      <c r="TR16">
        <f t="shared" si="241"/>
        <v>0</v>
      </c>
      <c r="TS16">
        <f t="shared" si="242"/>
        <v>0</v>
      </c>
      <c r="TT16">
        <f t="shared" si="243"/>
        <v>0</v>
      </c>
      <c r="TU16">
        <f t="shared" si="244"/>
        <v>0</v>
      </c>
      <c r="TV16">
        <f t="shared" si="245"/>
        <v>0</v>
      </c>
      <c r="TW16">
        <f t="shared" si="246"/>
        <v>0</v>
      </c>
      <c r="TX16">
        <f t="shared" si="247"/>
        <v>0</v>
      </c>
      <c r="TY16">
        <f t="shared" si="248"/>
        <v>0</v>
      </c>
      <c r="TZ16">
        <f t="shared" si="249"/>
        <v>0</v>
      </c>
      <c r="UA16">
        <f t="shared" si="250"/>
        <v>0</v>
      </c>
      <c r="UB16">
        <f t="shared" si="251"/>
        <v>0</v>
      </c>
      <c r="UC16">
        <f t="shared" si="252"/>
        <v>0</v>
      </c>
      <c r="UD16">
        <f t="shared" si="253"/>
        <v>0</v>
      </c>
      <c r="UE16">
        <f t="shared" si="254"/>
        <v>0</v>
      </c>
      <c r="UF16">
        <f t="shared" si="255"/>
        <v>0</v>
      </c>
      <c r="UG16">
        <f t="shared" si="256"/>
        <v>0</v>
      </c>
      <c r="UH16">
        <f t="shared" si="257"/>
        <v>0</v>
      </c>
      <c r="UI16">
        <f t="shared" si="258"/>
        <v>0</v>
      </c>
      <c r="UJ16">
        <f t="shared" si="259"/>
        <v>0</v>
      </c>
      <c r="UK16">
        <f t="shared" si="260"/>
        <v>0</v>
      </c>
      <c r="UL16">
        <f t="shared" si="261"/>
        <v>0</v>
      </c>
      <c r="UM16">
        <f t="shared" si="262"/>
        <v>0</v>
      </c>
      <c r="UN16">
        <f t="shared" si="263"/>
        <v>0</v>
      </c>
      <c r="UO16">
        <f t="shared" si="264"/>
        <v>0</v>
      </c>
      <c r="UP16">
        <f t="shared" si="265"/>
        <v>0</v>
      </c>
      <c r="UQ16">
        <f t="shared" si="266"/>
        <v>0</v>
      </c>
      <c r="UR16">
        <f t="shared" si="267"/>
        <v>0</v>
      </c>
      <c r="US16">
        <f t="shared" si="268"/>
        <v>0</v>
      </c>
      <c r="UT16">
        <f t="shared" si="269"/>
        <v>0</v>
      </c>
      <c r="UU16">
        <f t="shared" si="270"/>
        <v>400</v>
      </c>
      <c r="UV16">
        <f t="shared" si="271"/>
        <v>0</v>
      </c>
      <c r="UW16">
        <f t="shared" si="272"/>
        <v>0</v>
      </c>
      <c r="UX16">
        <f t="shared" si="273"/>
        <v>0</v>
      </c>
      <c r="UY16">
        <f t="shared" si="274"/>
        <v>0</v>
      </c>
      <c r="UZ16" t="str">
        <f t="shared" si="275"/>
        <v/>
      </c>
      <c r="VA16" t="str">
        <f t="shared" si="276"/>
        <v/>
      </c>
      <c r="VB16">
        <f t="shared" si="277"/>
        <v>0</v>
      </c>
      <c r="VY16">
        <f t="shared" si="278"/>
        <v>999</v>
      </c>
      <c r="VZ16">
        <f t="shared" si="279"/>
        <v>999</v>
      </c>
      <c r="WH16">
        <v>13</v>
      </c>
      <c r="WI16">
        <f t="shared" si="383"/>
        <v>0</v>
      </c>
      <c r="WJ16">
        <f t="shared" si="384"/>
        <v>0</v>
      </c>
      <c r="WK16">
        <f t="shared" si="385"/>
        <v>0</v>
      </c>
      <c r="WL16">
        <f t="shared" si="386"/>
        <v>0</v>
      </c>
      <c r="WM16">
        <f t="shared" si="387"/>
        <v>0</v>
      </c>
      <c r="WN16">
        <f t="shared" si="388"/>
        <v>0</v>
      </c>
      <c r="WO16">
        <f t="shared" si="389"/>
        <v>0</v>
      </c>
      <c r="WP16">
        <f t="shared" si="390"/>
        <v>0</v>
      </c>
      <c r="WQ16">
        <f t="shared" si="391"/>
        <v>0</v>
      </c>
      <c r="WR16">
        <f t="shared" si="392"/>
        <v>0</v>
      </c>
      <c r="WS16">
        <f t="shared" si="280"/>
        <v>0</v>
      </c>
      <c r="WT16">
        <f t="shared" si="281"/>
        <v>0</v>
      </c>
      <c r="WU16">
        <f t="shared" si="282"/>
        <v>0</v>
      </c>
      <c r="WV16">
        <f t="shared" si="283"/>
        <v>0</v>
      </c>
      <c r="WW16">
        <f t="shared" si="284"/>
        <v>0</v>
      </c>
      <c r="WX16">
        <f t="shared" si="285"/>
        <v>0</v>
      </c>
      <c r="WY16">
        <f t="shared" si="286"/>
        <v>0</v>
      </c>
      <c r="WZ16">
        <f t="shared" si="287"/>
        <v>0</v>
      </c>
      <c r="XA16">
        <f t="shared" si="288"/>
        <v>0</v>
      </c>
      <c r="XB16">
        <f t="shared" si="289"/>
        <v>0</v>
      </c>
      <c r="XC16">
        <f t="shared" si="290"/>
        <v>0</v>
      </c>
      <c r="XD16">
        <f t="shared" si="291"/>
        <v>0</v>
      </c>
      <c r="XE16">
        <f t="shared" si="292"/>
        <v>0</v>
      </c>
      <c r="XF16">
        <f t="shared" si="293"/>
        <v>0</v>
      </c>
      <c r="XG16">
        <f t="shared" si="294"/>
        <v>0</v>
      </c>
      <c r="XH16">
        <f t="shared" si="295"/>
        <v>0</v>
      </c>
      <c r="XI16">
        <f t="shared" si="296"/>
        <v>0</v>
      </c>
      <c r="XJ16">
        <f t="shared" si="297"/>
        <v>0</v>
      </c>
      <c r="XK16">
        <f t="shared" si="298"/>
        <v>0</v>
      </c>
      <c r="XL16">
        <f t="shared" si="299"/>
        <v>0</v>
      </c>
      <c r="XM16">
        <f t="shared" si="300"/>
        <v>0</v>
      </c>
      <c r="XN16">
        <f t="shared" si="301"/>
        <v>0</v>
      </c>
      <c r="XO16">
        <f t="shared" si="302"/>
        <v>0</v>
      </c>
      <c r="XP16">
        <f t="shared" si="303"/>
        <v>0</v>
      </c>
      <c r="XQ16">
        <f t="shared" si="304"/>
        <v>0</v>
      </c>
      <c r="XR16">
        <f t="shared" si="305"/>
        <v>0</v>
      </c>
      <c r="XS16">
        <f t="shared" si="306"/>
        <v>0</v>
      </c>
      <c r="XT16">
        <f t="shared" si="307"/>
        <v>0</v>
      </c>
      <c r="XU16">
        <f t="shared" si="308"/>
        <v>0</v>
      </c>
      <c r="XV16">
        <f t="shared" si="309"/>
        <v>0</v>
      </c>
      <c r="XX16">
        <f t="shared" si="310"/>
        <v>0</v>
      </c>
      <c r="XY16">
        <f t="shared" si="311"/>
        <v>0</v>
      </c>
      <c r="XZ16">
        <f t="shared" si="312"/>
        <v>0</v>
      </c>
    </row>
    <row r="17" spans="1:650" x14ac:dyDescent="0.45">
      <c r="AT17">
        <v>14</v>
      </c>
      <c r="AU17">
        <f t="shared" si="313"/>
        <v>0</v>
      </c>
      <c r="AV17">
        <f t="shared" si="314"/>
        <v>0</v>
      </c>
      <c r="AW17">
        <f t="shared" si="315"/>
        <v>0</v>
      </c>
      <c r="AX17">
        <f t="shared" si="316"/>
        <v>0</v>
      </c>
      <c r="AY17">
        <f t="shared" si="317"/>
        <v>0</v>
      </c>
      <c r="AZ17">
        <f t="shared" si="318"/>
        <v>0</v>
      </c>
      <c r="BA17">
        <f t="shared" si="319"/>
        <v>0</v>
      </c>
      <c r="BB17">
        <f t="shared" si="320"/>
        <v>0</v>
      </c>
      <c r="BC17">
        <f t="shared" si="321"/>
        <v>0</v>
      </c>
      <c r="BD17">
        <f t="shared" si="322"/>
        <v>0</v>
      </c>
      <c r="BE17">
        <f t="shared" si="0"/>
        <v>0</v>
      </c>
      <c r="BF17">
        <f t="shared" si="1"/>
        <v>0</v>
      </c>
      <c r="BG17">
        <f t="shared" si="2"/>
        <v>0</v>
      </c>
      <c r="BH17">
        <f t="shared" si="3"/>
        <v>0</v>
      </c>
      <c r="BI17">
        <f t="shared" si="4"/>
        <v>0</v>
      </c>
      <c r="BJ17">
        <f t="shared" si="5"/>
        <v>0</v>
      </c>
      <c r="BK17">
        <f t="shared" si="6"/>
        <v>0</v>
      </c>
      <c r="BL17">
        <f t="shared" si="7"/>
        <v>0</v>
      </c>
      <c r="BM17">
        <f t="shared" si="8"/>
        <v>0</v>
      </c>
      <c r="BN17">
        <f t="shared" si="9"/>
        <v>0</v>
      </c>
      <c r="BO17">
        <f t="shared" si="10"/>
        <v>0</v>
      </c>
      <c r="BP17">
        <f t="shared" si="11"/>
        <v>0</v>
      </c>
      <c r="BQ17">
        <f t="shared" si="12"/>
        <v>0</v>
      </c>
      <c r="BR17">
        <f t="shared" si="13"/>
        <v>0</v>
      </c>
      <c r="BS17">
        <f t="shared" si="14"/>
        <v>0</v>
      </c>
      <c r="BT17">
        <f t="shared" si="15"/>
        <v>0</v>
      </c>
      <c r="BU17">
        <f t="shared" si="16"/>
        <v>0</v>
      </c>
      <c r="BV17">
        <f t="shared" si="17"/>
        <v>0</v>
      </c>
      <c r="BW17">
        <f t="shared" si="18"/>
        <v>0</v>
      </c>
      <c r="BX17">
        <f t="shared" si="19"/>
        <v>0</v>
      </c>
      <c r="BY17">
        <f t="shared" si="20"/>
        <v>0</v>
      </c>
      <c r="BZ17">
        <f t="shared" si="21"/>
        <v>0</v>
      </c>
      <c r="CA17">
        <f t="shared" si="22"/>
        <v>0</v>
      </c>
      <c r="CB17">
        <f t="shared" si="23"/>
        <v>0</v>
      </c>
      <c r="CC17">
        <f t="shared" si="24"/>
        <v>0</v>
      </c>
      <c r="CD17">
        <f t="shared" si="25"/>
        <v>0</v>
      </c>
      <c r="CE17">
        <f t="shared" si="26"/>
        <v>0</v>
      </c>
      <c r="CF17">
        <f t="shared" si="27"/>
        <v>0</v>
      </c>
      <c r="CG17">
        <f t="shared" si="28"/>
        <v>0</v>
      </c>
      <c r="CH17">
        <f t="shared" si="29"/>
        <v>0</v>
      </c>
      <c r="CI17">
        <f t="shared" si="30"/>
        <v>0</v>
      </c>
      <c r="CJ17">
        <f t="shared" si="31"/>
        <v>0</v>
      </c>
      <c r="CK17">
        <f t="shared" si="32"/>
        <v>0</v>
      </c>
      <c r="CL17">
        <f t="shared" si="33"/>
        <v>0</v>
      </c>
      <c r="CM17">
        <f t="shared" si="34"/>
        <v>0</v>
      </c>
      <c r="CN17" t="str">
        <f t="shared" si="35"/>
        <v/>
      </c>
      <c r="CO17" t="str">
        <f t="shared" si="36"/>
        <v/>
      </c>
      <c r="CP17">
        <f t="shared" si="37"/>
        <v>0</v>
      </c>
      <c r="DM17">
        <f t="shared" si="38"/>
        <v>999</v>
      </c>
      <c r="DN17">
        <f t="shared" si="39"/>
        <v>999</v>
      </c>
      <c r="DV17">
        <v>14</v>
      </c>
      <c r="DW17">
        <f t="shared" si="323"/>
        <v>0</v>
      </c>
      <c r="DX17">
        <f t="shared" si="324"/>
        <v>0</v>
      </c>
      <c r="DY17">
        <f t="shared" si="325"/>
        <v>0</v>
      </c>
      <c r="DZ17">
        <f t="shared" si="326"/>
        <v>0</v>
      </c>
      <c r="EA17">
        <f t="shared" si="327"/>
        <v>0</v>
      </c>
      <c r="EB17">
        <f t="shared" si="328"/>
        <v>0</v>
      </c>
      <c r="EC17">
        <f t="shared" si="329"/>
        <v>0</v>
      </c>
      <c r="ED17">
        <f t="shared" si="330"/>
        <v>0</v>
      </c>
      <c r="EE17">
        <f t="shared" si="331"/>
        <v>0</v>
      </c>
      <c r="EF17">
        <f t="shared" si="332"/>
        <v>0</v>
      </c>
      <c r="EG17">
        <f t="shared" si="40"/>
        <v>0</v>
      </c>
      <c r="EH17">
        <f t="shared" si="41"/>
        <v>0</v>
      </c>
      <c r="EI17">
        <f t="shared" si="42"/>
        <v>0</v>
      </c>
      <c r="EJ17">
        <f t="shared" si="43"/>
        <v>0</v>
      </c>
      <c r="EK17">
        <f t="shared" si="44"/>
        <v>0</v>
      </c>
      <c r="EL17">
        <f t="shared" si="45"/>
        <v>0</v>
      </c>
      <c r="EM17">
        <f t="shared" si="46"/>
        <v>0</v>
      </c>
      <c r="EN17">
        <f t="shared" si="47"/>
        <v>0</v>
      </c>
      <c r="EO17">
        <f t="shared" si="48"/>
        <v>0</v>
      </c>
      <c r="EP17">
        <f t="shared" si="49"/>
        <v>0</v>
      </c>
      <c r="EQ17">
        <f t="shared" si="50"/>
        <v>0</v>
      </c>
      <c r="ER17">
        <f t="shared" si="51"/>
        <v>0</v>
      </c>
      <c r="ES17">
        <f t="shared" si="52"/>
        <v>0</v>
      </c>
      <c r="ET17">
        <f t="shared" si="53"/>
        <v>0</v>
      </c>
      <c r="EU17">
        <f t="shared" si="54"/>
        <v>0</v>
      </c>
      <c r="EV17">
        <f t="shared" si="55"/>
        <v>0</v>
      </c>
      <c r="EW17">
        <f t="shared" si="56"/>
        <v>0</v>
      </c>
      <c r="EX17">
        <f t="shared" si="57"/>
        <v>0</v>
      </c>
      <c r="EY17">
        <f t="shared" si="58"/>
        <v>0</v>
      </c>
      <c r="EZ17">
        <f t="shared" si="59"/>
        <v>0</v>
      </c>
      <c r="FA17">
        <f t="shared" si="60"/>
        <v>0</v>
      </c>
      <c r="FB17">
        <f t="shared" si="61"/>
        <v>0</v>
      </c>
      <c r="FC17">
        <f t="shared" si="62"/>
        <v>0</v>
      </c>
      <c r="FD17">
        <f t="shared" si="63"/>
        <v>0</v>
      </c>
      <c r="FE17">
        <f t="shared" si="64"/>
        <v>0</v>
      </c>
      <c r="FF17">
        <f t="shared" si="65"/>
        <v>0</v>
      </c>
      <c r="FG17">
        <f t="shared" si="66"/>
        <v>0</v>
      </c>
      <c r="FH17">
        <f t="shared" si="67"/>
        <v>0</v>
      </c>
      <c r="FI17">
        <f t="shared" si="68"/>
        <v>0</v>
      </c>
      <c r="FJ17">
        <f t="shared" si="69"/>
        <v>0</v>
      </c>
      <c r="FK17">
        <f t="shared" si="70"/>
        <v>0</v>
      </c>
      <c r="FL17">
        <f t="shared" si="71"/>
        <v>0</v>
      </c>
      <c r="FM17">
        <f t="shared" si="72"/>
        <v>0</v>
      </c>
      <c r="FN17">
        <f t="shared" si="73"/>
        <v>0</v>
      </c>
      <c r="FO17">
        <f t="shared" si="74"/>
        <v>0</v>
      </c>
      <c r="FP17" t="str">
        <f t="shared" si="75"/>
        <v/>
      </c>
      <c r="FQ17" t="str">
        <f t="shared" si="76"/>
        <v/>
      </c>
      <c r="FR17">
        <f t="shared" si="77"/>
        <v>0</v>
      </c>
      <c r="GO17">
        <f t="shared" si="78"/>
        <v>999</v>
      </c>
      <c r="GP17">
        <f t="shared" si="79"/>
        <v>999</v>
      </c>
      <c r="GX17">
        <v>14</v>
      </c>
      <c r="GY17">
        <f t="shared" si="333"/>
        <v>0</v>
      </c>
      <c r="GZ17">
        <f t="shared" si="334"/>
        <v>0</v>
      </c>
      <c r="HA17">
        <f t="shared" si="335"/>
        <v>0</v>
      </c>
      <c r="HB17">
        <f t="shared" si="336"/>
        <v>0</v>
      </c>
      <c r="HC17">
        <f t="shared" si="337"/>
        <v>0</v>
      </c>
      <c r="HD17">
        <f t="shared" si="338"/>
        <v>0</v>
      </c>
      <c r="HE17">
        <f t="shared" si="339"/>
        <v>0</v>
      </c>
      <c r="HF17">
        <f t="shared" si="340"/>
        <v>0</v>
      </c>
      <c r="HG17">
        <f t="shared" si="341"/>
        <v>0</v>
      </c>
      <c r="HH17">
        <f t="shared" si="342"/>
        <v>0</v>
      </c>
      <c r="HI17">
        <f t="shared" si="80"/>
        <v>0</v>
      </c>
      <c r="HJ17">
        <f t="shared" si="81"/>
        <v>0</v>
      </c>
      <c r="HK17">
        <f t="shared" si="82"/>
        <v>0</v>
      </c>
      <c r="HL17">
        <f t="shared" si="83"/>
        <v>0</v>
      </c>
      <c r="HM17">
        <f t="shared" si="84"/>
        <v>0</v>
      </c>
      <c r="HN17">
        <f t="shared" si="85"/>
        <v>0</v>
      </c>
      <c r="HO17">
        <f t="shared" si="86"/>
        <v>0</v>
      </c>
      <c r="HP17">
        <f t="shared" si="87"/>
        <v>0</v>
      </c>
      <c r="HQ17">
        <f t="shared" si="88"/>
        <v>0</v>
      </c>
      <c r="HR17">
        <f t="shared" si="89"/>
        <v>0</v>
      </c>
      <c r="HS17">
        <f t="shared" si="90"/>
        <v>0</v>
      </c>
      <c r="HT17">
        <f t="shared" si="91"/>
        <v>0</v>
      </c>
      <c r="HU17">
        <f t="shared" si="92"/>
        <v>0</v>
      </c>
      <c r="HV17">
        <f t="shared" si="93"/>
        <v>0</v>
      </c>
      <c r="HW17">
        <f t="shared" si="94"/>
        <v>0</v>
      </c>
      <c r="HX17">
        <f t="shared" si="95"/>
        <v>0</v>
      </c>
      <c r="HY17">
        <f t="shared" si="96"/>
        <v>0</v>
      </c>
      <c r="HZ17">
        <f t="shared" si="97"/>
        <v>0</v>
      </c>
      <c r="IA17">
        <f t="shared" si="98"/>
        <v>0</v>
      </c>
      <c r="IB17">
        <f t="shared" si="99"/>
        <v>0</v>
      </c>
      <c r="IC17">
        <f t="shared" si="100"/>
        <v>0</v>
      </c>
      <c r="ID17">
        <f t="shared" si="101"/>
        <v>0</v>
      </c>
      <c r="IE17">
        <f t="shared" si="102"/>
        <v>0</v>
      </c>
      <c r="IF17">
        <f t="shared" si="103"/>
        <v>0</v>
      </c>
      <c r="IG17">
        <f t="shared" si="104"/>
        <v>0</v>
      </c>
      <c r="IH17">
        <f t="shared" si="105"/>
        <v>0</v>
      </c>
      <c r="II17">
        <f t="shared" si="106"/>
        <v>0</v>
      </c>
      <c r="IJ17">
        <f t="shared" si="107"/>
        <v>0</v>
      </c>
      <c r="IK17">
        <f t="shared" si="108"/>
        <v>0</v>
      </c>
      <c r="IL17">
        <f t="shared" si="109"/>
        <v>0</v>
      </c>
      <c r="IM17">
        <f t="shared" si="110"/>
        <v>0</v>
      </c>
      <c r="IN17">
        <f t="shared" si="111"/>
        <v>0</v>
      </c>
      <c r="IO17">
        <f t="shared" si="112"/>
        <v>0</v>
      </c>
      <c r="IP17">
        <f t="shared" si="113"/>
        <v>0</v>
      </c>
      <c r="IQ17">
        <f t="shared" si="114"/>
        <v>0</v>
      </c>
      <c r="IR17" t="str">
        <f t="shared" si="115"/>
        <v/>
      </c>
      <c r="IS17" t="str">
        <f t="shared" si="116"/>
        <v/>
      </c>
      <c r="IT17">
        <f t="shared" si="117"/>
        <v>0</v>
      </c>
      <c r="JQ17">
        <f t="shared" si="118"/>
        <v>999</v>
      </c>
      <c r="JR17">
        <f t="shared" si="119"/>
        <v>999</v>
      </c>
      <c r="JZ17">
        <v>14</v>
      </c>
      <c r="KA17">
        <f t="shared" si="343"/>
        <v>0</v>
      </c>
      <c r="KB17">
        <f t="shared" si="344"/>
        <v>0</v>
      </c>
      <c r="KC17">
        <f t="shared" si="345"/>
        <v>0</v>
      </c>
      <c r="KD17">
        <f t="shared" si="346"/>
        <v>0</v>
      </c>
      <c r="KE17">
        <f t="shared" si="347"/>
        <v>0</v>
      </c>
      <c r="KF17">
        <f t="shared" si="348"/>
        <v>0</v>
      </c>
      <c r="KG17">
        <f t="shared" si="349"/>
        <v>0</v>
      </c>
      <c r="KH17">
        <f t="shared" si="350"/>
        <v>0</v>
      </c>
      <c r="KI17">
        <f t="shared" si="351"/>
        <v>0</v>
      </c>
      <c r="KJ17">
        <f t="shared" si="352"/>
        <v>0</v>
      </c>
      <c r="KK17">
        <f t="shared" si="120"/>
        <v>0</v>
      </c>
      <c r="KL17">
        <f t="shared" si="121"/>
        <v>0</v>
      </c>
      <c r="KM17">
        <f t="shared" si="122"/>
        <v>0</v>
      </c>
      <c r="KN17">
        <f t="shared" si="123"/>
        <v>0</v>
      </c>
      <c r="KO17">
        <f t="shared" si="124"/>
        <v>0</v>
      </c>
      <c r="KP17">
        <f t="shared" si="125"/>
        <v>0</v>
      </c>
      <c r="KQ17">
        <f t="shared" si="126"/>
        <v>0</v>
      </c>
      <c r="KR17">
        <f t="shared" si="127"/>
        <v>0</v>
      </c>
      <c r="KS17">
        <f t="shared" si="128"/>
        <v>0</v>
      </c>
      <c r="KT17">
        <f t="shared" si="129"/>
        <v>0</v>
      </c>
      <c r="KU17">
        <f t="shared" si="130"/>
        <v>0</v>
      </c>
      <c r="KV17">
        <f t="shared" si="131"/>
        <v>0</v>
      </c>
      <c r="KW17">
        <f t="shared" si="132"/>
        <v>0</v>
      </c>
      <c r="KX17">
        <f t="shared" si="133"/>
        <v>0</v>
      </c>
      <c r="KY17">
        <f t="shared" si="134"/>
        <v>0</v>
      </c>
      <c r="KZ17">
        <f t="shared" si="135"/>
        <v>0</v>
      </c>
      <c r="LA17">
        <f t="shared" si="136"/>
        <v>0</v>
      </c>
      <c r="LB17">
        <f t="shared" si="137"/>
        <v>0</v>
      </c>
      <c r="LC17">
        <f t="shared" si="138"/>
        <v>0</v>
      </c>
      <c r="LD17">
        <f t="shared" si="139"/>
        <v>0</v>
      </c>
      <c r="LE17">
        <f t="shared" si="140"/>
        <v>0</v>
      </c>
      <c r="LF17">
        <f t="shared" si="141"/>
        <v>0</v>
      </c>
      <c r="LG17">
        <f t="shared" si="142"/>
        <v>0</v>
      </c>
      <c r="LH17">
        <f t="shared" si="143"/>
        <v>0</v>
      </c>
      <c r="LI17">
        <f t="shared" si="144"/>
        <v>0</v>
      </c>
      <c r="LJ17">
        <f t="shared" si="145"/>
        <v>0</v>
      </c>
      <c r="LK17">
        <f t="shared" si="146"/>
        <v>0</v>
      </c>
      <c r="LL17">
        <f t="shared" si="147"/>
        <v>0</v>
      </c>
      <c r="LM17">
        <f t="shared" si="148"/>
        <v>0</v>
      </c>
      <c r="LN17">
        <f t="shared" si="149"/>
        <v>0</v>
      </c>
      <c r="LO17">
        <f t="shared" si="150"/>
        <v>100</v>
      </c>
      <c r="LP17">
        <f t="shared" si="151"/>
        <v>0</v>
      </c>
      <c r="LQ17">
        <f t="shared" si="152"/>
        <v>0</v>
      </c>
      <c r="LR17">
        <f t="shared" si="153"/>
        <v>0</v>
      </c>
      <c r="LS17">
        <f t="shared" si="154"/>
        <v>0</v>
      </c>
      <c r="LT17" t="str">
        <f t="shared" si="155"/>
        <v/>
      </c>
      <c r="LU17" t="str">
        <f t="shared" si="156"/>
        <v/>
      </c>
      <c r="LV17">
        <f t="shared" si="157"/>
        <v>0</v>
      </c>
      <c r="MS17">
        <f t="shared" si="158"/>
        <v>999</v>
      </c>
      <c r="MT17">
        <f t="shared" si="159"/>
        <v>999</v>
      </c>
      <c r="NB17">
        <v>14</v>
      </c>
      <c r="NC17">
        <f t="shared" si="353"/>
        <v>0</v>
      </c>
      <c r="ND17">
        <f t="shared" si="354"/>
        <v>0</v>
      </c>
      <c r="NE17">
        <f t="shared" si="355"/>
        <v>0</v>
      </c>
      <c r="NF17">
        <f t="shared" si="356"/>
        <v>0</v>
      </c>
      <c r="NG17">
        <f t="shared" si="357"/>
        <v>0</v>
      </c>
      <c r="NH17">
        <f t="shared" si="358"/>
        <v>0</v>
      </c>
      <c r="NI17">
        <f t="shared" si="359"/>
        <v>0</v>
      </c>
      <c r="NJ17">
        <f t="shared" si="360"/>
        <v>0</v>
      </c>
      <c r="NK17">
        <f t="shared" si="361"/>
        <v>0</v>
      </c>
      <c r="NL17">
        <f t="shared" si="362"/>
        <v>0</v>
      </c>
      <c r="NM17">
        <f t="shared" si="160"/>
        <v>0</v>
      </c>
      <c r="NN17">
        <f t="shared" si="161"/>
        <v>0</v>
      </c>
      <c r="NO17">
        <f t="shared" si="162"/>
        <v>0</v>
      </c>
      <c r="NP17">
        <f t="shared" si="163"/>
        <v>0</v>
      </c>
      <c r="NQ17">
        <f t="shared" si="164"/>
        <v>0</v>
      </c>
      <c r="NR17">
        <f t="shared" si="165"/>
        <v>0</v>
      </c>
      <c r="NS17">
        <f t="shared" si="166"/>
        <v>0</v>
      </c>
      <c r="NT17">
        <f t="shared" si="167"/>
        <v>0</v>
      </c>
      <c r="NU17">
        <f t="shared" si="168"/>
        <v>0</v>
      </c>
      <c r="NV17">
        <f t="shared" si="169"/>
        <v>0</v>
      </c>
      <c r="NW17">
        <f t="shared" si="170"/>
        <v>0</v>
      </c>
      <c r="NX17">
        <f t="shared" si="171"/>
        <v>0</v>
      </c>
      <c r="NY17">
        <f t="shared" si="172"/>
        <v>0</v>
      </c>
      <c r="NZ17">
        <f t="shared" si="173"/>
        <v>0</v>
      </c>
      <c r="OA17">
        <f t="shared" si="174"/>
        <v>0</v>
      </c>
      <c r="OB17">
        <f t="shared" si="175"/>
        <v>0</v>
      </c>
      <c r="OC17">
        <f t="shared" si="176"/>
        <v>0</v>
      </c>
      <c r="OD17">
        <f t="shared" si="177"/>
        <v>0</v>
      </c>
      <c r="OE17">
        <f t="shared" si="178"/>
        <v>0</v>
      </c>
      <c r="OF17">
        <f t="shared" si="179"/>
        <v>0</v>
      </c>
      <c r="OG17">
        <f t="shared" si="180"/>
        <v>0</v>
      </c>
      <c r="OH17">
        <f t="shared" si="181"/>
        <v>0</v>
      </c>
      <c r="OI17">
        <f t="shared" si="182"/>
        <v>0</v>
      </c>
      <c r="OJ17">
        <f t="shared" si="183"/>
        <v>0</v>
      </c>
      <c r="OK17">
        <f t="shared" si="184"/>
        <v>0</v>
      </c>
      <c r="OL17">
        <f t="shared" si="185"/>
        <v>0</v>
      </c>
      <c r="OM17">
        <f t="shared" si="186"/>
        <v>0</v>
      </c>
      <c r="ON17">
        <f t="shared" si="187"/>
        <v>0</v>
      </c>
      <c r="OO17">
        <f t="shared" si="188"/>
        <v>0</v>
      </c>
      <c r="OP17">
        <f t="shared" si="189"/>
        <v>0</v>
      </c>
      <c r="OQ17">
        <f t="shared" si="190"/>
        <v>200</v>
      </c>
      <c r="OR17">
        <f t="shared" si="191"/>
        <v>0</v>
      </c>
      <c r="OS17">
        <f t="shared" si="192"/>
        <v>0</v>
      </c>
      <c r="OT17">
        <f t="shared" si="193"/>
        <v>0</v>
      </c>
      <c r="OU17">
        <f t="shared" si="194"/>
        <v>0</v>
      </c>
      <c r="OV17" t="str">
        <f t="shared" si="195"/>
        <v/>
      </c>
      <c r="OW17" t="str">
        <f t="shared" si="196"/>
        <v/>
      </c>
      <c r="OX17">
        <f t="shared" si="197"/>
        <v>0</v>
      </c>
      <c r="PU17">
        <f t="shared" si="198"/>
        <v>999</v>
      </c>
      <c r="PV17">
        <f t="shared" si="199"/>
        <v>999</v>
      </c>
      <c r="QD17">
        <v>14</v>
      </c>
      <c r="QE17">
        <f t="shared" si="363"/>
        <v>0</v>
      </c>
      <c r="QF17">
        <f t="shared" si="364"/>
        <v>0</v>
      </c>
      <c r="QG17">
        <f t="shared" si="365"/>
        <v>0</v>
      </c>
      <c r="QH17">
        <f t="shared" si="366"/>
        <v>0</v>
      </c>
      <c r="QI17">
        <f t="shared" si="367"/>
        <v>0</v>
      </c>
      <c r="QJ17">
        <f t="shared" si="368"/>
        <v>0</v>
      </c>
      <c r="QK17">
        <f t="shared" si="369"/>
        <v>0</v>
      </c>
      <c r="QL17">
        <f t="shared" si="370"/>
        <v>0</v>
      </c>
      <c r="QM17">
        <f t="shared" si="371"/>
        <v>0</v>
      </c>
      <c r="QN17">
        <f t="shared" si="372"/>
        <v>0</v>
      </c>
      <c r="QO17">
        <f t="shared" si="200"/>
        <v>0</v>
      </c>
      <c r="QP17">
        <f t="shared" si="201"/>
        <v>0</v>
      </c>
      <c r="QQ17">
        <f t="shared" si="202"/>
        <v>0</v>
      </c>
      <c r="QR17">
        <f t="shared" si="203"/>
        <v>0</v>
      </c>
      <c r="QS17">
        <f t="shared" si="204"/>
        <v>0</v>
      </c>
      <c r="QT17">
        <f t="shared" si="205"/>
        <v>0</v>
      </c>
      <c r="QU17">
        <f t="shared" si="206"/>
        <v>0</v>
      </c>
      <c r="QV17">
        <f t="shared" si="207"/>
        <v>0</v>
      </c>
      <c r="QW17">
        <f t="shared" si="208"/>
        <v>0</v>
      </c>
      <c r="QX17">
        <f t="shared" si="209"/>
        <v>0</v>
      </c>
      <c r="QY17">
        <f t="shared" si="210"/>
        <v>0</v>
      </c>
      <c r="QZ17">
        <f t="shared" si="211"/>
        <v>0</v>
      </c>
      <c r="RA17">
        <f t="shared" si="212"/>
        <v>0</v>
      </c>
      <c r="RB17">
        <f t="shared" si="213"/>
        <v>0</v>
      </c>
      <c r="RC17">
        <f t="shared" si="214"/>
        <v>0</v>
      </c>
      <c r="RD17">
        <f t="shared" si="215"/>
        <v>0</v>
      </c>
      <c r="RE17">
        <f t="shared" si="216"/>
        <v>0</v>
      </c>
      <c r="RF17">
        <f t="shared" si="217"/>
        <v>0</v>
      </c>
      <c r="RG17">
        <f t="shared" si="218"/>
        <v>0</v>
      </c>
      <c r="RH17">
        <f t="shared" si="219"/>
        <v>0</v>
      </c>
      <c r="RI17">
        <f t="shared" si="220"/>
        <v>0</v>
      </c>
      <c r="RJ17">
        <f t="shared" si="221"/>
        <v>0</v>
      </c>
      <c r="RK17">
        <f t="shared" si="222"/>
        <v>0</v>
      </c>
      <c r="RL17">
        <f t="shared" si="223"/>
        <v>0</v>
      </c>
      <c r="RM17">
        <f t="shared" si="224"/>
        <v>0</v>
      </c>
      <c r="RN17">
        <f t="shared" si="225"/>
        <v>0</v>
      </c>
      <c r="RO17">
        <f t="shared" si="226"/>
        <v>0</v>
      </c>
      <c r="RP17">
        <f t="shared" si="227"/>
        <v>0</v>
      </c>
      <c r="RQ17">
        <f t="shared" si="228"/>
        <v>0</v>
      </c>
      <c r="RR17">
        <f t="shared" si="229"/>
        <v>0</v>
      </c>
      <c r="RS17">
        <f t="shared" si="230"/>
        <v>300</v>
      </c>
      <c r="RT17">
        <f t="shared" si="231"/>
        <v>0</v>
      </c>
      <c r="RU17">
        <f t="shared" si="232"/>
        <v>0</v>
      </c>
      <c r="RV17">
        <f t="shared" si="233"/>
        <v>0</v>
      </c>
      <c r="RW17">
        <f t="shared" si="234"/>
        <v>0</v>
      </c>
      <c r="RX17" t="str">
        <f t="shared" si="235"/>
        <v/>
      </c>
      <c r="RY17" t="str">
        <f t="shared" si="236"/>
        <v/>
      </c>
      <c r="RZ17">
        <f t="shared" si="237"/>
        <v>0</v>
      </c>
      <c r="SW17">
        <f t="shared" si="238"/>
        <v>999</v>
      </c>
      <c r="SX17">
        <f t="shared" si="239"/>
        <v>999</v>
      </c>
      <c r="TF17">
        <v>14</v>
      </c>
      <c r="TG17">
        <f t="shared" si="373"/>
        <v>0</v>
      </c>
      <c r="TH17">
        <f t="shared" si="374"/>
        <v>0</v>
      </c>
      <c r="TI17">
        <f t="shared" si="375"/>
        <v>0</v>
      </c>
      <c r="TJ17">
        <f t="shared" si="376"/>
        <v>0</v>
      </c>
      <c r="TK17">
        <f t="shared" si="377"/>
        <v>0</v>
      </c>
      <c r="TL17">
        <f t="shared" si="378"/>
        <v>0</v>
      </c>
      <c r="TM17">
        <f t="shared" si="379"/>
        <v>0</v>
      </c>
      <c r="TN17">
        <f t="shared" si="380"/>
        <v>0</v>
      </c>
      <c r="TO17">
        <f t="shared" si="381"/>
        <v>0</v>
      </c>
      <c r="TP17">
        <f t="shared" si="382"/>
        <v>0</v>
      </c>
      <c r="TQ17">
        <f t="shared" si="240"/>
        <v>0</v>
      </c>
      <c r="TR17">
        <f t="shared" si="241"/>
        <v>0</v>
      </c>
      <c r="TS17">
        <f t="shared" si="242"/>
        <v>0</v>
      </c>
      <c r="TT17">
        <f t="shared" si="243"/>
        <v>0</v>
      </c>
      <c r="TU17">
        <f t="shared" si="244"/>
        <v>0</v>
      </c>
      <c r="TV17">
        <f t="shared" si="245"/>
        <v>0</v>
      </c>
      <c r="TW17">
        <f t="shared" si="246"/>
        <v>0</v>
      </c>
      <c r="TX17">
        <f t="shared" si="247"/>
        <v>0</v>
      </c>
      <c r="TY17">
        <f t="shared" si="248"/>
        <v>0</v>
      </c>
      <c r="TZ17">
        <f t="shared" si="249"/>
        <v>0</v>
      </c>
      <c r="UA17">
        <f t="shared" si="250"/>
        <v>0</v>
      </c>
      <c r="UB17">
        <f t="shared" si="251"/>
        <v>0</v>
      </c>
      <c r="UC17">
        <f t="shared" si="252"/>
        <v>0</v>
      </c>
      <c r="UD17">
        <f t="shared" si="253"/>
        <v>0</v>
      </c>
      <c r="UE17">
        <f t="shared" si="254"/>
        <v>0</v>
      </c>
      <c r="UF17">
        <f t="shared" si="255"/>
        <v>0</v>
      </c>
      <c r="UG17">
        <f t="shared" si="256"/>
        <v>0</v>
      </c>
      <c r="UH17">
        <f t="shared" si="257"/>
        <v>0</v>
      </c>
      <c r="UI17">
        <f t="shared" si="258"/>
        <v>0</v>
      </c>
      <c r="UJ17">
        <f t="shared" si="259"/>
        <v>0</v>
      </c>
      <c r="UK17">
        <f t="shared" si="260"/>
        <v>0</v>
      </c>
      <c r="UL17">
        <f t="shared" si="261"/>
        <v>0</v>
      </c>
      <c r="UM17">
        <f t="shared" si="262"/>
        <v>0</v>
      </c>
      <c r="UN17">
        <f t="shared" si="263"/>
        <v>0</v>
      </c>
      <c r="UO17">
        <f t="shared" si="264"/>
        <v>0</v>
      </c>
      <c r="UP17">
        <f t="shared" si="265"/>
        <v>0</v>
      </c>
      <c r="UQ17">
        <f t="shared" si="266"/>
        <v>0</v>
      </c>
      <c r="UR17">
        <f t="shared" si="267"/>
        <v>0</v>
      </c>
      <c r="US17">
        <f t="shared" si="268"/>
        <v>0</v>
      </c>
      <c r="UT17">
        <f t="shared" si="269"/>
        <v>0</v>
      </c>
      <c r="UU17">
        <f t="shared" si="270"/>
        <v>400</v>
      </c>
      <c r="UV17">
        <f t="shared" si="271"/>
        <v>0</v>
      </c>
      <c r="UW17">
        <f t="shared" si="272"/>
        <v>0</v>
      </c>
      <c r="UX17">
        <f t="shared" si="273"/>
        <v>0</v>
      </c>
      <c r="UY17">
        <f t="shared" si="274"/>
        <v>0</v>
      </c>
      <c r="UZ17" t="str">
        <f t="shared" si="275"/>
        <v/>
      </c>
      <c r="VA17" t="str">
        <f t="shared" si="276"/>
        <v/>
      </c>
      <c r="VB17">
        <f t="shared" si="277"/>
        <v>0</v>
      </c>
      <c r="VY17">
        <f t="shared" si="278"/>
        <v>999</v>
      </c>
      <c r="VZ17">
        <f t="shared" si="279"/>
        <v>999</v>
      </c>
      <c r="WH17">
        <v>14</v>
      </c>
      <c r="WI17">
        <f t="shared" si="383"/>
        <v>0</v>
      </c>
      <c r="WJ17">
        <f t="shared" si="384"/>
        <v>0</v>
      </c>
      <c r="WK17">
        <f t="shared" si="385"/>
        <v>0</v>
      </c>
      <c r="WL17">
        <f t="shared" si="386"/>
        <v>0</v>
      </c>
      <c r="WM17">
        <f t="shared" si="387"/>
        <v>0</v>
      </c>
      <c r="WN17">
        <f t="shared" si="388"/>
        <v>0</v>
      </c>
      <c r="WO17">
        <f t="shared" si="389"/>
        <v>0</v>
      </c>
      <c r="WP17">
        <f t="shared" si="390"/>
        <v>0</v>
      </c>
      <c r="WQ17">
        <f t="shared" si="391"/>
        <v>0</v>
      </c>
      <c r="WR17">
        <f t="shared" si="392"/>
        <v>0</v>
      </c>
      <c r="WS17">
        <f t="shared" si="280"/>
        <v>0</v>
      </c>
      <c r="WT17">
        <f t="shared" si="281"/>
        <v>0</v>
      </c>
      <c r="WU17">
        <f t="shared" si="282"/>
        <v>0</v>
      </c>
      <c r="WV17">
        <f t="shared" si="283"/>
        <v>0</v>
      </c>
      <c r="WW17">
        <f t="shared" si="284"/>
        <v>0</v>
      </c>
      <c r="WX17">
        <f t="shared" si="285"/>
        <v>0</v>
      </c>
      <c r="WY17">
        <f t="shared" si="286"/>
        <v>0</v>
      </c>
      <c r="WZ17">
        <f t="shared" si="287"/>
        <v>0</v>
      </c>
      <c r="XA17">
        <f t="shared" si="288"/>
        <v>0</v>
      </c>
      <c r="XB17">
        <f t="shared" si="289"/>
        <v>0</v>
      </c>
      <c r="XC17">
        <f t="shared" si="290"/>
        <v>0</v>
      </c>
      <c r="XD17">
        <f t="shared" si="291"/>
        <v>0</v>
      </c>
      <c r="XE17">
        <f t="shared" si="292"/>
        <v>0</v>
      </c>
      <c r="XF17">
        <f t="shared" si="293"/>
        <v>0</v>
      </c>
      <c r="XG17">
        <f t="shared" si="294"/>
        <v>0</v>
      </c>
      <c r="XH17">
        <f t="shared" si="295"/>
        <v>0</v>
      </c>
      <c r="XI17">
        <f t="shared" si="296"/>
        <v>0</v>
      </c>
      <c r="XJ17">
        <f t="shared" si="297"/>
        <v>0</v>
      </c>
      <c r="XK17">
        <f t="shared" si="298"/>
        <v>0</v>
      </c>
      <c r="XL17">
        <f t="shared" si="299"/>
        <v>0</v>
      </c>
      <c r="XM17">
        <f t="shared" si="300"/>
        <v>0</v>
      </c>
      <c r="XN17">
        <f t="shared" si="301"/>
        <v>0</v>
      </c>
      <c r="XO17">
        <f t="shared" si="302"/>
        <v>0</v>
      </c>
      <c r="XP17">
        <f t="shared" si="303"/>
        <v>0</v>
      </c>
      <c r="XQ17">
        <f t="shared" si="304"/>
        <v>0</v>
      </c>
      <c r="XR17">
        <f t="shared" si="305"/>
        <v>0</v>
      </c>
      <c r="XS17">
        <f t="shared" si="306"/>
        <v>0</v>
      </c>
      <c r="XT17">
        <f t="shared" si="307"/>
        <v>0</v>
      </c>
      <c r="XU17">
        <f t="shared" si="308"/>
        <v>0</v>
      </c>
      <c r="XV17">
        <f t="shared" si="309"/>
        <v>0</v>
      </c>
      <c r="XX17">
        <f t="shared" si="310"/>
        <v>0</v>
      </c>
      <c r="XY17">
        <f t="shared" si="311"/>
        <v>0</v>
      </c>
      <c r="XZ17">
        <f t="shared" si="312"/>
        <v>0</v>
      </c>
    </row>
    <row r="18" spans="1:650" x14ac:dyDescent="0.45">
      <c r="B18" s="9" t="s">
        <v>38</v>
      </c>
      <c r="C18" s="9"/>
      <c r="D18" s="50">
        <v>0</v>
      </c>
      <c r="AT18">
        <v>15</v>
      </c>
      <c r="AU18">
        <f t="shared" si="313"/>
        <v>0</v>
      </c>
      <c r="AV18">
        <f t="shared" si="314"/>
        <v>0</v>
      </c>
      <c r="AW18">
        <f t="shared" si="315"/>
        <v>0</v>
      </c>
      <c r="AX18">
        <f t="shared" si="316"/>
        <v>0</v>
      </c>
      <c r="AY18">
        <f t="shared" si="317"/>
        <v>0</v>
      </c>
      <c r="AZ18">
        <f t="shared" si="318"/>
        <v>0</v>
      </c>
      <c r="BA18">
        <f t="shared" si="319"/>
        <v>0</v>
      </c>
      <c r="BB18">
        <f t="shared" si="320"/>
        <v>0</v>
      </c>
      <c r="BC18">
        <f t="shared" si="321"/>
        <v>0</v>
      </c>
      <c r="BD18">
        <f t="shared" si="322"/>
        <v>0</v>
      </c>
      <c r="BE18">
        <f t="shared" si="0"/>
        <v>0</v>
      </c>
      <c r="BF18">
        <f t="shared" si="1"/>
        <v>0</v>
      </c>
      <c r="BG18">
        <f t="shared" si="2"/>
        <v>0</v>
      </c>
      <c r="BH18">
        <f t="shared" si="3"/>
        <v>0</v>
      </c>
      <c r="BI18">
        <f t="shared" si="4"/>
        <v>0</v>
      </c>
      <c r="BJ18">
        <f t="shared" si="5"/>
        <v>0</v>
      </c>
      <c r="BK18">
        <f t="shared" si="6"/>
        <v>0</v>
      </c>
      <c r="BL18">
        <f t="shared" si="7"/>
        <v>0</v>
      </c>
      <c r="BM18">
        <f t="shared" si="8"/>
        <v>0</v>
      </c>
      <c r="BN18">
        <f t="shared" si="9"/>
        <v>0</v>
      </c>
      <c r="BO18">
        <f t="shared" si="10"/>
        <v>0</v>
      </c>
      <c r="BP18">
        <f t="shared" si="11"/>
        <v>0</v>
      </c>
      <c r="BQ18">
        <f t="shared" si="12"/>
        <v>0</v>
      </c>
      <c r="BR18">
        <f t="shared" si="13"/>
        <v>0</v>
      </c>
      <c r="BS18">
        <f t="shared" si="14"/>
        <v>0</v>
      </c>
      <c r="BT18">
        <f t="shared" si="15"/>
        <v>0</v>
      </c>
      <c r="BU18">
        <f t="shared" si="16"/>
        <v>0</v>
      </c>
      <c r="BV18">
        <f t="shared" si="17"/>
        <v>0</v>
      </c>
      <c r="BW18">
        <f t="shared" si="18"/>
        <v>0</v>
      </c>
      <c r="BX18">
        <f t="shared" si="19"/>
        <v>0</v>
      </c>
      <c r="BY18">
        <f t="shared" si="20"/>
        <v>0</v>
      </c>
      <c r="BZ18">
        <f t="shared" si="21"/>
        <v>0</v>
      </c>
      <c r="CA18">
        <f t="shared" si="22"/>
        <v>0</v>
      </c>
      <c r="CB18">
        <f t="shared" si="23"/>
        <v>0</v>
      </c>
      <c r="CC18">
        <f t="shared" si="24"/>
        <v>0</v>
      </c>
      <c r="CD18">
        <f t="shared" si="25"/>
        <v>0</v>
      </c>
      <c r="CE18">
        <f t="shared" si="26"/>
        <v>0</v>
      </c>
      <c r="CF18">
        <f t="shared" si="27"/>
        <v>0</v>
      </c>
      <c r="CG18">
        <f t="shared" si="28"/>
        <v>0</v>
      </c>
      <c r="CH18">
        <f t="shared" si="29"/>
        <v>0</v>
      </c>
      <c r="CI18">
        <f t="shared" si="30"/>
        <v>0</v>
      </c>
      <c r="CJ18">
        <f t="shared" si="31"/>
        <v>0</v>
      </c>
      <c r="CK18">
        <f t="shared" si="32"/>
        <v>0</v>
      </c>
      <c r="CL18">
        <f t="shared" si="33"/>
        <v>0</v>
      </c>
      <c r="CM18">
        <f t="shared" si="34"/>
        <v>0</v>
      </c>
      <c r="CN18" t="str">
        <f t="shared" si="35"/>
        <v/>
      </c>
      <c r="CO18" t="str">
        <f t="shared" si="36"/>
        <v/>
      </c>
      <c r="CP18">
        <f t="shared" si="37"/>
        <v>0</v>
      </c>
      <c r="DM18">
        <f t="shared" si="38"/>
        <v>999</v>
      </c>
      <c r="DN18">
        <f t="shared" si="39"/>
        <v>999</v>
      </c>
      <c r="DV18">
        <v>15</v>
      </c>
      <c r="DW18">
        <f t="shared" si="323"/>
        <v>0</v>
      </c>
      <c r="DX18">
        <f t="shared" si="324"/>
        <v>0</v>
      </c>
      <c r="DY18">
        <f t="shared" si="325"/>
        <v>0</v>
      </c>
      <c r="DZ18">
        <f t="shared" si="326"/>
        <v>0</v>
      </c>
      <c r="EA18">
        <f t="shared" si="327"/>
        <v>0</v>
      </c>
      <c r="EB18">
        <f t="shared" si="328"/>
        <v>0</v>
      </c>
      <c r="EC18">
        <f t="shared" si="329"/>
        <v>0</v>
      </c>
      <c r="ED18">
        <f t="shared" si="330"/>
        <v>0</v>
      </c>
      <c r="EE18">
        <f t="shared" si="331"/>
        <v>0</v>
      </c>
      <c r="EF18">
        <f t="shared" si="332"/>
        <v>0</v>
      </c>
      <c r="EG18">
        <f t="shared" si="40"/>
        <v>0</v>
      </c>
      <c r="EH18">
        <f t="shared" si="41"/>
        <v>0</v>
      </c>
      <c r="EI18">
        <f t="shared" si="42"/>
        <v>0</v>
      </c>
      <c r="EJ18">
        <f t="shared" si="43"/>
        <v>0</v>
      </c>
      <c r="EK18">
        <f t="shared" si="44"/>
        <v>0</v>
      </c>
      <c r="EL18">
        <f t="shared" si="45"/>
        <v>0</v>
      </c>
      <c r="EM18">
        <f t="shared" si="46"/>
        <v>0</v>
      </c>
      <c r="EN18">
        <f t="shared" si="47"/>
        <v>0</v>
      </c>
      <c r="EO18">
        <f t="shared" si="48"/>
        <v>0</v>
      </c>
      <c r="EP18">
        <f t="shared" si="49"/>
        <v>0</v>
      </c>
      <c r="EQ18">
        <f t="shared" si="50"/>
        <v>0</v>
      </c>
      <c r="ER18">
        <f t="shared" si="51"/>
        <v>0</v>
      </c>
      <c r="ES18">
        <f t="shared" si="52"/>
        <v>0</v>
      </c>
      <c r="ET18">
        <f t="shared" si="53"/>
        <v>0</v>
      </c>
      <c r="EU18">
        <f t="shared" si="54"/>
        <v>0</v>
      </c>
      <c r="EV18">
        <f t="shared" si="55"/>
        <v>0</v>
      </c>
      <c r="EW18">
        <f t="shared" si="56"/>
        <v>0</v>
      </c>
      <c r="EX18">
        <f t="shared" si="57"/>
        <v>0</v>
      </c>
      <c r="EY18">
        <f t="shared" si="58"/>
        <v>0</v>
      </c>
      <c r="EZ18">
        <f t="shared" si="59"/>
        <v>0</v>
      </c>
      <c r="FA18">
        <f t="shared" si="60"/>
        <v>0</v>
      </c>
      <c r="FB18">
        <f t="shared" si="61"/>
        <v>0</v>
      </c>
      <c r="FC18">
        <f t="shared" si="62"/>
        <v>0</v>
      </c>
      <c r="FD18">
        <f t="shared" si="63"/>
        <v>0</v>
      </c>
      <c r="FE18">
        <f t="shared" si="64"/>
        <v>0</v>
      </c>
      <c r="FF18">
        <f t="shared" si="65"/>
        <v>0</v>
      </c>
      <c r="FG18">
        <f t="shared" si="66"/>
        <v>0</v>
      </c>
      <c r="FH18">
        <f t="shared" si="67"/>
        <v>0</v>
      </c>
      <c r="FI18">
        <f t="shared" si="68"/>
        <v>0</v>
      </c>
      <c r="FJ18">
        <f t="shared" si="69"/>
        <v>0</v>
      </c>
      <c r="FK18">
        <f t="shared" si="70"/>
        <v>0</v>
      </c>
      <c r="FL18">
        <f t="shared" si="71"/>
        <v>0</v>
      </c>
      <c r="FM18">
        <f t="shared" si="72"/>
        <v>0</v>
      </c>
      <c r="FN18">
        <f t="shared" si="73"/>
        <v>0</v>
      </c>
      <c r="FO18">
        <f t="shared" si="74"/>
        <v>0</v>
      </c>
      <c r="FP18" t="str">
        <f t="shared" si="75"/>
        <v/>
      </c>
      <c r="FQ18" t="str">
        <f t="shared" si="76"/>
        <v/>
      </c>
      <c r="FR18">
        <f t="shared" si="77"/>
        <v>0</v>
      </c>
      <c r="GO18">
        <f t="shared" si="78"/>
        <v>999</v>
      </c>
      <c r="GP18">
        <f t="shared" si="79"/>
        <v>999</v>
      </c>
      <c r="GX18">
        <v>15</v>
      </c>
      <c r="GY18">
        <f t="shared" si="333"/>
        <v>0</v>
      </c>
      <c r="GZ18">
        <f t="shared" si="334"/>
        <v>0</v>
      </c>
      <c r="HA18">
        <f t="shared" si="335"/>
        <v>0</v>
      </c>
      <c r="HB18">
        <f t="shared" si="336"/>
        <v>0</v>
      </c>
      <c r="HC18">
        <f t="shared" si="337"/>
        <v>0</v>
      </c>
      <c r="HD18">
        <f t="shared" si="338"/>
        <v>0</v>
      </c>
      <c r="HE18">
        <f t="shared" si="339"/>
        <v>0</v>
      </c>
      <c r="HF18">
        <f t="shared" si="340"/>
        <v>0</v>
      </c>
      <c r="HG18">
        <f t="shared" si="341"/>
        <v>0</v>
      </c>
      <c r="HH18">
        <f t="shared" si="342"/>
        <v>0</v>
      </c>
      <c r="HI18">
        <f t="shared" si="80"/>
        <v>0</v>
      </c>
      <c r="HJ18">
        <f t="shared" si="81"/>
        <v>0</v>
      </c>
      <c r="HK18">
        <f t="shared" si="82"/>
        <v>0</v>
      </c>
      <c r="HL18">
        <f t="shared" si="83"/>
        <v>0</v>
      </c>
      <c r="HM18">
        <f t="shared" si="84"/>
        <v>0</v>
      </c>
      <c r="HN18">
        <f t="shared" si="85"/>
        <v>0</v>
      </c>
      <c r="HO18">
        <f t="shared" si="86"/>
        <v>0</v>
      </c>
      <c r="HP18">
        <f t="shared" si="87"/>
        <v>0</v>
      </c>
      <c r="HQ18">
        <f t="shared" si="88"/>
        <v>0</v>
      </c>
      <c r="HR18">
        <f t="shared" si="89"/>
        <v>0</v>
      </c>
      <c r="HS18">
        <f t="shared" si="90"/>
        <v>0</v>
      </c>
      <c r="HT18">
        <f t="shared" si="91"/>
        <v>0</v>
      </c>
      <c r="HU18">
        <f t="shared" si="92"/>
        <v>0</v>
      </c>
      <c r="HV18">
        <f t="shared" si="93"/>
        <v>0</v>
      </c>
      <c r="HW18">
        <f t="shared" si="94"/>
        <v>0</v>
      </c>
      <c r="HX18">
        <f t="shared" si="95"/>
        <v>0</v>
      </c>
      <c r="HY18">
        <f t="shared" si="96"/>
        <v>0</v>
      </c>
      <c r="HZ18">
        <f t="shared" si="97"/>
        <v>0</v>
      </c>
      <c r="IA18">
        <f t="shared" si="98"/>
        <v>0</v>
      </c>
      <c r="IB18">
        <f t="shared" si="99"/>
        <v>0</v>
      </c>
      <c r="IC18">
        <f t="shared" si="100"/>
        <v>0</v>
      </c>
      <c r="ID18">
        <f t="shared" si="101"/>
        <v>0</v>
      </c>
      <c r="IE18">
        <f t="shared" si="102"/>
        <v>0</v>
      </c>
      <c r="IF18">
        <f t="shared" si="103"/>
        <v>0</v>
      </c>
      <c r="IG18">
        <f t="shared" si="104"/>
        <v>0</v>
      </c>
      <c r="IH18">
        <f t="shared" si="105"/>
        <v>0</v>
      </c>
      <c r="II18">
        <f t="shared" si="106"/>
        <v>0</v>
      </c>
      <c r="IJ18">
        <f t="shared" si="107"/>
        <v>0</v>
      </c>
      <c r="IK18">
        <f t="shared" si="108"/>
        <v>0</v>
      </c>
      <c r="IL18">
        <f t="shared" si="109"/>
        <v>0</v>
      </c>
      <c r="IM18">
        <f t="shared" si="110"/>
        <v>0</v>
      </c>
      <c r="IN18">
        <f t="shared" si="111"/>
        <v>0</v>
      </c>
      <c r="IO18">
        <f t="shared" si="112"/>
        <v>0</v>
      </c>
      <c r="IP18">
        <f t="shared" si="113"/>
        <v>0</v>
      </c>
      <c r="IQ18">
        <f t="shared" si="114"/>
        <v>0</v>
      </c>
      <c r="IR18" t="str">
        <f t="shared" si="115"/>
        <v/>
      </c>
      <c r="IS18" t="str">
        <f t="shared" si="116"/>
        <v/>
      </c>
      <c r="IT18">
        <f t="shared" si="117"/>
        <v>0</v>
      </c>
      <c r="JQ18">
        <f t="shared" si="118"/>
        <v>999</v>
      </c>
      <c r="JR18">
        <f t="shared" si="119"/>
        <v>999</v>
      </c>
      <c r="JZ18">
        <v>15</v>
      </c>
      <c r="KA18">
        <f t="shared" si="343"/>
        <v>0</v>
      </c>
      <c r="KB18">
        <f t="shared" si="344"/>
        <v>0</v>
      </c>
      <c r="KC18">
        <f t="shared" si="345"/>
        <v>0</v>
      </c>
      <c r="KD18">
        <f t="shared" si="346"/>
        <v>0</v>
      </c>
      <c r="KE18">
        <f t="shared" si="347"/>
        <v>0</v>
      </c>
      <c r="KF18">
        <f t="shared" si="348"/>
        <v>0</v>
      </c>
      <c r="KG18">
        <f t="shared" si="349"/>
        <v>0</v>
      </c>
      <c r="KH18">
        <f t="shared" si="350"/>
        <v>0</v>
      </c>
      <c r="KI18">
        <f t="shared" si="351"/>
        <v>0</v>
      </c>
      <c r="KJ18">
        <f t="shared" si="352"/>
        <v>0</v>
      </c>
      <c r="KK18">
        <f t="shared" si="120"/>
        <v>0</v>
      </c>
      <c r="KL18">
        <f t="shared" si="121"/>
        <v>0</v>
      </c>
      <c r="KM18">
        <f t="shared" si="122"/>
        <v>0</v>
      </c>
      <c r="KN18">
        <f t="shared" si="123"/>
        <v>0</v>
      </c>
      <c r="KO18">
        <f t="shared" si="124"/>
        <v>0</v>
      </c>
      <c r="KP18">
        <f t="shared" si="125"/>
        <v>0</v>
      </c>
      <c r="KQ18">
        <f t="shared" si="126"/>
        <v>0</v>
      </c>
      <c r="KR18">
        <f t="shared" si="127"/>
        <v>0</v>
      </c>
      <c r="KS18">
        <f t="shared" si="128"/>
        <v>0</v>
      </c>
      <c r="KT18">
        <f t="shared" si="129"/>
        <v>0</v>
      </c>
      <c r="KU18">
        <f t="shared" si="130"/>
        <v>0</v>
      </c>
      <c r="KV18">
        <f t="shared" si="131"/>
        <v>0</v>
      </c>
      <c r="KW18">
        <f t="shared" si="132"/>
        <v>0</v>
      </c>
      <c r="KX18">
        <f t="shared" si="133"/>
        <v>0</v>
      </c>
      <c r="KY18">
        <f t="shared" si="134"/>
        <v>0</v>
      </c>
      <c r="KZ18">
        <f t="shared" si="135"/>
        <v>0</v>
      </c>
      <c r="LA18">
        <f t="shared" si="136"/>
        <v>0</v>
      </c>
      <c r="LB18">
        <f t="shared" si="137"/>
        <v>0</v>
      </c>
      <c r="LC18">
        <f t="shared" si="138"/>
        <v>0</v>
      </c>
      <c r="LD18">
        <f t="shared" si="139"/>
        <v>0</v>
      </c>
      <c r="LE18">
        <f t="shared" si="140"/>
        <v>0</v>
      </c>
      <c r="LF18">
        <f t="shared" si="141"/>
        <v>0</v>
      </c>
      <c r="LG18">
        <f t="shared" si="142"/>
        <v>0</v>
      </c>
      <c r="LH18">
        <f t="shared" si="143"/>
        <v>0</v>
      </c>
      <c r="LI18">
        <f t="shared" si="144"/>
        <v>0</v>
      </c>
      <c r="LJ18">
        <f t="shared" si="145"/>
        <v>0</v>
      </c>
      <c r="LK18">
        <f t="shared" si="146"/>
        <v>0</v>
      </c>
      <c r="LL18">
        <f t="shared" si="147"/>
        <v>0</v>
      </c>
      <c r="LM18">
        <f t="shared" si="148"/>
        <v>0</v>
      </c>
      <c r="LN18">
        <f t="shared" si="149"/>
        <v>0</v>
      </c>
      <c r="LO18">
        <f t="shared" si="150"/>
        <v>100</v>
      </c>
      <c r="LP18">
        <f t="shared" si="151"/>
        <v>0</v>
      </c>
      <c r="LQ18">
        <f t="shared" si="152"/>
        <v>0</v>
      </c>
      <c r="LR18">
        <f t="shared" si="153"/>
        <v>0</v>
      </c>
      <c r="LS18">
        <f t="shared" si="154"/>
        <v>0</v>
      </c>
      <c r="LT18" t="str">
        <f t="shared" si="155"/>
        <v/>
      </c>
      <c r="LU18" t="str">
        <f t="shared" si="156"/>
        <v/>
      </c>
      <c r="LV18">
        <f t="shared" si="157"/>
        <v>0</v>
      </c>
      <c r="MS18">
        <f t="shared" si="158"/>
        <v>999</v>
      </c>
      <c r="MT18">
        <f t="shared" si="159"/>
        <v>999</v>
      </c>
      <c r="NB18">
        <v>15</v>
      </c>
      <c r="NC18">
        <f t="shared" si="353"/>
        <v>0</v>
      </c>
      <c r="ND18">
        <f t="shared" si="354"/>
        <v>0</v>
      </c>
      <c r="NE18">
        <f t="shared" si="355"/>
        <v>0</v>
      </c>
      <c r="NF18">
        <f t="shared" si="356"/>
        <v>0</v>
      </c>
      <c r="NG18">
        <f t="shared" si="357"/>
        <v>0</v>
      </c>
      <c r="NH18">
        <f t="shared" si="358"/>
        <v>0</v>
      </c>
      <c r="NI18">
        <f t="shared" si="359"/>
        <v>0</v>
      </c>
      <c r="NJ18">
        <f t="shared" si="360"/>
        <v>0</v>
      </c>
      <c r="NK18">
        <f t="shared" si="361"/>
        <v>0</v>
      </c>
      <c r="NL18">
        <f t="shared" si="362"/>
        <v>0</v>
      </c>
      <c r="NM18">
        <f t="shared" si="160"/>
        <v>0</v>
      </c>
      <c r="NN18">
        <f t="shared" si="161"/>
        <v>0</v>
      </c>
      <c r="NO18">
        <f t="shared" si="162"/>
        <v>0</v>
      </c>
      <c r="NP18">
        <f t="shared" si="163"/>
        <v>0</v>
      </c>
      <c r="NQ18">
        <f t="shared" si="164"/>
        <v>0</v>
      </c>
      <c r="NR18">
        <f t="shared" si="165"/>
        <v>0</v>
      </c>
      <c r="NS18">
        <f t="shared" si="166"/>
        <v>0</v>
      </c>
      <c r="NT18">
        <f t="shared" si="167"/>
        <v>0</v>
      </c>
      <c r="NU18">
        <f t="shared" si="168"/>
        <v>0</v>
      </c>
      <c r="NV18">
        <f t="shared" si="169"/>
        <v>0</v>
      </c>
      <c r="NW18">
        <f t="shared" si="170"/>
        <v>0</v>
      </c>
      <c r="NX18">
        <f t="shared" si="171"/>
        <v>0</v>
      </c>
      <c r="NY18">
        <f t="shared" si="172"/>
        <v>0</v>
      </c>
      <c r="NZ18">
        <f t="shared" si="173"/>
        <v>0</v>
      </c>
      <c r="OA18">
        <f t="shared" si="174"/>
        <v>0</v>
      </c>
      <c r="OB18">
        <f t="shared" si="175"/>
        <v>0</v>
      </c>
      <c r="OC18">
        <f t="shared" si="176"/>
        <v>0</v>
      </c>
      <c r="OD18">
        <f t="shared" si="177"/>
        <v>0</v>
      </c>
      <c r="OE18">
        <f t="shared" si="178"/>
        <v>0</v>
      </c>
      <c r="OF18">
        <f t="shared" si="179"/>
        <v>0</v>
      </c>
      <c r="OG18">
        <f t="shared" si="180"/>
        <v>0</v>
      </c>
      <c r="OH18">
        <f t="shared" si="181"/>
        <v>0</v>
      </c>
      <c r="OI18">
        <f t="shared" si="182"/>
        <v>0</v>
      </c>
      <c r="OJ18">
        <f t="shared" si="183"/>
        <v>0</v>
      </c>
      <c r="OK18">
        <f t="shared" si="184"/>
        <v>0</v>
      </c>
      <c r="OL18">
        <f t="shared" si="185"/>
        <v>0</v>
      </c>
      <c r="OM18">
        <f t="shared" si="186"/>
        <v>0</v>
      </c>
      <c r="ON18">
        <f t="shared" si="187"/>
        <v>0</v>
      </c>
      <c r="OO18">
        <f t="shared" si="188"/>
        <v>0</v>
      </c>
      <c r="OP18">
        <f t="shared" si="189"/>
        <v>0</v>
      </c>
      <c r="OQ18">
        <f t="shared" si="190"/>
        <v>200</v>
      </c>
      <c r="OR18">
        <f t="shared" si="191"/>
        <v>0</v>
      </c>
      <c r="OS18">
        <f t="shared" si="192"/>
        <v>0</v>
      </c>
      <c r="OT18">
        <f t="shared" si="193"/>
        <v>0</v>
      </c>
      <c r="OU18">
        <f t="shared" si="194"/>
        <v>0</v>
      </c>
      <c r="OV18" t="str">
        <f t="shared" si="195"/>
        <v/>
      </c>
      <c r="OW18" t="str">
        <f t="shared" si="196"/>
        <v/>
      </c>
      <c r="OX18">
        <f t="shared" si="197"/>
        <v>0</v>
      </c>
      <c r="PU18">
        <f t="shared" si="198"/>
        <v>999</v>
      </c>
      <c r="PV18">
        <f t="shared" si="199"/>
        <v>999</v>
      </c>
      <c r="QD18">
        <v>15</v>
      </c>
      <c r="QE18">
        <f t="shared" si="363"/>
        <v>0</v>
      </c>
      <c r="QF18">
        <f t="shared" si="364"/>
        <v>0</v>
      </c>
      <c r="QG18">
        <f t="shared" si="365"/>
        <v>0</v>
      </c>
      <c r="QH18">
        <f t="shared" si="366"/>
        <v>0</v>
      </c>
      <c r="QI18">
        <f t="shared" si="367"/>
        <v>0</v>
      </c>
      <c r="QJ18">
        <f t="shared" si="368"/>
        <v>0</v>
      </c>
      <c r="QK18">
        <f t="shared" si="369"/>
        <v>0</v>
      </c>
      <c r="QL18">
        <f t="shared" si="370"/>
        <v>0</v>
      </c>
      <c r="QM18">
        <f t="shared" si="371"/>
        <v>0</v>
      </c>
      <c r="QN18">
        <f t="shared" si="372"/>
        <v>0</v>
      </c>
      <c r="QO18">
        <f t="shared" si="200"/>
        <v>0</v>
      </c>
      <c r="QP18">
        <f t="shared" si="201"/>
        <v>0</v>
      </c>
      <c r="QQ18">
        <f t="shared" si="202"/>
        <v>0</v>
      </c>
      <c r="QR18">
        <f t="shared" si="203"/>
        <v>0</v>
      </c>
      <c r="QS18">
        <f t="shared" si="204"/>
        <v>0</v>
      </c>
      <c r="QT18">
        <f t="shared" si="205"/>
        <v>0</v>
      </c>
      <c r="QU18">
        <f t="shared" si="206"/>
        <v>0</v>
      </c>
      <c r="QV18">
        <f t="shared" si="207"/>
        <v>0</v>
      </c>
      <c r="QW18">
        <f t="shared" si="208"/>
        <v>0</v>
      </c>
      <c r="QX18">
        <f t="shared" si="209"/>
        <v>0</v>
      </c>
      <c r="QY18">
        <f t="shared" si="210"/>
        <v>0</v>
      </c>
      <c r="QZ18">
        <f t="shared" si="211"/>
        <v>0</v>
      </c>
      <c r="RA18">
        <f t="shared" si="212"/>
        <v>0</v>
      </c>
      <c r="RB18">
        <f t="shared" si="213"/>
        <v>0</v>
      </c>
      <c r="RC18">
        <f t="shared" si="214"/>
        <v>0</v>
      </c>
      <c r="RD18">
        <f t="shared" si="215"/>
        <v>0</v>
      </c>
      <c r="RE18">
        <f t="shared" si="216"/>
        <v>0</v>
      </c>
      <c r="RF18">
        <f t="shared" si="217"/>
        <v>0</v>
      </c>
      <c r="RG18">
        <f t="shared" si="218"/>
        <v>0</v>
      </c>
      <c r="RH18">
        <f t="shared" si="219"/>
        <v>0</v>
      </c>
      <c r="RI18">
        <f t="shared" si="220"/>
        <v>0</v>
      </c>
      <c r="RJ18">
        <f t="shared" si="221"/>
        <v>0</v>
      </c>
      <c r="RK18">
        <f t="shared" si="222"/>
        <v>0</v>
      </c>
      <c r="RL18">
        <f t="shared" si="223"/>
        <v>0</v>
      </c>
      <c r="RM18">
        <f t="shared" si="224"/>
        <v>0</v>
      </c>
      <c r="RN18">
        <f t="shared" si="225"/>
        <v>0</v>
      </c>
      <c r="RO18">
        <f t="shared" si="226"/>
        <v>0</v>
      </c>
      <c r="RP18">
        <f t="shared" si="227"/>
        <v>0</v>
      </c>
      <c r="RQ18">
        <f t="shared" si="228"/>
        <v>0</v>
      </c>
      <c r="RR18">
        <f t="shared" si="229"/>
        <v>0</v>
      </c>
      <c r="RS18">
        <f t="shared" si="230"/>
        <v>300</v>
      </c>
      <c r="RT18">
        <f t="shared" si="231"/>
        <v>0</v>
      </c>
      <c r="RU18">
        <f t="shared" si="232"/>
        <v>0</v>
      </c>
      <c r="RV18">
        <f t="shared" si="233"/>
        <v>0</v>
      </c>
      <c r="RW18">
        <f t="shared" si="234"/>
        <v>0</v>
      </c>
      <c r="RX18" t="str">
        <f t="shared" si="235"/>
        <v/>
      </c>
      <c r="RY18" t="str">
        <f t="shared" si="236"/>
        <v/>
      </c>
      <c r="RZ18">
        <f t="shared" si="237"/>
        <v>0</v>
      </c>
      <c r="SW18">
        <f t="shared" si="238"/>
        <v>999</v>
      </c>
      <c r="SX18">
        <f t="shared" si="239"/>
        <v>999</v>
      </c>
      <c r="TF18">
        <v>15</v>
      </c>
      <c r="TG18">
        <f t="shared" si="373"/>
        <v>0</v>
      </c>
      <c r="TH18">
        <f t="shared" si="374"/>
        <v>0</v>
      </c>
      <c r="TI18">
        <f t="shared" si="375"/>
        <v>0</v>
      </c>
      <c r="TJ18">
        <f t="shared" si="376"/>
        <v>0</v>
      </c>
      <c r="TK18">
        <f t="shared" si="377"/>
        <v>0</v>
      </c>
      <c r="TL18">
        <f t="shared" si="378"/>
        <v>0</v>
      </c>
      <c r="TM18">
        <f t="shared" si="379"/>
        <v>0</v>
      </c>
      <c r="TN18">
        <f t="shared" si="380"/>
        <v>0</v>
      </c>
      <c r="TO18">
        <f t="shared" si="381"/>
        <v>0</v>
      </c>
      <c r="TP18">
        <f t="shared" si="382"/>
        <v>0</v>
      </c>
      <c r="TQ18">
        <f t="shared" si="240"/>
        <v>0</v>
      </c>
      <c r="TR18">
        <f t="shared" si="241"/>
        <v>0</v>
      </c>
      <c r="TS18">
        <f t="shared" si="242"/>
        <v>0</v>
      </c>
      <c r="TT18">
        <f t="shared" si="243"/>
        <v>0</v>
      </c>
      <c r="TU18">
        <f t="shared" si="244"/>
        <v>0</v>
      </c>
      <c r="TV18">
        <f t="shared" si="245"/>
        <v>0</v>
      </c>
      <c r="TW18">
        <f t="shared" si="246"/>
        <v>0</v>
      </c>
      <c r="TX18">
        <f t="shared" si="247"/>
        <v>0</v>
      </c>
      <c r="TY18">
        <f t="shared" si="248"/>
        <v>0</v>
      </c>
      <c r="TZ18">
        <f t="shared" si="249"/>
        <v>0</v>
      </c>
      <c r="UA18">
        <f t="shared" si="250"/>
        <v>0</v>
      </c>
      <c r="UB18">
        <f t="shared" si="251"/>
        <v>0</v>
      </c>
      <c r="UC18">
        <f t="shared" si="252"/>
        <v>0</v>
      </c>
      <c r="UD18">
        <f t="shared" si="253"/>
        <v>0</v>
      </c>
      <c r="UE18">
        <f t="shared" si="254"/>
        <v>0</v>
      </c>
      <c r="UF18">
        <f t="shared" si="255"/>
        <v>0</v>
      </c>
      <c r="UG18">
        <f t="shared" si="256"/>
        <v>0</v>
      </c>
      <c r="UH18">
        <f t="shared" si="257"/>
        <v>0</v>
      </c>
      <c r="UI18">
        <f t="shared" si="258"/>
        <v>0</v>
      </c>
      <c r="UJ18">
        <f t="shared" si="259"/>
        <v>0</v>
      </c>
      <c r="UK18">
        <f t="shared" si="260"/>
        <v>0</v>
      </c>
      <c r="UL18">
        <f t="shared" si="261"/>
        <v>0</v>
      </c>
      <c r="UM18">
        <f t="shared" si="262"/>
        <v>0</v>
      </c>
      <c r="UN18">
        <f t="shared" si="263"/>
        <v>0</v>
      </c>
      <c r="UO18">
        <f t="shared" si="264"/>
        <v>0</v>
      </c>
      <c r="UP18">
        <f t="shared" si="265"/>
        <v>0</v>
      </c>
      <c r="UQ18">
        <f t="shared" si="266"/>
        <v>0</v>
      </c>
      <c r="UR18">
        <f t="shared" si="267"/>
        <v>0</v>
      </c>
      <c r="US18">
        <f t="shared" si="268"/>
        <v>0</v>
      </c>
      <c r="UT18">
        <f t="shared" si="269"/>
        <v>0</v>
      </c>
      <c r="UU18">
        <f t="shared" si="270"/>
        <v>400</v>
      </c>
      <c r="UV18">
        <f t="shared" si="271"/>
        <v>0</v>
      </c>
      <c r="UW18">
        <f t="shared" si="272"/>
        <v>0</v>
      </c>
      <c r="UX18">
        <f t="shared" si="273"/>
        <v>0</v>
      </c>
      <c r="UY18">
        <f t="shared" si="274"/>
        <v>0</v>
      </c>
      <c r="UZ18" t="str">
        <f t="shared" si="275"/>
        <v/>
      </c>
      <c r="VA18" t="str">
        <f t="shared" si="276"/>
        <v/>
      </c>
      <c r="VB18">
        <f t="shared" si="277"/>
        <v>0</v>
      </c>
      <c r="VY18">
        <f t="shared" si="278"/>
        <v>999</v>
      </c>
      <c r="VZ18">
        <f t="shared" si="279"/>
        <v>999</v>
      </c>
      <c r="WH18">
        <v>15</v>
      </c>
      <c r="WI18">
        <f t="shared" si="383"/>
        <v>0</v>
      </c>
      <c r="WJ18">
        <f t="shared" si="384"/>
        <v>0</v>
      </c>
      <c r="WK18">
        <f t="shared" si="385"/>
        <v>0</v>
      </c>
      <c r="WL18">
        <f t="shared" si="386"/>
        <v>0</v>
      </c>
      <c r="WM18">
        <f t="shared" si="387"/>
        <v>0</v>
      </c>
      <c r="WN18">
        <f t="shared" si="388"/>
        <v>0</v>
      </c>
      <c r="WO18">
        <f t="shared" si="389"/>
        <v>0</v>
      </c>
      <c r="WP18">
        <f t="shared" si="390"/>
        <v>0</v>
      </c>
      <c r="WQ18">
        <f t="shared" si="391"/>
        <v>0</v>
      </c>
      <c r="WR18">
        <f t="shared" si="392"/>
        <v>0</v>
      </c>
      <c r="WS18">
        <f t="shared" si="280"/>
        <v>0</v>
      </c>
      <c r="WT18">
        <f t="shared" si="281"/>
        <v>0</v>
      </c>
      <c r="WU18">
        <f t="shared" si="282"/>
        <v>0</v>
      </c>
      <c r="WV18">
        <f t="shared" si="283"/>
        <v>0</v>
      </c>
      <c r="WW18">
        <f t="shared" si="284"/>
        <v>0</v>
      </c>
      <c r="WX18">
        <f t="shared" si="285"/>
        <v>0</v>
      </c>
      <c r="WY18">
        <f t="shared" si="286"/>
        <v>0</v>
      </c>
      <c r="WZ18">
        <f t="shared" si="287"/>
        <v>0</v>
      </c>
      <c r="XA18">
        <f t="shared" si="288"/>
        <v>0</v>
      </c>
      <c r="XB18">
        <f t="shared" si="289"/>
        <v>0</v>
      </c>
      <c r="XC18">
        <f t="shared" si="290"/>
        <v>0</v>
      </c>
      <c r="XD18">
        <f t="shared" si="291"/>
        <v>0</v>
      </c>
      <c r="XE18">
        <f t="shared" si="292"/>
        <v>0</v>
      </c>
      <c r="XF18">
        <f t="shared" si="293"/>
        <v>0</v>
      </c>
      <c r="XG18">
        <f t="shared" si="294"/>
        <v>0</v>
      </c>
      <c r="XH18">
        <f t="shared" si="295"/>
        <v>0</v>
      </c>
      <c r="XI18">
        <f t="shared" si="296"/>
        <v>0</v>
      </c>
      <c r="XJ18">
        <f t="shared" si="297"/>
        <v>0</v>
      </c>
      <c r="XK18">
        <f t="shared" si="298"/>
        <v>0</v>
      </c>
      <c r="XL18">
        <f t="shared" si="299"/>
        <v>0</v>
      </c>
      <c r="XM18">
        <f t="shared" si="300"/>
        <v>0</v>
      </c>
      <c r="XN18">
        <f t="shared" si="301"/>
        <v>0</v>
      </c>
      <c r="XO18">
        <f t="shared" si="302"/>
        <v>0</v>
      </c>
      <c r="XP18">
        <f t="shared" si="303"/>
        <v>0</v>
      </c>
      <c r="XQ18">
        <f t="shared" si="304"/>
        <v>0</v>
      </c>
      <c r="XR18">
        <f t="shared" si="305"/>
        <v>0</v>
      </c>
      <c r="XS18">
        <f t="shared" si="306"/>
        <v>0</v>
      </c>
      <c r="XT18">
        <f t="shared" si="307"/>
        <v>0</v>
      </c>
      <c r="XU18">
        <f t="shared" si="308"/>
        <v>0</v>
      </c>
      <c r="XV18">
        <f t="shared" si="309"/>
        <v>0</v>
      </c>
      <c r="XX18">
        <f t="shared" si="310"/>
        <v>0</v>
      </c>
      <c r="XY18">
        <f t="shared" si="311"/>
        <v>0</v>
      </c>
      <c r="XZ18">
        <f t="shared" si="312"/>
        <v>0</v>
      </c>
    </row>
    <row r="19" spans="1:650" x14ac:dyDescent="0.45">
      <c r="B19" s="9" t="s">
        <v>39</v>
      </c>
      <c r="C19" s="9"/>
      <c r="D19" s="51"/>
      <c r="E19" s="8" t="s">
        <v>40</v>
      </c>
      <c r="F19" s="8"/>
      <c r="G19" s="8"/>
      <c r="AT19">
        <v>16</v>
      </c>
      <c r="AU19">
        <f t="shared" si="313"/>
        <v>0</v>
      </c>
      <c r="AV19">
        <f t="shared" si="314"/>
        <v>0</v>
      </c>
      <c r="AW19">
        <f t="shared" si="315"/>
        <v>0</v>
      </c>
      <c r="AX19">
        <f t="shared" si="316"/>
        <v>0</v>
      </c>
      <c r="AY19">
        <f t="shared" si="317"/>
        <v>0</v>
      </c>
      <c r="AZ19">
        <f t="shared" si="318"/>
        <v>0</v>
      </c>
      <c r="BA19">
        <f t="shared" si="319"/>
        <v>0</v>
      </c>
      <c r="BB19">
        <f t="shared" si="320"/>
        <v>0</v>
      </c>
      <c r="BC19">
        <f t="shared" si="321"/>
        <v>0</v>
      </c>
      <c r="BD19">
        <f t="shared" si="322"/>
        <v>0</v>
      </c>
      <c r="BE19">
        <f t="shared" si="0"/>
        <v>0</v>
      </c>
      <c r="BF19">
        <f t="shared" si="1"/>
        <v>0</v>
      </c>
      <c r="BG19">
        <f t="shared" si="2"/>
        <v>0</v>
      </c>
      <c r="BH19">
        <f t="shared" si="3"/>
        <v>0</v>
      </c>
      <c r="BI19">
        <f t="shared" si="4"/>
        <v>0</v>
      </c>
      <c r="BJ19">
        <f t="shared" si="5"/>
        <v>0</v>
      </c>
      <c r="BK19">
        <f t="shared" si="6"/>
        <v>0</v>
      </c>
      <c r="BL19">
        <f t="shared" si="7"/>
        <v>0</v>
      </c>
      <c r="BM19">
        <f t="shared" si="8"/>
        <v>0</v>
      </c>
      <c r="BN19">
        <f t="shared" si="9"/>
        <v>0</v>
      </c>
      <c r="BO19">
        <f t="shared" si="10"/>
        <v>0</v>
      </c>
      <c r="BP19">
        <f t="shared" si="11"/>
        <v>0</v>
      </c>
      <c r="BQ19">
        <f t="shared" si="12"/>
        <v>0</v>
      </c>
      <c r="BR19">
        <f t="shared" si="13"/>
        <v>0</v>
      </c>
      <c r="BS19">
        <f t="shared" si="14"/>
        <v>0</v>
      </c>
      <c r="BT19">
        <f t="shared" si="15"/>
        <v>0</v>
      </c>
      <c r="BU19">
        <f t="shared" si="16"/>
        <v>0</v>
      </c>
      <c r="BV19">
        <f t="shared" si="17"/>
        <v>0</v>
      </c>
      <c r="BW19">
        <f t="shared" si="18"/>
        <v>0</v>
      </c>
      <c r="BX19">
        <f t="shared" si="19"/>
        <v>0</v>
      </c>
      <c r="BY19">
        <f t="shared" si="20"/>
        <v>0</v>
      </c>
      <c r="BZ19">
        <f t="shared" si="21"/>
        <v>0</v>
      </c>
      <c r="CA19">
        <f t="shared" si="22"/>
        <v>0</v>
      </c>
      <c r="CB19">
        <f t="shared" si="23"/>
        <v>0</v>
      </c>
      <c r="CC19">
        <f t="shared" si="24"/>
        <v>0</v>
      </c>
      <c r="CD19">
        <f t="shared" si="25"/>
        <v>0</v>
      </c>
      <c r="CE19">
        <f t="shared" si="26"/>
        <v>0</v>
      </c>
      <c r="CF19">
        <f t="shared" si="27"/>
        <v>0</v>
      </c>
      <c r="CG19">
        <f t="shared" si="28"/>
        <v>0</v>
      </c>
      <c r="CH19">
        <f t="shared" si="29"/>
        <v>0</v>
      </c>
      <c r="CI19">
        <f t="shared" si="30"/>
        <v>0</v>
      </c>
      <c r="CJ19">
        <f t="shared" si="31"/>
        <v>0</v>
      </c>
      <c r="CK19">
        <f t="shared" si="32"/>
        <v>0</v>
      </c>
      <c r="CL19">
        <f t="shared" si="33"/>
        <v>0</v>
      </c>
      <c r="CM19">
        <f t="shared" si="34"/>
        <v>0</v>
      </c>
      <c r="CN19" t="str">
        <f t="shared" si="35"/>
        <v/>
      </c>
      <c r="CO19" t="str">
        <f t="shared" si="36"/>
        <v/>
      </c>
      <c r="CP19">
        <f t="shared" si="37"/>
        <v>0</v>
      </c>
      <c r="DM19">
        <f t="shared" si="38"/>
        <v>999</v>
      </c>
      <c r="DN19">
        <f t="shared" si="39"/>
        <v>999</v>
      </c>
      <c r="DV19">
        <v>16</v>
      </c>
      <c r="DW19">
        <f t="shared" si="323"/>
        <v>0</v>
      </c>
      <c r="DX19">
        <f t="shared" si="324"/>
        <v>0</v>
      </c>
      <c r="DY19">
        <f t="shared" si="325"/>
        <v>0</v>
      </c>
      <c r="DZ19">
        <f t="shared" si="326"/>
        <v>0</v>
      </c>
      <c r="EA19">
        <f t="shared" si="327"/>
        <v>0</v>
      </c>
      <c r="EB19">
        <f t="shared" si="328"/>
        <v>0</v>
      </c>
      <c r="EC19">
        <f t="shared" si="329"/>
        <v>0</v>
      </c>
      <c r="ED19">
        <f t="shared" si="330"/>
        <v>0</v>
      </c>
      <c r="EE19">
        <f t="shared" si="331"/>
        <v>0</v>
      </c>
      <c r="EF19">
        <f t="shared" si="332"/>
        <v>0</v>
      </c>
      <c r="EG19">
        <f t="shared" si="40"/>
        <v>0</v>
      </c>
      <c r="EH19">
        <f t="shared" si="41"/>
        <v>0</v>
      </c>
      <c r="EI19">
        <f t="shared" si="42"/>
        <v>0</v>
      </c>
      <c r="EJ19">
        <f t="shared" si="43"/>
        <v>0</v>
      </c>
      <c r="EK19">
        <f t="shared" si="44"/>
        <v>0</v>
      </c>
      <c r="EL19">
        <f t="shared" si="45"/>
        <v>0</v>
      </c>
      <c r="EM19">
        <f t="shared" si="46"/>
        <v>0</v>
      </c>
      <c r="EN19">
        <f t="shared" si="47"/>
        <v>0</v>
      </c>
      <c r="EO19">
        <f t="shared" si="48"/>
        <v>0</v>
      </c>
      <c r="EP19">
        <f t="shared" si="49"/>
        <v>0</v>
      </c>
      <c r="EQ19">
        <f t="shared" si="50"/>
        <v>0</v>
      </c>
      <c r="ER19">
        <f t="shared" si="51"/>
        <v>0</v>
      </c>
      <c r="ES19">
        <f t="shared" si="52"/>
        <v>0</v>
      </c>
      <c r="ET19">
        <f t="shared" si="53"/>
        <v>0</v>
      </c>
      <c r="EU19">
        <f t="shared" si="54"/>
        <v>0</v>
      </c>
      <c r="EV19">
        <f t="shared" si="55"/>
        <v>0</v>
      </c>
      <c r="EW19">
        <f t="shared" si="56"/>
        <v>0</v>
      </c>
      <c r="EX19">
        <f t="shared" si="57"/>
        <v>0</v>
      </c>
      <c r="EY19">
        <f t="shared" si="58"/>
        <v>0</v>
      </c>
      <c r="EZ19">
        <f t="shared" si="59"/>
        <v>0</v>
      </c>
      <c r="FA19">
        <f t="shared" si="60"/>
        <v>0</v>
      </c>
      <c r="FB19">
        <f t="shared" si="61"/>
        <v>0</v>
      </c>
      <c r="FC19">
        <f t="shared" si="62"/>
        <v>0</v>
      </c>
      <c r="FD19">
        <f t="shared" si="63"/>
        <v>0</v>
      </c>
      <c r="FE19">
        <f t="shared" si="64"/>
        <v>0</v>
      </c>
      <c r="FF19">
        <f t="shared" si="65"/>
        <v>0</v>
      </c>
      <c r="FG19">
        <f t="shared" si="66"/>
        <v>0</v>
      </c>
      <c r="FH19">
        <f t="shared" si="67"/>
        <v>0</v>
      </c>
      <c r="FI19">
        <f t="shared" si="68"/>
        <v>0</v>
      </c>
      <c r="FJ19">
        <f t="shared" si="69"/>
        <v>0</v>
      </c>
      <c r="FK19">
        <f t="shared" si="70"/>
        <v>0</v>
      </c>
      <c r="FL19">
        <f t="shared" si="71"/>
        <v>0</v>
      </c>
      <c r="FM19">
        <f t="shared" si="72"/>
        <v>0</v>
      </c>
      <c r="FN19">
        <f t="shared" si="73"/>
        <v>0</v>
      </c>
      <c r="FO19">
        <f t="shared" si="74"/>
        <v>0</v>
      </c>
      <c r="FP19" t="str">
        <f t="shared" si="75"/>
        <v/>
      </c>
      <c r="FQ19" t="str">
        <f t="shared" si="76"/>
        <v/>
      </c>
      <c r="FR19">
        <f t="shared" si="77"/>
        <v>0</v>
      </c>
      <c r="GO19">
        <f t="shared" si="78"/>
        <v>999</v>
      </c>
      <c r="GP19">
        <f t="shared" si="79"/>
        <v>999</v>
      </c>
      <c r="GX19">
        <v>16</v>
      </c>
      <c r="GY19">
        <f t="shared" si="333"/>
        <v>0</v>
      </c>
      <c r="GZ19">
        <f t="shared" si="334"/>
        <v>0</v>
      </c>
      <c r="HA19">
        <f t="shared" si="335"/>
        <v>0</v>
      </c>
      <c r="HB19">
        <f t="shared" si="336"/>
        <v>0</v>
      </c>
      <c r="HC19">
        <f t="shared" si="337"/>
        <v>0</v>
      </c>
      <c r="HD19">
        <f t="shared" si="338"/>
        <v>0</v>
      </c>
      <c r="HE19">
        <f t="shared" si="339"/>
        <v>0</v>
      </c>
      <c r="HF19">
        <f t="shared" si="340"/>
        <v>0</v>
      </c>
      <c r="HG19">
        <f t="shared" si="341"/>
        <v>0</v>
      </c>
      <c r="HH19">
        <f t="shared" si="342"/>
        <v>0</v>
      </c>
      <c r="HI19">
        <f t="shared" si="80"/>
        <v>0</v>
      </c>
      <c r="HJ19">
        <f t="shared" si="81"/>
        <v>0</v>
      </c>
      <c r="HK19">
        <f t="shared" si="82"/>
        <v>0</v>
      </c>
      <c r="HL19">
        <f t="shared" si="83"/>
        <v>0</v>
      </c>
      <c r="HM19">
        <f t="shared" si="84"/>
        <v>0</v>
      </c>
      <c r="HN19">
        <f t="shared" si="85"/>
        <v>0</v>
      </c>
      <c r="HO19">
        <f t="shared" si="86"/>
        <v>0</v>
      </c>
      <c r="HP19">
        <f t="shared" si="87"/>
        <v>0</v>
      </c>
      <c r="HQ19">
        <f t="shared" si="88"/>
        <v>0</v>
      </c>
      <c r="HR19">
        <f t="shared" si="89"/>
        <v>0</v>
      </c>
      <c r="HS19">
        <f t="shared" si="90"/>
        <v>0</v>
      </c>
      <c r="HT19">
        <f t="shared" si="91"/>
        <v>0</v>
      </c>
      <c r="HU19">
        <f t="shared" si="92"/>
        <v>0</v>
      </c>
      <c r="HV19">
        <f t="shared" si="93"/>
        <v>0</v>
      </c>
      <c r="HW19">
        <f t="shared" si="94"/>
        <v>0</v>
      </c>
      <c r="HX19">
        <f t="shared" si="95"/>
        <v>0</v>
      </c>
      <c r="HY19">
        <f t="shared" si="96"/>
        <v>0</v>
      </c>
      <c r="HZ19">
        <f t="shared" si="97"/>
        <v>0</v>
      </c>
      <c r="IA19">
        <f t="shared" si="98"/>
        <v>0</v>
      </c>
      <c r="IB19">
        <f t="shared" si="99"/>
        <v>0</v>
      </c>
      <c r="IC19">
        <f t="shared" si="100"/>
        <v>0</v>
      </c>
      <c r="ID19">
        <f t="shared" si="101"/>
        <v>0</v>
      </c>
      <c r="IE19">
        <f t="shared" si="102"/>
        <v>0</v>
      </c>
      <c r="IF19">
        <f t="shared" si="103"/>
        <v>0</v>
      </c>
      <c r="IG19">
        <f t="shared" si="104"/>
        <v>0</v>
      </c>
      <c r="IH19">
        <f t="shared" si="105"/>
        <v>0</v>
      </c>
      <c r="II19">
        <f t="shared" si="106"/>
        <v>0</v>
      </c>
      <c r="IJ19">
        <f t="shared" si="107"/>
        <v>0</v>
      </c>
      <c r="IK19">
        <f t="shared" si="108"/>
        <v>0</v>
      </c>
      <c r="IL19">
        <f t="shared" si="109"/>
        <v>0</v>
      </c>
      <c r="IM19">
        <f t="shared" si="110"/>
        <v>0</v>
      </c>
      <c r="IN19">
        <f t="shared" si="111"/>
        <v>0</v>
      </c>
      <c r="IO19">
        <f t="shared" si="112"/>
        <v>0</v>
      </c>
      <c r="IP19">
        <f t="shared" si="113"/>
        <v>0</v>
      </c>
      <c r="IQ19">
        <f t="shared" si="114"/>
        <v>0</v>
      </c>
      <c r="IR19" t="str">
        <f t="shared" si="115"/>
        <v/>
      </c>
      <c r="IS19" t="str">
        <f t="shared" si="116"/>
        <v/>
      </c>
      <c r="IT19">
        <f t="shared" si="117"/>
        <v>0</v>
      </c>
      <c r="JQ19">
        <f t="shared" si="118"/>
        <v>999</v>
      </c>
      <c r="JR19">
        <f t="shared" si="119"/>
        <v>999</v>
      </c>
      <c r="JZ19">
        <v>16</v>
      </c>
      <c r="KA19">
        <f t="shared" si="343"/>
        <v>0</v>
      </c>
      <c r="KB19">
        <f t="shared" si="344"/>
        <v>0</v>
      </c>
      <c r="KC19">
        <f t="shared" si="345"/>
        <v>0</v>
      </c>
      <c r="KD19">
        <f t="shared" si="346"/>
        <v>0</v>
      </c>
      <c r="KE19">
        <f t="shared" si="347"/>
        <v>0</v>
      </c>
      <c r="KF19">
        <f t="shared" si="348"/>
        <v>0</v>
      </c>
      <c r="KG19">
        <f t="shared" si="349"/>
        <v>0</v>
      </c>
      <c r="KH19">
        <f t="shared" si="350"/>
        <v>0</v>
      </c>
      <c r="KI19">
        <f t="shared" si="351"/>
        <v>0</v>
      </c>
      <c r="KJ19">
        <f t="shared" si="352"/>
        <v>0</v>
      </c>
      <c r="KK19">
        <f t="shared" si="120"/>
        <v>0</v>
      </c>
      <c r="KL19">
        <f t="shared" si="121"/>
        <v>0</v>
      </c>
      <c r="KM19">
        <f t="shared" si="122"/>
        <v>0</v>
      </c>
      <c r="KN19">
        <f t="shared" si="123"/>
        <v>0</v>
      </c>
      <c r="KO19">
        <f t="shared" si="124"/>
        <v>0</v>
      </c>
      <c r="KP19">
        <f t="shared" si="125"/>
        <v>0</v>
      </c>
      <c r="KQ19">
        <f t="shared" si="126"/>
        <v>0</v>
      </c>
      <c r="KR19">
        <f t="shared" si="127"/>
        <v>0</v>
      </c>
      <c r="KS19">
        <f t="shared" si="128"/>
        <v>0</v>
      </c>
      <c r="KT19">
        <f t="shared" si="129"/>
        <v>0</v>
      </c>
      <c r="KU19">
        <f t="shared" si="130"/>
        <v>0</v>
      </c>
      <c r="KV19">
        <f t="shared" si="131"/>
        <v>0</v>
      </c>
      <c r="KW19">
        <f t="shared" si="132"/>
        <v>0</v>
      </c>
      <c r="KX19">
        <f t="shared" si="133"/>
        <v>0</v>
      </c>
      <c r="KY19">
        <f t="shared" si="134"/>
        <v>0</v>
      </c>
      <c r="KZ19">
        <f t="shared" si="135"/>
        <v>0</v>
      </c>
      <c r="LA19">
        <f t="shared" si="136"/>
        <v>0</v>
      </c>
      <c r="LB19">
        <f t="shared" si="137"/>
        <v>0</v>
      </c>
      <c r="LC19">
        <f t="shared" si="138"/>
        <v>0</v>
      </c>
      <c r="LD19">
        <f t="shared" si="139"/>
        <v>0</v>
      </c>
      <c r="LE19">
        <f t="shared" si="140"/>
        <v>0</v>
      </c>
      <c r="LF19">
        <f t="shared" si="141"/>
        <v>0</v>
      </c>
      <c r="LG19">
        <f t="shared" si="142"/>
        <v>0</v>
      </c>
      <c r="LH19">
        <f t="shared" si="143"/>
        <v>0</v>
      </c>
      <c r="LI19">
        <f t="shared" si="144"/>
        <v>0</v>
      </c>
      <c r="LJ19">
        <f t="shared" si="145"/>
        <v>0</v>
      </c>
      <c r="LK19">
        <f t="shared" si="146"/>
        <v>0</v>
      </c>
      <c r="LL19">
        <f t="shared" si="147"/>
        <v>0</v>
      </c>
      <c r="LM19">
        <f t="shared" si="148"/>
        <v>0</v>
      </c>
      <c r="LN19">
        <f t="shared" si="149"/>
        <v>0</v>
      </c>
      <c r="LO19">
        <f t="shared" si="150"/>
        <v>100</v>
      </c>
      <c r="LP19">
        <f t="shared" si="151"/>
        <v>0</v>
      </c>
      <c r="LQ19">
        <f t="shared" si="152"/>
        <v>0</v>
      </c>
      <c r="LR19">
        <f t="shared" si="153"/>
        <v>0</v>
      </c>
      <c r="LS19">
        <f t="shared" si="154"/>
        <v>0</v>
      </c>
      <c r="LT19" t="str">
        <f t="shared" si="155"/>
        <v/>
      </c>
      <c r="LU19" t="str">
        <f t="shared" si="156"/>
        <v/>
      </c>
      <c r="LV19">
        <f t="shared" si="157"/>
        <v>0</v>
      </c>
      <c r="MS19">
        <f t="shared" si="158"/>
        <v>999</v>
      </c>
      <c r="MT19">
        <f t="shared" si="159"/>
        <v>999</v>
      </c>
      <c r="NB19">
        <v>16</v>
      </c>
      <c r="NC19">
        <f t="shared" si="353"/>
        <v>0</v>
      </c>
      <c r="ND19">
        <f t="shared" si="354"/>
        <v>0</v>
      </c>
      <c r="NE19">
        <f t="shared" si="355"/>
        <v>0</v>
      </c>
      <c r="NF19">
        <f t="shared" si="356"/>
        <v>0</v>
      </c>
      <c r="NG19">
        <f t="shared" si="357"/>
        <v>0</v>
      </c>
      <c r="NH19">
        <f t="shared" si="358"/>
        <v>0</v>
      </c>
      <c r="NI19">
        <f t="shared" si="359"/>
        <v>0</v>
      </c>
      <c r="NJ19">
        <f t="shared" si="360"/>
        <v>0</v>
      </c>
      <c r="NK19">
        <f t="shared" si="361"/>
        <v>0</v>
      </c>
      <c r="NL19">
        <f t="shared" si="362"/>
        <v>0</v>
      </c>
      <c r="NM19">
        <f t="shared" si="160"/>
        <v>0</v>
      </c>
      <c r="NN19">
        <f t="shared" si="161"/>
        <v>0</v>
      </c>
      <c r="NO19">
        <f t="shared" si="162"/>
        <v>0</v>
      </c>
      <c r="NP19">
        <f t="shared" si="163"/>
        <v>0</v>
      </c>
      <c r="NQ19">
        <f t="shared" si="164"/>
        <v>0</v>
      </c>
      <c r="NR19">
        <f t="shared" si="165"/>
        <v>0</v>
      </c>
      <c r="NS19">
        <f t="shared" si="166"/>
        <v>0</v>
      </c>
      <c r="NT19">
        <f t="shared" si="167"/>
        <v>0</v>
      </c>
      <c r="NU19">
        <f t="shared" si="168"/>
        <v>0</v>
      </c>
      <c r="NV19">
        <f t="shared" si="169"/>
        <v>0</v>
      </c>
      <c r="NW19">
        <f t="shared" si="170"/>
        <v>0</v>
      </c>
      <c r="NX19">
        <f t="shared" si="171"/>
        <v>0</v>
      </c>
      <c r="NY19">
        <f t="shared" si="172"/>
        <v>0</v>
      </c>
      <c r="NZ19">
        <f t="shared" si="173"/>
        <v>0</v>
      </c>
      <c r="OA19">
        <f t="shared" si="174"/>
        <v>0</v>
      </c>
      <c r="OB19">
        <f t="shared" si="175"/>
        <v>0</v>
      </c>
      <c r="OC19">
        <f t="shared" si="176"/>
        <v>0</v>
      </c>
      <c r="OD19">
        <f t="shared" si="177"/>
        <v>0</v>
      </c>
      <c r="OE19">
        <f t="shared" si="178"/>
        <v>0</v>
      </c>
      <c r="OF19">
        <f t="shared" si="179"/>
        <v>0</v>
      </c>
      <c r="OG19">
        <f t="shared" si="180"/>
        <v>0</v>
      </c>
      <c r="OH19">
        <f t="shared" si="181"/>
        <v>0</v>
      </c>
      <c r="OI19">
        <f t="shared" si="182"/>
        <v>0</v>
      </c>
      <c r="OJ19">
        <f t="shared" si="183"/>
        <v>0</v>
      </c>
      <c r="OK19">
        <f t="shared" si="184"/>
        <v>0</v>
      </c>
      <c r="OL19">
        <f t="shared" si="185"/>
        <v>0</v>
      </c>
      <c r="OM19">
        <f t="shared" si="186"/>
        <v>0</v>
      </c>
      <c r="ON19">
        <f t="shared" si="187"/>
        <v>0</v>
      </c>
      <c r="OO19">
        <f t="shared" si="188"/>
        <v>0</v>
      </c>
      <c r="OP19">
        <f t="shared" si="189"/>
        <v>0</v>
      </c>
      <c r="OQ19">
        <f t="shared" si="190"/>
        <v>200</v>
      </c>
      <c r="OR19">
        <f t="shared" si="191"/>
        <v>0</v>
      </c>
      <c r="OS19">
        <f t="shared" si="192"/>
        <v>0</v>
      </c>
      <c r="OT19">
        <f t="shared" si="193"/>
        <v>0</v>
      </c>
      <c r="OU19">
        <f t="shared" si="194"/>
        <v>0</v>
      </c>
      <c r="OV19" t="str">
        <f t="shared" si="195"/>
        <v/>
      </c>
      <c r="OW19" t="str">
        <f t="shared" si="196"/>
        <v/>
      </c>
      <c r="OX19">
        <f t="shared" si="197"/>
        <v>0</v>
      </c>
      <c r="PU19">
        <f t="shared" si="198"/>
        <v>999</v>
      </c>
      <c r="PV19">
        <f t="shared" si="199"/>
        <v>999</v>
      </c>
      <c r="QD19">
        <v>16</v>
      </c>
      <c r="QE19">
        <f t="shared" si="363"/>
        <v>0</v>
      </c>
      <c r="QF19">
        <f t="shared" si="364"/>
        <v>0</v>
      </c>
      <c r="QG19">
        <f t="shared" si="365"/>
        <v>0</v>
      </c>
      <c r="QH19">
        <f t="shared" si="366"/>
        <v>0</v>
      </c>
      <c r="QI19">
        <f t="shared" si="367"/>
        <v>0</v>
      </c>
      <c r="QJ19">
        <f t="shared" si="368"/>
        <v>0</v>
      </c>
      <c r="QK19">
        <f t="shared" si="369"/>
        <v>0</v>
      </c>
      <c r="QL19">
        <f t="shared" si="370"/>
        <v>0</v>
      </c>
      <c r="QM19">
        <f t="shared" si="371"/>
        <v>0</v>
      </c>
      <c r="QN19">
        <f t="shared" si="372"/>
        <v>0</v>
      </c>
      <c r="QO19">
        <f t="shared" si="200"/>
        <v>0</v>
      </c>
      <c r="QP19">
        <f t="shared" si="201"/>
        <v>0</v>
      </c>
      <c r="QQ19">
        <f t="shared" si="202"/>
        <v>0</v>
      </c>
      <c r="QR19">
        <f t="shared" si="203"/>
        <v>0</v>
      </c>
      <c r="QS19">
        <f t="shared" si="204"/>
        <v>0</v>
      </c>
      <c r="QT19">
        <f t="shared" si="205"/>
        <v>0</v>
      </c>
      <c r="QU19">
        <f t="shared" si="206"/>
        <v>0</v>
      </c>
      <c r="QV19">
        <f t="shared" si="207"/>
        <v>0</v>
      </c>
      <c r="QW19">
        <f t="shared" si="208"/>
        <v>0</v>
      </c>
      <c r="QX19">
        <f t="shared" si="209"/>
        <v>0</v>
      </c>
      <c r="QY19">
        <f t="shared" si="210"/>
        <v>0</v>
      </c>
      <c r="QZ19">
        <f t="shared" si="211"/>
        <v>0</v>
      </c>
      <c r="RA19">
        <f t="shared" si="212"/>
        <v>0</v>
      </c>
      <c r="RB19">
        <f t="shared" si="213"/>
        <v>0</v>
      </c>
      <c r="RC19">
        <f t="shared" si="214"/>
        <v>0</v>
      </c>
      <c r="RD19">
        <f t="shared" si="215"/>
        <v>0</v>
      </c>
      <c r="RE19">
        <f t="shared" si="216"/>
        <v>0</v>
      </c>
      <c r="RF19">
        <f t="shared" si="217"/>
        <v>0</v>
      </c>
      <c r="RG19">
        <f t="shared" si="218"/>
        <v>0</v>
      </c>
      <c r="RH19">
        <f t="shared" si="219"/>
        <v>0</v>
      </c>
      <c r="RI19">
        <f t="shared" si="220"/>
        <v>0</v>
      </c>
      <c r="RJ19">
        <f t="shared" si="221"/>
        <v>0</v>
      </c>
      <c r="RK19">
        <f t="shared" si="222"/>
        <v>0</v>
      </c>
      <c r="RL19">
        <f t="shared" si="223"/>
        <v>0</v>
      </c>
      <c r="RM19">
        <f t="shared" si="224"/>
        <v>0</v>
      </c>
      <c r="RN19">
        <f t="shared" si="225"/>
        <v>0</v>
      </c>
      <c r="RO19">
        <f t="shared" si="226"/>
        <v>0</v>
      </c>
      <c r="RP19">
        <f t="shared" si="227"/>
        <v>0</v>
      </c>
      <c r="RQ19">
        <f t="shared" si="228"/>
        <v>0</v>
      </c>
      <c r="RR19">
        <f t="shared" si="229"/>
        <v>0</v>
      </c>
      <c r="RS19">
        <f t="shared" si="230"/>
        <v>300</v>
      </c>
      <c r="RT19">
        <f t="shared" si="231"/>
        <v>0</v>
      </c>
      <c r="RU19">
        <f t="shared" si="232"/>
        <v>0</v>
      </c>
      <c r="RV19">
        <f t="shared" si="233"/>
        <v>0</v>
      </c>
      <c r="RW19">
        <f t="shared" si="234"/>
        <v>0</v>
      </c>
      <c r="RX19" t="str">
        <f t="shared" si="235"/>
        <v/>
      </c>
      <c r="RY19" t="str">
        <f t="shared" si="236"/>
        <v/>
      </c>
      <c r="RZ19">
        <f t="shared" si="237"/>
        <v>0</v>
      </c>
      <c r="SW19">
        <f t="shared" si="238"/>
        <v>999</v>
      </c>
      <c r="SX19">
        <f t="shared" si="239"/>
        <v>999</v>
      </c>
      <c r="TF19">
        <v>16</v>
      </c>
      <c r="TG19">
        <f t="shared" si="373"/>
        <v>0</v>
      </c>
      <c r="TH19">
        <f t="shared" si="374"/>
        <v>0</v>
      </c>
      <c r="TI19">
        <f t="shared" si="375"/>
        <v>0</v>
      </c>
      <c r="TJ19">
        <f t="shared" si="376"/>
        <v>0</v>
      </c>
      <c r="TK19">
        <f t="shared" si="377"/>
        <v>0</v>
      </c>
      <c r="TL19">
        <f t="shared" si="378"/>
        <v>0</v>
      </c>
      <c r="TM19">
        <f t="shared" si="379"/>
        <v>0</v>
      </c>
      <c r="TN19">
        <f t="shared" si="380"/>
        <v>0</v>
      </c>
      <c r="TO19">
        <f t="shared" si="381"/>
        <v>0</v>
      </c>
      <c r="TP19">
        <f t="shared" si="382"/>
        <v>0</v>
      </c>
      <c r="TQ19">
        <f t="shared" si="240"/>
        <v>0</v>
      </c>
      <c r="TR19">
        <f t="shared" si="241"/>
        <v>0</v>
      </c>
      <c r="TS19">
        <f t="shared" si="242"/>
        <v>0</v>
      </c>
      <c r="TT19">
        <f t="shared" si="243"/>
        <v>0</v>
      </c>
      <c r="TU19">
        <f t="shared" si="244"/>
        <v>0</v>
      </c>
      <c r="TV19">
        <f t="shared" si="245"/>
        <v>0</v>
      </c>
      <c r="TW19">
        <f t="shared" si="246"/>
        <v>0</v>
      </c>
      <c r="TX19">
        <f t="shared" si="247"/>
        <v>0</v>
      </c>
      <c r="TY19">
        <f t="shared" si="248"/>
        <v>0</v>
      </c>
      <c r="TZ19">
        <f t="shared" si="249"/>
        <v>0</v>
      </c>
      <c r="UA19">
        <f t="shared" si="250"/>
        <v>0</v>
      </c>
      <c r="UB19">
        <f t="shared" si="251"/>
        <v>0</v>
      </c>
      <c r="UC19">
        <f t="shared" si="252"/>
        <v>0</v>
      </c>
      <c r="UD19">
        <f t="shared" si="253"/>
        <v>0</v>
      </c>
      <c r="UE19">
        <f t="shared" si="254"/>
        <v>0</v>
      </c>
      <c r="UF19">
        <f t="shared" si="255"/>
        <v>0</v>
      </c>
      <c r="UG19">
        <f t="shared" si="256"/>
        <v>0</v>
      </c>
      <c r="UH19">
        <f t="shared" si="257"/>
        <v>0</v>
      </c>
      <c r="UI19">
        <f t="shared" si="258"/>
        <v>0</v>
      </c>
      <c r="UJ19">
        <f t="shared" si="259"/>
        <v>0</v>
      </c>
      <c r="UK19">
        <f t="shared" si="260"/>
        <v>0</v>
      </c>
      <c r="UL19">
        <f t="shared" si="261"/>
        <v>0</v>
      </c>
      <c r="UM19">
        <f t="shared" si="262"/>
        <v>0</v>
      </c>
      <c r="UN19">
        <f t="shared" si="263"/>
        <v>0</v>
      </c>
      <c r="UO19">
        <f t="shared" si="264"/>
        <v>0</v>
      </c>
      <c r="UP19">
        <f t="shared" si="265"/>
        <v>0</v>
      </c>
      <c r="UQ19">
        <f t="shared" si="266"/>
        <v>0</v>
      </c>
      <c r="UR19">
        <f t="shared" si="267"/>
        <v>0</v>
      </c>
      <c r="US19">
        <f t="shared" si="268"/>
        <v>0</v>
      </c>
      <c r="UT19">
        <f t="shared" si="269"/>
        <v>0</v>
      </c>
      <c r="UU19">
        <f t="shared" si="270"/>
        <v>400</v>
      </c>
      <c r="UV19">
        <f t="shared" si="271"/>
        <v>0</v>
      </c>
      <c r="UW19">
        <f t="shared" si="272"/>
        <v>0</v>
      </c>
      <c r="UX19">
        <f t="shared" si="273"/>
        <v>0</v>
      </c>
      <c r="UY19">
        <f t="shared" si="274"/>
        <v>0</v>
      </c>
      <c r="UZ19" t="str">
        <f t="shared" si="275"/>
        <v/>
      </c>
      <c r="VA19" t="str">
        <f t="shared" si="276"/>
        <v/>
      </c>
      <c r="VB19">
        <f t="shared" si="277"/>
        <v>0</v>
      </c>
      <c r="VY19">
        <f t="shared" si="278"/>
        <v>999</v>
      </c>
      <c r="VZ19">
        <f t="shared" si="279"/>
        <v>999</v>
      </c>
      <c r="WH19">
        <v>16</v>
      </c>
      <c r="WI19">
        <f t="shared" si="383"/>
        <v>0</v>
      </c>
      <c r="WJ19">
        <f t="shared" si="384"/>
        <v>0</v>
      </c>
      <c r="WK19">
        <f t="shared" si="385"/>
        <v>0</v>
      </c>
      <c r="WL19">
        <f t="shared" si="386"/>
        <v>0</v>
      </c>
      <c r="WM19">
        <f t="shared" si="387"/>
        <v>0</v>
      </c>
      <c r="WN19">
        <f t="shared" si="388"/>
        <v>0</v>
      </c>
      <c r="WO19">
        <f t="shared" si="389"/>
        <v>0</v>
      </c>
      <c r="WP19">
        <f t="shared" si="390"/>
        <v>0</v>
      </c>
      <c r="WQ19">
        <f t="shared" si="391"/>
        <v>0</v>
      </c>
      <c r="WR19">
        <f t="shared" si="392"/>
        <v>0</v>
      </c>
      <c r="WS19">
        <f t="shared" si="280"/>
        <v>0</v>
      </c>
      <c r="WT19">
        <f t="shared" si="281"/>
        <v>0</v>
      </c>
      <c r="WU19">
        <f t="shared" si="282"/>
        <v>0</v>
      </c>
      <c r="WV19">
        <f t="shared" si="283"/>
        <v>0</v>
      </c>
      <c r="WW19">
        <f t="shared" si="284"/>
        <v>0</v>
      </c>
      <c r="WX19">
        <f t="shared" si="285"/>
        <v>0</v>
      </c>
      <c r="WY19">
        <f t="shared" si="286"/>
        <v>0</v>
      </c>
      <c r="WZ19">
        <f t="shared" si="287"/>
        <v>0</v>
      </c>
      <c r="XA19">
        <f t="shared" si="288"/>
        <v>0</v>
      </c>
      <c r="XB19">
        <f t="shared" si="289"/>
        <v>0</v>
      </c>
      <c r="XC19">
        <f t="shared" si="290"/>
        <v>0</v>
      </c>
      <c r="XD19">
        <f t="shared" si="291"/>
        <v>0</v>
      </c>
      <c r="XE19">
        <f t="shared" si="292"/>
        <v>0</v>
      </c>
      <c r="XF19">
        <f t="shared" si="293"/>
        <v>0</v>
      </c>
      <c r="XG19">
        <f t="shared" si="294"/>
        <v>0</v>
      </c>
      <c r="XH19">
        <f t="shared" si="295"/>
        <v>0</v>
      </c>
      <c r="XI19">
        <f t="shared" si="296"/>
        <v>0</v>
      </c>
      <c r="XJ19">
        <f t="shared" si="297"/>
        <v>0</v>
      </c>
      <c r="XK19">
        <f t="shared" si="298"/>
        <v>0</v>
      </c>
      <c r="XL19">
        <f t="shared" si="299"/>
        <v>0</v>
      </c>
      <c r="XM19">
        <f t="shared" si="300"/>
        <v>0</v>
      </c>
      <c r="XN19">
        <f t="shared" si="301"/>
        <v>0</v>
      </c>
      <c r="XO19">
        <f t="shared" si="302"/>
        <v>0</v>
      </c>
      <c r="XP19">
        <f t="shared" si="303"/>
        <v>0</v>
      </c>
      <c r="XQ19">
        <f t="shared" si="304"/>
        <v>0</v>
      </c>
      <c r="XR19">
        <f t="shared" si="305"/>
        <v>0</v>
      </c>
      <c r="XS19">
        <f t="shared" si="306"/>
        <v>0</v>
      </c>
      <c r="XT19">
        <f t="shared" si="307"/>
        <v>0</v>
      </c>
      <c r="XU19">
        <f t="shared" si="308"/>
        <v>0</v>
      </c>
      <c r="XV19">
        <f t="shared" si="309"/>
        <v>0</v>
      </c>
      <c r="XX19">
        <f t="shared" si="310"/>
        <v>0</v>
      </c>
      <c r="XY19">
        <f t="shared" si="311"/>
        <v>0</v>
      </c>
      <c r="XZ19">
        <f t="shared" si="312"/>
        <v>0</v>
      </c>
    </row>
    <row r="20" spans="1:650" x14ac:dyDescent="0.45">
      <c r="B20" s="9" t="s">
        <v>41</v>
      </c>
      <c r="C20" s="9"/>
      <c r="D20" s="47" t="s">
        <v>42</v>
      </c>
      <c r="AT20">
        <v>17</v>
      </c>
      <c r="AU20">
        <f t="shared" si="313"/>
        <v>0</v>
      </c>
      <c r="AV20">
        <f t="shared" si="314"/>
        <v>0</v>
      </c>
      <c r="AW20">
        <f t="shared" si="315"/>
        <v>0</v>
      </c>
      <c r="AX20">
        <f t="shared" si="316"/>
        <v>0</v>
      </c>
      <c r="AY20">
        <f t="shared" si="317"/>
        <v>0</v>
      </c>
      <c r="AZ20">
        <f t="shared" si="318"/>
        <v>0</v>
      </c>
      <c r="BA20">
        <f t="shared" si="319"/>
        <v>0</v>
      </c>
      <c r="BB20">
        <f t="shared" si="320"/>
        <v>0</v>
      </c>
      <c r="BC20">
        <f t="shared" si="321"/>
        <v>0</v>
      </c>
      <c r="BD20">
        <f t="shared" si="322"/>
        <v>0</v>
      </c>
      <c r="BE20">
        <f t="shared" si="0"/>
        <v>0</v>
      </c>
      <c r="BF20">
        <f t="shared" si="1"/>
        <v>0</v>
      </c>
      <c r="BG20">
        <f t="shared" si="2"/>
        <v>0</v>
      </c>
      <c r="BH20">
        <f t="shared" si="3"/>
        <v>0</v>
      </c>
      <c r="BI20">
        <f t="shared" si="4"/>
        <v>0</v>
      </c>
      <c r="BJ20">
        <f t="shared" si="5"/>
        <v>0</v>
      </c>
      <c r="BK20">
        <f t="shared" si="6"/>
        <v>0</v>
      </c>
      <c r="BL20">
        <f t="shared" si="7"/>
        <v>0</v>
      </c>
      <c r="BM20">
        <f t="shared" si="8"/>
        <v>0</v>
      </c>
      <c r="BN20">
        <f t="shared" si="9"/>
        <v>0</v>
      </c>
      <c r="BO20">
        <f t="shared" si="10"/>
        <v>0</v>
      </c>
      <c r="BP20">
        <f t="shared" si="11"/>
        <v>0</v>
      </c>
      <c r="BQ20">
        <f t="shared" si="12"/>
        <v>0</v>
      </c>
      <c r="BR20">
        <f t="shared" si="13"/>
        <v>0</v>
      </c>
      <c r="BS20">
        <f t="shared" si="14"/>
        <v>0</v>
      </c>
      <c r="BT20">
        <f t="shared" si="15"/>
        <v>0</v>
      </c>
      <c r="BU20">
        <f t="shared" si="16"/>
        <v>0</v>
      </c>
      <c r="BV20">
        <f t="shared" si="17"/>
        <v>0</v>
      </c>
      <c r="BW20">
        <f t="shared" si="18"/>
        <v>0</v>
      </c>
      <c r="BX20">
        <f t="shared" si="19"/>
        <v>0</v>
      </c>
      <c r="BY20">
        <f t="shared" si="20"/>
        <v>0</v>
      </c>
      <c r="BZ20">
        <f t="shared" si="21"/>
        <v>0</v>
      </c>
      <c r="CA20">
        <f t="shared" si="22"/>
        <v>0</v>
      </c>
      <c r="CB20">
        <f t="shared" si="23"/>
        <v>0</v>
      </c>
      <c r="CC20">
        <f t="shared" si="24"/>
        <v>0</v>
      </c>
      <c r="CD20">
        <f t="shared" si="25"/>
        <v>0</v>
      </c>
      <c r="CE20">
        <f t="shared" si="26"/>
        <v>0</v>
      </c>
      <c r="CF20">
        <f t="shared" si="27"/>
        <v>0</v>
      </c>
      <c r="CG20">
        <f t="shared" si="28"/>
        <v>0</v>
      </c>
      <c r="CH20">
        <f t="shared" si="29"/>
        <v>0</v>
      </c>
      <c r="CI20">
        <f t="shared" si="30"/>
        <v>0</v>
      </c>
      <c r="CJ20">
        <f t="shared" si="31"/>
        <v>0</v>
      </c>
      <c r="CK20">
        <f t="shared" si="32"/>
        <v>0</v>
      </c>
      <c r="CL20">
        <f t="shared" si="33"/>
        <v>0</v>
      </c>
      <c r="CM20">
        <f t="shared" si="34"/>
        <v>0</v>
      </c>
      <c r="CN20" t="str">
        <f t="shared" si="35"/>
        <v/>
      </c>
      <c r="CO20" t="str">
        <f t="shared" si="36"/>
        <v/>
      </c>
      <c r="CP20">
        <f t="shared" si="37"/>
        <v>0</v>
      </c>
      <c r="DM20">
        <f t="shared" si="38"/>
        <v>999</v>
      </c>
      <c r="DN20">
        <f t="shared" si="39"/>
        <v>999</v>
      </c>
      <c r="DV20">
        <v>17</v>
      </c>
      <c r="DW20">
        <f t="shared" si="323"/>
        <v>0</v>
      </c>
      <c r="DX20">
        <f t="shared" si="324"/>
        <v>0</v>
      </c>
      <c r="DY20">
        <f t="shared" si="325"/>
        <v>0</v>
      </c>
      <c r="DZ20">
        <f t="shared" si="326"/>
        <v>0</v>
      </c>
      <c r="EA20">
        <f t="shared" si="327"/>
        <v>0</v>
      </c>
      <c r="EB20">
        <f t="shared" si="328"/>
        <v>0</v>
      </c>
      <c r="EC20">
        <f t="shared" si="329"/>
        <v>0</v>
      </c>
      <c r="ED20">
        <f t="shared" si="330"/>
        <v>0</v>
      </c>
      <c r="EE20">
        <f t="shared" si="331"/>
        <v>0</v>
      </c>
      <c r="EF20">
        <f t="shared" si="332"/>
        <v>0</v>
      </c>
      <c r="EG20">
        <f t="shared" si="40"/>
        <v>0</v>
      </c>
      <c r="EH20">
        <f t="shared" si="41"/>
        <v>0</v>
      </c>
      <c r="EI20">
        <f t="shared" si="42"/>
        <v>0</v>
      </c>
      <c r="EJ20">
        <f t="shared" si="43"/>
        <v>0</v>
      </c>
      <c r="EK20">
        <f t="shared" si="44"/>
        <v>0</v>
      </c>
      <c r="EL20">
        <f t="shared" si="45"/>
        <v>0</v>
      </c>
      <c r="EM20">
        <f t="shared" si="46"/>
        <v>0</v>
      </c>
      <c r="EN20">
        <f t="shared" si="47"/>
        <v>0</v>
      </c>
      <c r="EO20">
        <f t="shared" si="48"/>
        <v>0</v>
      </c>
      <c r="EP20">
        <f t="shared" si="49"/>
        <v>0</v>
      </c>
      <c r="EQ20">
        <f t="shared" si="50"/>
        <v>0</v>
      </c>
      <c r="ER20">
        <f t="shared" si="51"/>
        <v>0</v>
      </c>
      <c r="ES20">
        <f t="shared" si="52"/>
        <v>0</v>
      </c>
      <c r="ET20">
        <f t="shared" si="53"/>
        <v>0</v>
      </c>
      <c r="EU20">
        <f t="shared" si="54"/>
        <v>0</v>
      </c>
      <c r="EV20">
        <f t="shared" si="55"/>
        <v>0</v>
      </c>
      <c r="EW20">
        <f t="shared" si="56"/>
        <v>0</v>
      </c>
      <c r="EX20">
        <f t="shared" si="57"/>
        <v>0</v>
      </c>
      <c r="EY20">
        <f t="shared" si="58"/>
        <v>0</v>
      </c>
      <c r="EZ20">
        <f t="shared" si="59"/>
        <v>0</v>
      </c>
      <c r="FA20">
        <f t="shared" si="60"/>
        <v>0</v>
      </c>
      <c r="FB20">
        <f t="shared" si="61"/>
        <v>0</v>
      </c>
      <c r="FC20">
        <f t="shared" si="62"/>
        <v>0</v>
      </c>
      <c r="FD20">
        <f t="shared" si="63"/>
        <v>0</v>
      </c>
      <c r="FE20">
        <f t="shared" si="64"/>
        <v>0</v>
      </c>
      <c r="FF20">
        <f t="shared" si="65"/>
        <v>0</v>
      </c>
      <c r="FG20">
        <f t="shared" si="66"/>
        <v>0</v>
      </c>
      <c r="FH20">
        <f t="shared" si="67"/>
        <v>0</v>
      </c>
      <c r="FI20">
        <f t="shared" si="68"/>
        <v>0</v>
      </c>
      <c r="FJ20">
        <f t="shared" si="69"/>
        <v>0</v>
      </c>
      <c r="FK20">
        <f t="shared" si="70"/>
        <v>0</v>
      </c>
      <c r="FL20">
        <f t="shared" si="71"/>
        <v>0</v>
      </c>
      <c r="FM20">
        <f t="shared" si="72"/>
        <v>0</v>
      </c>
      <c r="FN20">
        <f t="shared" si="73"/>
        <v>0</v>
      </c>
      <c r="FO20">
        <f t="shared" si="74"/>
        <v>0</v>
      </c>
      <c r="FP20" t="str">
        <f t="shared" si="75"/>
        <v/>
      </c>
      <c r="FQ20" t="str">
        <f t="shared" si="76"/>
        <v/>
      </c>
      <c r="FR20">
        <f t="shared" si="77"/>
        <v>0</v>
      </c>
      <c r="GO20">
        <f t="shared" si="78"/>
        <v>999</v>
      </c>
      <c r="GP20">
        <f t="shared" si="79"/>
        <v>999</v>
      </c>
      <c r="GX20">
        <v>17</v>
      </c>
      <c r="GY20">
        <f t="shared" si="333"/>
        <v>0</v>
      </c>
      <c r="GZ20">
        <f t="shared" si="334"/>
        <v>0</v>
      </c>
      <c r="HA20">
        <f t="shared" si="335"/>
        <v>0</v>
      </c>
      <c r="HB20">
        <f t="shared" si="336"/>
        <v>0</v>
      </c>
      <c r="HC20">
        <f t="shared" si="337"/>
        <v>0</v>
      </c>
      <c r="HD20">
        <f t="shared" si="338"/>
        <v>0</v>
      </c>
      <c r="HE20">
        <f t="shared" si="339"/>
        <v>0</v>
      </c>
      <c r="HF20">
        <f t="shared" si="340"/>
        <v>0</v>
      </c>
      <c r="HG20">
        <f t="shared" si="341"/>
        <v>0</v>
      </c>
      <c r="HH20">
        <f t="shared" si="342"/>
        <v>0</v>
      </c>
      <c r="HI20">
        <f t="shared" si="80"/>
        <v>0</v>
      </c>
      <c r="HJ20">
        <f t="shared" si="81"/>
        <v>0</v>
      </c>
      <c r="HK20">
        <f t="shared" si="82"/>
        <v>0</v>
      </c>
      <c r="HL20">
        <f t="shared" si="83"/>
        <v>0</v>
      </c>
      <c r="HM20">
        <f t="shared" si="84"/>
        <v>0</v>
      </c>
      <c r="HN20">
        <f t="shared" si="85"/>
        <v>0</v>
      </c>
      <c r="HO20">
        <f t="shared" si="86"/>
        <v>0</v>
      </c>
      <c r="HP20">
        <f t="shared" si="87"/>
        <v>0</v>
      </c>
      <c r="HQ20">
        <f t="shared" si="88"/>
        <v>0</v>
      </c>
      <c r="HR20">
        <f t="shared" si="89"/>
        <v>0</v>
      </c>
      <c r="HS20">
        <f t="shared" si="90"/>
        <v>0</v>
      </c>
      <c r="HT20">
        <f t="shared" si="91"/>
        <v>0</v>
      </c>
      <c r="HU20">
        <f t="shared" si="92"/>
        <v>0</v>
      </c>
      <c r="HV20">
        <f t="shared" si="93"/>
        <v>0</v>
      </c>
      <c r="HW20">
        <f t="shared" si="94"/>
        <v>0</v>
      </c>
      <c r="HX20">
        <f t="shared" si="95"/>
        <v>0</v>
      </c>
      <c r="HY20">
        <f t="shared" si="96"/>
        <v>0</v>
      </c>
      <c r="HZ20">
        <f t="shared" si="97"/>
        <v>0</v>
      </c>
      <c r="IA20">
        <f t="shared" si="98"/>
        <v>0</v>
      </c>
      <c r="IB20">
        <f t="shared" si="99"/>
        <v>0</v>
      </c>
      <c r="IC20">
        <f t="shared" si="100"/>
        <v>0</v>
      </c>
      <c r="ID20">
        <f t="shared" si="101"/>
        <v>0</v>
      </c>
      <c r="IE20">
        <f t="shared" si="102"/>
        <v>0</v>
      </c>
      <c r="IF20">
        <f t="shared" si="103"/>
        <v>0</v>
      </c>
      <c r="IG20">
        <f t="shared" si="104"/>
        <v>0</v>
      </c>
      <c r="IH20">
        <f t="shared" si="105"/>
        <v>0</v>
      </c>
      <c r="II20">
        <f t="shared" si="106"/>
        <v>0</v>
      </c>
      <c r="IJ20">
        <f t="shared" si="107"/>
        <v>0</v>
      </c>
      <c r="IK20">
        <f t="shared" si="108"/>
        <v>0</v>
      </c>
      <c r="IL20">
        <f t="shared" si="109"/>
        <v>0</v>
      </c>
      <c r="IM20">
        <f t="shared" si="110"/>
        <v>0</v>
      </c>
      <c r="IN20">
        <f t="shared" si="111"/>
        <v>0</v>
      </c>
      <c r="IO20">
        <f t="shared" si="112"/>
        <v>0</v>
      </c>
      <c r="IP20">
        <f t="shared" si="113"/>
        <v>0</v>
      </c>
      <c r="IQ20">
        <f t="shared" si="114"/>
        <v>0</v>
      </c>
      <c r="IR20" t="str">
        <f t="shared" si="115"/>
        <v/>
      </c>
      <c r="IS20" t="str">
        <f t="shared" si="116"/>
        <v/>
      </c>
      <c r="IT20">
        <f t="shared" si="117"/>
        <v>0</v>
      </c>
      <c r="JQ20">
        <f t="shared" si="118"/>
        <v>999</v>
      </c>
      <c r="JR20">
        <f t="shared" si="119"/>
        <v>999</v>
      </c>
      <c r="JZ20">
        <v>17</v>
      </c>
      <c r="KA20">
        <f t="shared" si="343"/>
        <v>0</v>
      </c>
      <c r="KB20">
        <f t="shared" si="344"/>
        <v>0</v>
      </c>
      <c r="KC20">
        <f t="shared" si="345"/>
        <v>0</v>
      </c>
      <c r="KD20">
        <f t="shared" si="346"/>
        <v>0</v>
      </c>
      <c r="KE20">
        <f t="shared" si="347"/>
        <v>0</v>
      </c>
      <c r="KF20">
        <f t="shared" si="348"/>
        <v>0</v>
      </c>
      <c r="KG20">
        <f t="shared" si="349"/>
        <v>0</v>
      </c>
      <c r="KH20">
        <f t="shared" si="350"/>
        <v>0</v>
      </c>
      <c r="KI20">
        <f t="shared" si="351"/>
        <v>0</v>
      </c>
      <c r="KJ20">
        <f t="shared" si="352"/>
        <v>0</v>
      </c>
      <c r="KK20">
        <f t="shared" si="120"/>
        <v>0</v>
      </c>
      <c r="KL20">
        <f t="shared" si="121"/>
        <v>0</v>
      </c>
      <c r="KM20">
        <f t="shared" si="122"/>
        <v>0</v>
      </c>
      <c r="KN20">
        <f t="shared" si="123"/>
        <v>0</v>
      </c>
      <c r="KO20">
        <f t="shared" si="124"/>
        <v>0</v>
      </c>
      <c r="KP20">
        <f t="shared" si="125"/>
        <v>0</v>
      </c>
      <c r="KQ20">
        <f t="shared" si="126"/>
        <v>0</v>
      </c>
      <c r="KR20">
        <f t="shared" si="127"/>
        <v>0</v>
      </c>
      <c r="KS20">
        <f t="shared" si="128"/>
        <v>0</v>
      </c>
      <c r="KT20">
        <f t="shared" si="129"/>
        <v>0</v>
      </c>
      <c r="KU20">
        <f t="shared" si="130"/>
        <v>0</v>
      </c>
      <c r="KV20">
        <f t="shared" si="131"/>
        <v>0</v>
      </c>
      <c r="KW20">
        <f t="shared" si="132"/>
        <v>0</v>
      </c>
      <c r="KX20">
        <f t="shared" si="133"/>
        <v>0</v>
      </c>
      <c r="KY20">
        <f t="shared" si="134"/>
        <v>0</v>
      </c>
      <c r="KZ20">
        <f t="shared" si="135"/>
        <v>0</v>
      </c>
      <c r="LA20">
        <f t="shared" si="136"/>
        <v>0</v>
      </c>
      <c r="LB20">
        <f t="shared" si="137"/>
        <v>0</v>
      </c>
      <c r="LC20">
        <f t="shared" si="138"/>
        <v>0</v>
      </c>
      <c r="LD20">
        <f t="shared" si="139"/>
        <v>0</v>
      </c>
      <c r="LE20">
        <f t="shared" si="140"/>
        <v>0</v>
      </c>
      <c r="LF20">
        <f t="shared" si="141"/>
        <v>0</v>
      </c>
      <c r="LG20">
        <f t="shared" si="142"/>
        <v>0</v>
      </c>
      <c r="LH20">
        <f t="shared" si="143"/>
        <v>0</v>
      </c>
      <c r="LI20">
        <f t="shared" si="144"/>
        <v>0</v>
      </c>
      <c r="LJ20">
        <f t="shared" si="145"/>
        <v>0</v>
      </c>
      <c r="LK20">
        <f t="shared" si="146"/>
        <v>0</v>
      </c>
      <c r="LL20">
        <f t="shared" si="147"/>
        <v>0</v>
      </c>
      <c r="LM20">
        <f t="shared" si="148"/>
        <v>0</v>
      </c>
      <c r="LN20">
        <f t="shared" si="149"/>
        <v>0</v>
      </c>
      <c r="LO20">
        <f t="shared" si="150"/>
        <v>100</v>
      </c>
      <c r="LP20">
        <f t="shared" si="151"/>
        <v>0</v>
      </c>
      <c r="LQ20">
        <f t="shared" si="152"/>
        <v>0</v>
      </c>
      <c r="LR20">
        <f t="shared" si="153"/>
        <v>0</v>
      </c>
      <c r="LS20">
        <f t="shared" si="154"/>
        <v>0</v>
      </c>
      <c r="LT20" t="str">
        <f t="shared" si="155"/>
        <v/>
      </c>
      <c r="LU20" t="str">
        <f t="shared" si="156"/>
        <v/>
      </c>
      <c r="LV20">
        <f t="shared" si="157"/>
        <v>0</v>
      </c>
      <c r="MS20">
        <f t="shared" si="158"/>
        <v>999</v>
      </c>
      <c r="MT20">
        <f t="shared" si="159"/>
        <v>999</v>
      </c>
      <c r="NB20">
        <v>17</v>
      </c>
      <c r="NC20">
        <f t="shared" si="353"/>
        <v>0</v>
      </c>
      <c r="ND20">
        <f t="shared" si="354"/>
        <v>0</v>
      </c>
      <c r="NE20">
        <f t="shared" si="355"/>
        <v>0</v>
      </c>
      <c r="NF20">
        <f t="shared" si="356"/>
        <v>0</v>
      </c>
      <c r="NG20">
        <f t="shared" si="357"/>
        <v>0</v>
      </c>
      <c r="NH20">
        <f t="shared" si="358"/>
        <v>0</v>
      </c>
      <c r="NI20">
        <f t="shared" si="359"/>
        <v>0</v>
      </c>
      <c r="NJ20">
        <f t="shared" si="360"/>
        <v>0</v>
      </c>
      <c r="NK20">
        <f t="shared" si="361"/>
        <v>0</v>
      </c>
      <c r="NL20">
        <f t="shared" si="362"/>
        <v>0</v>
      </c>
      <c r="NM20">
        <f t="shared" si="160"/>
        <v>0</v>
      </c>
      <c r="NN20">
        <f t="shared" si="161"/>
        <v>0</v>
      </c>
      <c r="NO20">
        <f t="shared" si="162"/>
        <v>0</v>
      </c>
      <c r="NP20">
        <f t="shared" si="163"/>
        <v>0</v>
      </c>
      <c r="NQ20">
        <f t="shared" si="164"/>
        <v>0</v>
      </c>
      <c r="NR20">
        <f t="shared" si="165"/>
        <v>0</v>
      </c>
      <c r="NS20">
        <f t="shared" si="166"/>
        <v>0</v>
      </c>
      <c r="NT20">
        <f t="shared" si="167"/>
        <v>0</v>
      </c>
      <c r="NU20">
        <f t="shared" si="168"/>
        <v>0</v>
      </c>
      <c r="NV20">
        <f t="shared" si="169"/>
        <v>0</v>
      </c>
      <c r="NW20">
        <f t="shared" si="170"/>
        <v>0</v>
      </c>
      <c r="NX20">
        <f t="shared" si="171"/>
        <v>0</v>
      </c>
      <c r="NY20">
        <f t="shared" si="172"/>
        <v>0</v>
      </c>
      <c r="NZ20">
        <f t="shared" si="173"/>
        <v>0</v>
      </c>
      <c r="OA20">
        <f t="shared" si="174"/>
        <v>0</v>
      </c>
      <c r="OB20">
        <f t="shared" si="175"/>
        <v>0</v>
      </c>
      <c r="OC20">
        <f t="shared" si="176"/>
        <v>0</v>
      </c>
      <c r="OD20">
        <f t="shared" si="177"/>
        <v>0</v>
      </c>
      <c r="OE20">
        <f t="shared" si="178"/>
        <v>0</v>
      </c>
      <c r="OF20">
        <f t="shared" si="179"/>
        <v>0</v>
      </c>
      <c r="OG20">
        <f t="shared" si="180"/>
        <v>0</v>
      </c>
      <c r="OH20">
        <f t="shared" si="181"/>
        <v>0</v>
      </c>
      <c r="OI20">
        <f t="shared" si="182"/>
        <v>0</v>
      </c>
      <c r="OJ20">
        <f t="shared" si="183"/>
        <v>0</v>
      </c>
      <c r="OK20">
        <f t="shared" si="184"/>
        <v>0</v>
      </c>
      <c r="OL20">
        <f t="shared" si="185"/>
        <v>0</v>
      </c>
      <c r="OM20">
        <f t="shared" si="186"/>
        <v>0</v>
      </c>
      <c r="ON20">
        <f t="shared" si="187"/>
        <v>0</v>
      </c>
      <c r="OO20">
        <f t="shared" si="188"/>
        <v>0</v>
      </c>
      <c r="OP20">
        <f t="shared" si="189"/>
        <v>0</v>
      </c>
      <c r="OQ20">
        <f t="shared" si="190"/>
        <v>200</v>
      </c>
      <c r="OR20">
        <f t="shared" si="191"/>
        <v>0</v>
      </c>
      <c r="OS20">
        <f t="shared" si="192"/>
        <v>0</v>
      </c>
      <c r="OT20">
        <f t="shared" si="193"/>
        <v>0</v>
      </c>
      <c r="OU20">
        <f t="shared" si="194"/>
        <v>0</v>
      </c>
      <c r="OV20" t="str">
        <f t="shared" si="195"/>
        <v/>
      </c>
      <c r="OW20" t="str">
        <f t="shared" si="196"/>
        <v/>
      </c>
      <c r="OX20">
        <f t="shared" si="197"/>
        <v>0</v>
      </c>
      <c r="PU20">
        <f t="shared" si="198"/>
        <v>999</v>
      </c>
      <c r="PV20">
        <f t="shared" si="199"/>
        <v>999</v>
      </c>
      <c r="QD20">
        <v>17</v>
      </c>
      <c r="QE20">
        <f t="shared" si="363"/>
        <v>0</v>
      </c>
      <c r="QF20">
        <f t="shared" si="364"/>
        <v>0</v>
      </c>
      <c r="QG20">
        <f t="shared" si="365"/>
        <v>0</v>
      </c>
      <c r="QH20">
        <f t="shared" si="366"/>
        <v>0</v>
      </c>
      <c r="QI20">
        <f t="shared" si="367"/>
        <v>0</v>
      </c>
      <c r="QJ20">
        <f t="shared" si="368"/>
        <v>0</v>
      </c>
      <c r="QK20">
        <f t="shared" si="369"/>
        <v>0</v>
      </c>
      <c r="QL20">
        <f t="shared" si="370"/>
        <v>0</v>
      </c>
      <c r="QM20">
        <f t="shared" si="371"/>
        <v>0</v>
      </c>
      <c r="QN20">
        <f t="shared" si="372"/>
        <v>0</v>
      </c>
      <c r="QO20">
        <f t="shared" si="200"/>
        <v>0</v>
      </c>
      <c r="QP20">
        <f t="shared" si="201"/>
        <v>0</v>
      </c>
      <c r="QQ20">
        <f t="shared" si="202"/>
        <v>0</v>
      </c>
      <c r="QR20">
        <f t="shared" si="203"/>
        <v>0</v>
      </c>
      <c r="QS20">
        <f t="shared" si="204"/>
        <v>0</v>
      </c>
      <c r="QT20">
        <f t="shared" si="205"/>
        <v>0</v>
      </c>
      <c r="QU20">
        <f t="shared" si="206"/>
        <v>0</v>
      </c>
      <c r="QV20">
        <f t="shared" si="207"/>
        <v>0</v>
      </c>
      <c r="QW20">
        <f t="shared" si="208"/>
        <v>0</v>
      </c>
      <c r="QX20">
        <f t="shared" si="209"/>
        <v>0</v>
      </c>
      <c r="QY20">
        <f t="shared" si="210"/>
        <v>0</v>
      </c>
      <c r="QZ20">
        <f t="shared" si="211"/>
        <v>0</v>
      </c>
      <c r="RA20">
        <f t="shared" si="212"/>
        <v>0</v>
      </c>
      <c r="RB20">
        <f t="shared" si="213"/>
        <v>0</v>
      </c>
      <c r="RC20">
        <f t="shared" si="214"/>
        <v>0</v>
      </c>
      <c r="RD20">
        <f t="shared" si="215"/>
        <v>0</v>
      </c>
      <c r="RE20">
        <f t="shared" si="216"/>
        <v>0</v>
      </c>
      <c r="RF20">
        <f t="shared" si="217"/>
        <v>0</v>
      </c>
      <c r="RG20">
        <f t="shared" si="218"/>
        <v>0</v>
      </c>
      <c r="RH20">
        <f t="shared" si="219"/>
        <v>0</v>
      </c>
      <c r="RI20">
        <f t="shared" si="220"/>
        <v>0</v>
      </c>
      <c r="RJ20">
        <f t="shared" si="221"/>
        <v>0</v>
      </c>
      <c r="RK20">
        <f t="shared" si="222"/>
        <v>0</v>
      </c>
      <c r="RL20">
        <f t="shared" si="223"/>
        <v>0</v>
      </c>
      <c r="RM20">
        <f t="shared" si="224"/>
        <v>0</v>
      </c>
      <c r="RN20">
        <f t="shared" si="225"/>
        <v>0</v>
      </c>
      <c r="RO20">
        <f t="shared" si="226"/>
        <v>0</v>
      </c>
      <c r="RP20">
        <f t="shared" si="227"/>
        <v>0</v>
      </c>
      <c r="RQ20">
        <f t="shared" si="228"/>
        <v>0</v>
      </c>
      <c r="RR20">
        <f t="shared" si="229"/>
        <v>0</v>
      </c>
      <c r="RS20">
        <f t="shared" si="230"/>
        <v>300</v>
      </c>
      <c r="RT20">
        <f t="shared" si="231"/>
        <v>0</v>
      </c>
      <c r="RU20">
        <f t="shared" si="232"/>
        <v>0</v>
      </c>
      <c r="RV20">
        <f t="shared" si="233"/>
        <v>0</v>
      </c>
      <c r="RW20">
        <f t="shared" si="234"/>
        <v>0</v>
      </c>
      <c r="RX20" t="str">
        <f t="shared" si="235"/>
        <v/>
      </c>
      <c r="RY20" t="str">
        <f t="shared" si="236"/>
        <v/>
      </c>
      <c r="RZ20">
        <f t="shared" si="237"/>
        <v>0</v>
      </c>
      <c r="SW20">
        <f t="shared" si="238"/>
        <v>999</v>
      </c>
      <c r="SX20">
        <f t="shared" si="239"/>
        <v>999</v>
      </c>
      <c r="TF20">
        <v>17</v>
      </c>
      <c r="TG20">
        <f t="shared" si="373"/>
        <v>0</v>
      </c>
      <c r="TH20">
        <f t="shared" si="374"/>
        <v>0</v>
      </c>
      <c r="TI20">
        <f t="shared" si="375"/>
        <v>0</v>
      </c>
      <c r="TJ20">
        <f t="shared" si="376"/>
        <v>0</v>
      </c>
      <c r="TK20">
        <f t="shared" si="377"/>
        <v>0</v>
      </c>
      <c r="TL20">
        <f t="shared" si="378"/>
        <v>0</v>
      </c>
      <c r="TM20">
        <f t="shared" si="379"/>
        <v>0</v>
      </c>
      <c r="TN20">
        <f t="shared" si="380"/>
        <v>0</v>
      </c>
      <c r="TO20">
        <f t="shared" si="381"/>
        <v>0</v>
      </c>
      <c r="TP20">
        <f t="shared" si="382"/>
        <v>0</v>
      </c>
      <c r="TQ20">
        <f t="shared" si="240"/>
        <v>0</v>
      </c>
      <c r="TR20">
        <f t="shared" si="241"/>
        <v>0</v>
      </c>
      <c r="TS20">
        <f t="shared" si="242"/>
        <v>0</v>
      </c>
      <c r="TT20">
        <f t="shared" si="243"/>
        <v>0</v>
      </c>
      <c r="TU20">
        <f t="shared" si="244"/>
        <v>0</v>
      </c>
      <c r="TV20">
        <f t="shared" si="245"/>
        <v>0</v>
      </c>
      <c r="TW20">
        <f t="shared" si="246"/>
        <v>0</v>
      </c>
      <c r="TX20">
        <f t="shared" si="247"/>
        <v>0</v>
      </c>
      <c r="TY20">
        <f t="shared" si="248"/>
        <v>0</v>
      </c>
      <c r="TZ20">
        <f t="shared" si="249"/>
        <v>0</v>
      </c>
      <c r="UA20">
        <f t="shared" si="250"/>
        <v>0</v>
      </c>
      <c r="UB20">
        <f t="shared" si="251"/>
        <v>0</v>
      </c>
      <c r="UC20">
        <f t="shared" si="252"/>
        <v>0</v>
      </c>
      <c r="UD20">
        <f t="shared" si="253"/>
        <v>0</v>
      </c>
      <c r="UE20">
        <f t="shared" si="254"/>
        <v>0</v>
      </c>
      <c r="UF20">
        <f t="shared" si="255"/>
        <v>0</v>
      </c>
      <c r="UG20">
        <f t="shared" si="256"/>
        <v>0</v>
      </c>
      <c r="UH20">
        <f t="shared" si="257"/>
        <v>0</v>
      </c>
      <c r="UI20">
        <f t="shared" si="258"/>
        <v>0</v>
      </c>
      <c r="UJ20">
        <f t="shared" si="259"/>
        <v>0</v>
      </c>
      <c r="UK20">
        <f t="shared" si="260"/>
        <v>0</v>
      </c>
      <c r="UL20">
        <f t="shared" si="261"/>
        <v>0</v>
      </c>
      <c r="UM20">
        <f t="shared" si="262"/>
        <v>0</v>
      </c>
      <c r="UN20">
        <f t="shared" si="263"/>
        <v>0</v>
      </c>
      <c r="UO20">
        <f t="shared" si="264"/>
        <v>0</v>
      </c>
      <c r="UP20">
        <f t="shared" si="265"/>
        <v>0</v>
      </c>
      <c r="UQ20">
        <f t="shared" si="266"/>
        <v>0</v>
      </c>
      <c r="UR20">
        <f t="shared" si="267"/>
        <v>0</v>
      </c>
      <c r="US20">
        <f t="shared" si="268"/>
        <v>0</v>
      </c>
      <c r="UT20">
        <f t="shared" si="269"/>
        <v>0</v>
      </c>
      <c r="UU20">
        <f t="shared" si="270"/>
        <v>400</v>
      </c>
      <c r="UV20">
        <f t="shared" si="271"/>
        <v>0</v>
      </c>
      <c r="UW20">
        <f t="shared" si="272"/>
        <v>0</v>
      </c>
      <c r="UX20">
        <f t="shared" si="273"/>
        <v>0</v>
      </c>
      <c r="UY20">
        <f t="shared" si="274"/>
        <v>0</v>
      </c>
      <c r="UZ20" t="str">
        <f t="shared" si="275"/>
        <v/>
      </c>
      <c r="VA20" t="str">
        <f t="shared" si="276"/>
        <v/>
      </c>
      <c r="VB20">
        <f t="shared" si="277"/>
        <v>0</v>
      </c>
      <c r="VY20">
        <f t="shared" si="278"/>
        <v>999</v>
      </c>
      <c r="VZ20">
        <f t="shared" si="279"/>
        <v>999</v>
      </c>
      <c r="WH20">
        <v>17</v>
      </c>
      <c r="WI20">
        <f t="shared" si="383"/>
        <v>0</v>
      </c>
      <c r="WJ20">
        <f t="shared" si="384"/>
        <v>0</v>
      </c>
      <c r="WK20">
        <f t="shared" si="385"/>
        <v>0</v>
      </c>
      <c r="WL20">
        <f t="shared" si="386"/>
        <v>0</v>
      </c>
      <c r="WM20">
        <f t="shared" si="387"/>
        <v>0</v>
      </c>
      <c r="WN20">
        <f t="shared" si="388"/>
        <v>0</v>
      </c>
      <c r="WO20">
        <f t="shared" si="389"/>
        <v>0</v>
      </c>
      <c r="WP20">
        <f t="shared" si="390"/>
        <v>0</v>
      </c>
      <c r="WQ20">
        <f t="shared" si="391"/>
        <v>0</v>
      </c>
      <c r="WR20">
        <f t="shared" si="392"/>
        <v>0</v>
      </c>
      <c r="WS20">
        <f t="shared" si="280"/>
        <v>0</v>
      </c>
      <c r="WT20">
        <f t="shared" si="281"/>
        <v>0</v>
      </c>
      <c r="WU20">
        <f t="shared" si="282"/>
        <v>0</v>
      </c>
      <c r="WV20">
        <f t="shared" si="283"/>
        <v>0</v>
      </c>
      <c r="WW20">
        <f t="shared" si="284"/>
        <v>0</v>
      </c>
      <c r="WX20">
        <f t="shared" si="285"/>
        <v>0</v>
      </c>
      <c r="WY20">
        <f t="shared" si="286"/>
        <v>0</v>
      </c>
      <c r="WZ20">
        <f t="shared" si="287"/>
        <v>0</v>
      </c>
      <c r="XA20">
        <f t="shared" si="288"/>
        <v>0</v>
      </c>
      <c r="XB20">
        <f t="shared" si="289"/>
        <v>0</v>
      </c>
      <c r="XC20">
        <f t="shared" si="290"/>
        <v>0</v>
      </c>
      <c r="XD20">
        <f t="shared" si="291"/>
        <v>0</v>
      </c>
      <c r="XE20">
        <f t="shared" si="292"/>
        <v>0</v>
      </c>
      <c r="XF20">
        <f t="shared" si="293"/>
        <v>0</v>
      </c>
      <c r="XG20">
        <f t="shared" si="294"/>
        <v>0</v>
      </c>
      <c r="XH20">
        <f t="shared" si="295"/>
        <v>0</v>
      </c>
      <c r="XI20">
        <f t="shared" si="296"/>
        <v>0</v>
      </c>
      <c r="XJ20">
        <f t="shared" si="297"/>
        <v>0</v>
      </c>
      <c r="XK20">
        <f t="shared" si="298"/>
        <v>0</v>
      </c>
      <c r="XL20">
        <f t="shared" si="299"/>
        <v>0</v>
      </c>
      <c r="XM20">
        <f t="shared" si="300"/>
        <v>0</v>
      </c>
      <c r="XN20">
        <f t="shared" si="301"/>
        <v>0</v>
      </c>
      <c r="XO20">
        <f t="shared" si="302"/>
        <v>0</v>
      </c>
      <c r="XP20">
        <f t="shared" si="303"/>
        <v>0</v>
      </c>
      <c r="XQ20">
        <f t="shared" si="304"/>
        <v>0</v>
      </c>
      <c r="XR20">
        <f t="shared" si="305"/>
        <v>0</v>
      </c>
      <c r="XS20">
        <f t="shared" si="306"/>
        <v>0</v>
      </c>
      <c r="XT20">
        <f t="shared" si="307"/>
        <v>0</v>
      </c>
      <c r="XU20">
        <f t="shared" si="308"/>
        <v>0</v>
      </c>
      <c r="XV20">
        <f t="shared" si="309"/>
        <v>0</v>
      </c>
      <c r="XX20">
        <f t="shared" si="310"/>
        <v>0</v>
      </c>
      <c r="XY20">
        <f t="shared" si="311"/>
        <v>0</v>
      </c>
      <c r="XZ20">
        <f t="shared" si="312"/>
        <v>0</v>
      </c>
    </row>
    <row r="21" spans="1:650" hidden="1" x14ac:dyDescent="0.45">
      <c r="AT21">
        <v>18</v>
      </c>
      <c r="AU21">
        <f t="shared" si="313"/>
        <v>0</v>
      </c>
      <c r="AV21">
        <f t="shared" si="314"/>
        <v>0</v>
      </c>
      <c r="AW21">
        <f t="shared" si="315"/>
        <v>0</v>
      </c>
      <c r="AX21">
        <f t="shared" si="316"/>
        <v>0</v>
      </c>
      <c r="AY21">
        <f t="shared" si="317"/>
        <v>0</v>
      </c>
      <c r="AZ21">
        <f t="shared" si="318"/>
        <v>0</v>
      </c>
      <c r="BA21">
        <f t="shared" si="319"/>
        <v>0</v>
      </c>
      <c r="BB21">
        <f t="shared" si="320"/>
        <v>0</v>
      </c>
      <c r="BC21">
        <f t="shared" si="321"/>
        <v>0</v>
      </c>
      <c r="BD21">
        <f t="shared" si="322"/>
        <v>0</v>
      </c>
      <c r="BE21">
        <f t="shared" si="0"/>
        <v>0</v>
      </c>
      <c r="BF21">
        <f t="shared" si="1"/>
        <v>0</v>
      </c>
      <c r="BG21">
        <f t="shared" si="2"/>
        <v>0</v>
      </c>
      <c r="BH21">
        <f t="shared" si="3"/>
        <v>0</v>
      </c>
      <c r="BI21">
        <f t="shared" si="4"/>
        <v>0</v>
      </c>
      <c r="BJ21">
        <f t="shared" si="5"/>
        <v>0</v>
      </c>
      <c r="BK21">
        <f t="shared" si="6"/>
        <v>0</v>
      </c>
      <c r="BL21">
        <f t="shared" si="7"/>
        <v>0</v>
      </c>
      <c r="BM21">
        <f t="shared" si="8"/>
        <v>0</v>
      </c>
      <c r="BN21">
        <f t="shared" si="9"/>
        <v>0</v>
      </c>
      <c r="BO21">
        <f t="shared" si="10"/>
        <v>0</v>
      </c>
      <c r="BP21">
        <f t="shared" si="11"/>
        <v>0</v>
      </c>
      <c r="BQ21">
        <f t="shared" si="12"/>
        <v>0</v>
      </c>
      <c r="BR21">
        <f t="shared" si="13"/>
        <v>0</v>
      </c>
      <c r="BS21">
        <f t="shared" si="14"/>
        <v>0</v>
      </c>
      <c r="BT21">
        <f t="shared" si="15"/>
        <v>0</v>
      </c>
      <c r="BU21">
        <f t="shared" si="16"/>
        <v>0</v>
      </c>
      <c r="BV21">
        <f t="shared" si="17"/>
        <v>0</v>
      </c>
      <c r="BW21">
        <f t="shared" si="18"/>
        <v>0</v>
      </c>
      <c r="BX21">
        <f t="shared" si="19"/>
        <v>0</v>
      </c>
      <c r="BY21">
        <f t="shared" si="20"/>
        <v>0</v>
      </c>
      <c r="BZ21">
        <f t="shared" si="21"/>
        <v>0</v>
      </c>
      <c r="CA21">
        <f t="shared" si="22"/>
        <v>0</v>
      </c>
      <c r="CB21">
        <f t="shared" si="23"/>
        <v>0</v>
      </c>
      <c r="CC21">
        <f t="shared" si="24"/>
        <v>0</v>
      </c>
      <c r="CD21">
        <f t="shared" si="25"/>
        <v>0</v>
      </c>
      <c r="CE21">
        <f t="shared" si="26"/>
        <v>0</v>
      </c>
      <c r="CF21">
        <f t="shared" si="27"/>
        <v>0</v>
      </c>
      <c r="CG21">
        <f t="shared" si="28"/>
        <v>0</v>
      </c>
      <c r="CH21">
        <f t="shared" si="29"/>
        <v>0</v>
      </c>
      <c r="CI21">
        <f t="shared" si="30"/>
        <v>0</v>
      </c>
      <c r="CJ21">
        <f t="shared" si="31"/>
        <v>0</v>
      </c>
      <c r="CK21">
        <f t="shared" si="32"/>
        <v>0</v>
      </c>
      <c r="CL21">
        <f t="shared" si="33"/>
        <v>0</v>
      </c>
      <c r="CM21">
        <f t="shared" si="34"/>
        <v>0</v>
      </c>
      <c r="CN21" t="str">
        <f t="shared" si="35"/>
        <v/>
      </c>
      <c r="CO21" t="str">
        <f t="shared" si="36"/>
        <v/>
      </c>
      <c r="CP21">
        <f t="shared" si="37"/>
        <v>0</v>
      </c>
      <c r="DM21">
        <f t="shared" si="38"/>
        <v>999</v>
      </c>
      <c r="DN21">
        <f t="shared" si="39"/>
        <v>999</v>
      </c>
      <c r="DV21">
        <v>18</v>
      </c>
      <c r="DW21">
        <f t="shared" si="323"/>
        <v>0</v>
      </c>
      <c r="DX21">
        <f t="shared" si="324"/>
        <v>0</v>
      </c>
      <c r="DY21">
        <f t="shared" si="325"/>
        <v>0</v>
      </c>
      <c r="DZ21">
        <f t="shared" si="326"/>
        <v>0</v>
      </c>
      <c r="EA21">
        <f t="shared" si="327"/>
        <v>0</v>
      </c>
      <c r="EB21">
        <f t="shared" si="328"/>
        <v>0</v>
      </c>
      <c r="EC21">
        <f t="shared" si="329"/>
        <v>0</v>
      </c>
      <c r="ED21">
        <f t="shared" si="330"/>
        <v>0</v>
      </c>
      <c r="EE21">
        <f t="shared" si="331"/>
        <v>0</v>
      </c>
      <c r="EF21">
        <f t="shared" si="332"/>
        <v>0</v>
      </c>
      <c r="EG21">
        <f t="shared" si="40"/>
        <v>0</v>
      </c>
      <c r="EH21">
        <f t="shared" si="41"/>
        <v>0</v>
      </c>
      <c r="EI21">
        <f t="shared" si="42"/>
        <v>0</v>
      </c>
      <c r="EJ21">
        <f t="shared" si="43"/>
        <v>0</v>
      </c>
      <c r="EK21">
        <f t="shared" si="44"/>
        <v>0</v>
      </c>
      <c r="EL21">
        <f t="shared" si="45"/>
        <v>0</v>
      </c>
      <c r="EM21">
        <f t="shared" si="46"/>
        <v>0</v>
      </c>
      <c r="EN21">
        <f t="shared" si="47"/>
        <v>0</v>
      </c>
      <c r="EO21">
        <f t="shared" si="48"/>
        <v>0</v>
      </c>
      <c r="EP21">
        <f t="shared" si="49"/>
        <v>0</v>
      </c>
      <c r="EQ21">
        <f t="shared" si="50"/>
        <v>0</v>
      </c>
      <c r="ER21">
        <f t="shared" si="51"/>
        <v>0</v>
      </c>
      <c r="ES21">
        <f t="shared" si="52"/>
        <v>0</v>
      </c>
      <c r="ET21">
        <f t="shared" si="53"/>
        <v>0</v>
      </c>
      <c r="EU21">
        <f t="shared" si="54"/>
        <v>0</v>
      </c>
      <c r="EV21">
        <f t="shared" si="55"/>
        <v>0</v>
      </c>
      <c r="EW21">
        <f t="shared" si="56"/>
        <v>0</v>
      </c>
      <c r="EX21">
        <f t="shared" si="57"/>
        <v>0</v>
      </c>
      <c r="EY21">
        <f t="shared" si="58"/>
        <v>0</v>
      </c>
      <c r="EZ21">
        <f t="shared" si="59"/>
        <v>0</v>
      </c>
      <c r="FA21">
        <f t="shared" si="60"/>
        <v>0</v>
      </c>
      <c r="FB21">
        <f t="shared" si="61"/>
        <v>0</v>
      </c>
      <c r="FC21">
        <f t="shared" si="62"/>
        <v>0</v>
      </c>
      <c r="FD21">
        <f t="shared" si="63"/>
        <v>0</v>
      </c>
      <c r="FE21">
        <f t="shared" si="64"/>
        <v>0</v>
      </c>
      <c r="FF21">
        <f t="shared" si="65"/>
        <v>0</v>
      </c>
      <c r="FG21">
        <f t="shared" si="66"/>
        <v>0</v>
      </c>
      <c r="FH21">
        <f t="shared" si="67"/>
        <v>0</v>
      </c>
      <c r="FI21">
        <f t="shared" si="68"/>
        <v>0</v>
      </c>
      <c r="FJ21">
        <f t="shared" si="69"/>
        <v>0</v>
      </c>
      <c r="FK21">
        <f t="shared" si="70"/>
        <v>0</v>
      </c>
      <c r="FL21">
        <f t="shared" si="71"/>
        <v>0</v>
      </c>
      <c r="FM21">
        <f t="shared" si="72"/>
        <v>0</v>
      </c>
      <c r="FN21">
        <f t="shared" si="73"/>
        <v>0</v>
      </c>
      <c r="FO21">
        <f t="shared" si="74"/>
        <v>0</v>
      </c>
      <c r="FP21" t="str">
        <f t="shared" si="75"/>
        <v/>
      </c>
      <c r="FQ21" t="str">
        <f t="shared" si="76"/>
        <v/>
      </c>
      <c r="FR21">
        <f t="shared" si="77"/>
        <v>0</v>
      </c>
      <c r="GO21">
        <f t="shared" si="78"/>
        <v>999</v>
      </c>
      <c r="GP21">
        <f t="shared" si="79"/>
        <v>999</v>
      </c>
      <c r="GX21">
        <v>18</v>
      </c>
      <c r="GY21">
        <f t="shared" si="333"/>
        <v>0</v>
      </c>
      <c r="GZ21">
        <f t="shared" si="334"/>
        <v>0</v>
      </c>
      <c r="HA21">
        <f t="shared" si="335"/>
        <v>0</v>
      </c>
      <c r="HB21">
        <f t="shared" si="336"/>
        <v>0</v>
      </c>
      <c r="HC21">
        <f t="shared" si="337"/>
        <v>0</v>
      </c>
      <c r="HD21">
        <f t="shared" si="338"/>
        <v>0</v>
      </c>
      <c r="HE21">
        <f t="shared" si="339"/>
        <v>0</v>
      </c>
      <c r="HF21">
        <f t="shared" si="340"/>
        <v>0</v>
      </c>
      <c r="HG21">
        <f t="shared" si="341"/>
        <v>0</v>
      </c>
      <c r="HH21">
        <f t="shared" si="342"/>
        <v>0</v>
      </c>
      <c r="HI21">
        <f t="shared" si="80"/>
        <v>0</v>
      </c>
      <c r="HJ21">
        <f t="shared" si="81"/>
        <v>0</v>
      </c>
      <c r="HK21">
        <f t="shared" si="82"/>
        <v>0</v>
      </c>
      <c r="HL21">
        <f t="shared" si="83"/>
        <v>0</v>
      </c>
      <c r="HM21">
        <f t="shared" si="84"/>
        <v>0</v>
      </c>
      <c r="HN21">
        <f t="shared" si="85"/>
        <v>0</v>
      </c>
      <c r="HO21">
        <f t="shared" si="86"/>
        <v>0</v>
      </c>
      <c r="HP21">
        <f t="shared" si="87"/>
        <v>0</v>
      </c>
      <c r="HQ21">
        <f t="shared" si="88"/>
        <v>0</v>
      </c>
      <c r="HR21">
        <f t="shared" si="89"/>
        <v>0</v>
      </c>
      <c r="HS21">
        <f t="shared" si="90"/>
        <v>0</v>
      </c>
      <c r="HT21">
        <f t="shared" si="91"/>
        <v>0</v>
      </c>
      <c r="HU21">
        <f t="shared" si="92"/>
        <v>0</v>
      </c>
      <c r="HV21">
        <f t="shared" si="93"/>
        <v>0</v>
      </c>
      <c r="HW21">
        <f t="shared" si="94"/>
        <v>0</v>
      </c>
      <c r="HX21">
        <f t="shared" si="95"/>
        <v>0</v>
      </c>
      <c r="HY21">
        <f t="shared" si="96"/>
        <v>0</v>
      </c>
      <c r="HZ21">
        <f t="shared" si="97"/>
        <v>0</v>
      </c>
      <c r="IA21">
        <f t="shared" si="98"/>
        <v>0</v>
      </c>
      <c r="IB21">
        <f t="shared" si="99"/>
        <v>0</v>
      </c>
      <c r="IC21">
        <f t="shared" si="100"/>
        <v>0</v>
      </c>
      <c r="ID21">
        <f t="shared" si="101"/>
        <v>0</v>
      </c>
      <c r="IE21">
        <f t="shared" si="102"/>
        <v>0</v>
      </c>
      <c r="IF21">
        <f t="shared" si="103"/>
        <v>0</v>
      </c>
      <c r="IG21">
        <f t="shared" si="104"/>
        <v>0</v>
      </c>
      <c r="IH21">
        <f t="shared" si="105"/>
        <v>0</v>
      </c>
      <c r="II21">
        <f t="shared" si="106"/>
        <v>0</v>
      </c>
      <c r="IJ21">
        <f t="shared" si="107"/>
        <v>0</v>
      </c>
      <c r="IK21">
        <f t="shared" si="108"/>
        <v>0</v>
      </c>
      <c r="IL21">
        <f t="shared" si="109"/>
        <v>0</v>
      </c>
      <c r="IM21">
        <f t="shared" si="110"/>
        <v>0</v>
      </c>
      <c r="IN21">
        <f t="shared" si="111"/>
        <v>0</v>
      </c>
      <c r="IO21">
        <f t="shared" si="112"/>
        <v>0</v>
      </c>
      <c r="IP21">
        <f t="shared" si="113"/>
        <v>0</v>
      </c>
      <c r="IQ21">
        <f t="shared" si="114"/>
        <v>0</v>
      </c>
      <c r="IR21" t="str">
        <f t="shared" si="115"/>
        <v/>
      </c>
      <c r="IS21" t="str">
        <f t="shared" si="116"/>
        <v/>
      </c>
      <c r="IT21">
        <f t="shared" si="117"/>
        <v>0</v>
      </c>
      <c r="JQ21">
        <f t="shared" si="118"/>
        <v>999</v>
      </c>
      <c r="JR21">
        <f t="shared" si="119"/>
        <v>999</v>
      </c>
      <c r="JZ21">
        <v>18</v>
      </c>
      <c r="KA21">
        <f t="shared" si="343"/>
        <v>0</v>
      </c>
      <c r="KB21">
        <f t="shared" si="344"/>
        <v>0</v>
      </c>
      <c r="KC21">
        <f t="shared" si="345"/>
        <v>0</v>
      </c>
      <c r="KD21">
        <f t="shared" si="346"/>
        <v>0</v>
      </c>
      <c r="KE21">
        <f t="shared" si="347"/>
        <v>0</v>
      </c>
      <c r="KF21">
        <f t="shared" si="348"/>
        <v>0</v>
      </c>
      <c r="KG21">
        <f t="shared" si="349"/>
        <v>0</v>
      </c>
      <c r="KH21">
        <f t="shared" si="350"/>
        <v>0</v>
      </c>
      <c r="KI21">
        <f t="shared" si="351"/>
        <v>0</v>
      </c>
      <c r="KJ21">
        <f t="shared" si="352"/>
        <v>0</v>
      </c>
      <c r="KK21">
        <f t="shared" si="120"/>
        <v>0</v>
      </c>
      <c r="KL21">
        <f t="shared" si="121"/>
        <v>0</v>
      </c>
      <c r="KM21">
        <f t="shared" si="122"/>
        <v>0</v>
      </c>
      <c r="KN21">
        <f t="shared" si="123"/>
        <v>0</v>
      </c>
      <c r="KO21">
        <f t="shared" si="124"/>
        <v>0</v>
      </c>
      <c r="KP21">
        <f t="shared" si="125"/>
        <v>0</v>
      </c>
      <c r="KQ21">
        <f t="shared" si="126"/>
        <v>0</v>
      </c>
      <c r="KR21">
        <f t="shared" si="127"/>
        <v>0</v>
      </c>
      <c r="KS21">
        <f t="shared" si="128"/>
        <v>0</v>
      </c>
      <c r="KT21">
        <f t="shared" si="129"/>
        <v>0</v>
      </c>
      <c r="KU21">
        <f t="shared" si="130"/>
        <v>0</v>
      </c>
      <c r="KV21">
        <f t="shared" si="131"/>
        <v>0</v>
      </c>
      <c r="KW21">
        <f t="shared" si="132"/>
        <v>0</v>
      </c>
      <c r="KX21">
        <f t="shared" si="133"/>
        <v>0</v>
      </c>
      <c r="KY21">
        <f t="shared" si="134"/>
        <v>0</v>
      </c>
      <c r="KZ21">
        <f t="shared" si="135"/>
        <v>0</v>
      </c>
      <c r="LA21">
        <f t="shared" si="136"/>
        <v>0</v>
      </c>
      <c r="LB21">
        <f t="shared" si="137"/>
        <v>0</v>
      </c>
      <c r="LC21">
        <f t="shared" si="138"/>
        <v>0</v>
      </c>
      <c r="LD21">
        <f t="shared" si="139"/>
        <v>0</v>
      </c>
      <c r="LE21">
        <f t="shared" si="140"/>
        <v>0</v>
      </c>
      <c r="LF21">
        <f t="shared" si="141"/>
        <v>0</v>
      </c>
      <c r="LG21">
        <f t="shared" si="142"/>
        <v>0</v>
      </c>
      <c r="LH21">
        <f t="shared" si="143"/>
        <v>0</v>
      </c>
      <c r="LI21">
        <f t="shared" si="144"/>
        <v>0</v>
      </c>
      <c r="LJ21">
        <f t="shared" si="145"/>
        <v>0</v>
      </c>
      <c r="LK21">
        <f t="shared" si="146"/>
        <v>0</v>
      </c>
      <c r="LL21">
        <f t="shared" si="147"/>
        <v>0</v>
      </c>
      <c r="LM21">
        <f t="shared" si="148"/>
        <v>0</v>
      </c>
      <c r="LN21">
        <f t="shared" si="149"/>
        <v>0</v>
      </c>
      <c r="LO21">
        <f t="shared" si="150"/>
        <v>100</v>
      </c>
      <c r="LP21">
        <f t="shared" si="151"/>
        <v>0</v>
      </c>
      <c r="LQ21">
        <f t="shared" si="152"/>
        <v>0</v>
      </c>
      <c r="LR21">
        <f t="shared" si="153"/>
        <v>0</v>
      </c>
      <c r="LS21">
        <f t="shared" si="154"/>
        <v>0</v>
      </c>
      <c r="LT21" t="str">
        <f t="shared" si="155"/>
        <v/>
      </c>
      <c r="LU21" t="str">
        <f t="shared" si="156"/>
        <v/>
      </c>
      <c r="LV21">
        <f t="shared" si="157"/>
        <v>0</v>
      </c>
      <c r="MS21">
        <f t="shared" si="158"/>
        <v>999</v>
      </c>
      <c r="MT21">
        <f t="shared" si="159"/>
        <v>999</v>
      </c>
      <c r="NB21">
        <v>18</v>
      </c>
      <c r="NC21">
        <f t="shared" si="353"/>
        <v>0</v>
      </c>
      <c r="ND21">
        <f t="shared" si="354"/>
        <v>0</v>
      </c>
      <c r="NE21">
        <f t="shared" si="355"/>
        <v>0</v>
      </c>
      <c r="NF21">
        <f t="shared" si="356"/>
        <v>0</v>
      </c>
      <c r="NG21">
        <f t="shared" si="357"/>
        <v>0</v>
      </c>
      <c r="NH21">
        <f t="shared" si="358"/>
        <v>0</v>
      </c>
      <c r="NI21">
        <f t="shared" si="359"/>
        <v>0</v>
      </c>
      <c r="NJ21">
        <f t="shared" si="360"/>
        <v>0</v>
      </c>
      <c r="NK21">
        <f t="shared" si="361"/>
        <v>0</v>
      </c>
      <c r="NL21">
        <f t="shared" si="362"/>
        <v>0</v>
      </c>
      <c r="NM21">
        <f t="shared" si="160"/>
        <v>0</v>
      </c>
      <c r="NN21">
        <f t="shared" si="161"/>
        <v>0</v>
      </c>
      <c r="NO21">
        <f t="shared" si="162"/>
        <v>0</v>
      </c>
      <c r="NP21">
        <f t="shared" si="163"/>
        <v>0</v>
      </c>
      <c r="NQ21">
        <f t="shared" si="164"/>
        <v>0</v>
      </c>
      <c r="NR21">
        <f t="shared" si="165"/>
        <v>0</v>
      </c>
      <c r="NS21">
        <f t="shared" si="166"/>
        <v>0</v>
      </c>
      <c r="NT21">
        <f t="shared" si="167"/>
        <v>0</v>
      </c>
      <c r="NU21">
        <f t="shared" si="168"/>
        <v>0</v>
      </c>
      <c r="NV21">
        <f t="shared" si="169"/>
        <v>0</v>
      </c>
      <c r="NW21">
        <f t="shared" si="170"/>
        <v>0</v>
      </c>
      <c r="NX21">
        <f t="shared" si="171"/>
        <v>0</v>
      </c>
      <c r="NY21">
        <f t="shared" si="172"/>
        <v>0</v>
      </c>
      <c r="NZ21">
        <f t="shared" si="173"/>
        <v>0</v>
      </c>
      <c r="OA21">
        <f t="shared" si="174"/>
        <v>0</v>
      </c>
      <c r="OB21">
        <f t="shared" si="175"/>
        <v>0</v>
      </c>
      <c r="OC21">
        <f t="shared" si="176"/>
        <v>0</v>
      </c>
      <c r="OD21">
        <f t="shared" si="177"/>
        <v>0</v>
      </c>
      <c r="OE21">
        <f t="shared" si="178"/>
        <v>0</v>
      </c>
      <c r="OF21">
        <f t="shared" si="179"/>
        <v>0</v>
      </c>
      <c r="OG21">
        <f t="shared" si="180"/>
        <v>0</v>
      </c>
      <c r="OH21">
        <f t="shared" si="181"/>
        <v>0</v>
      </c>
      <c r="OI21">
        <f t="shared" si="182"/>
        <v>0</v>
      </c>
      <c r="OJ21">
        <f t="shared" si="183"/>
        <v>0</v>
      </c>
      <c r="OK21">
        <f t="shared" si="184"/>
        <v>0</v>
      </c>
      <c r="OL21">
        <f t="shared" si="185"/>
        <v>0</v>
      </c>
      <c r="OM21">
        <f t="shared" si="186"/>
        <v>0</v>
      </c>
      <c r="ON21">
        <f t="shared" si="187"/>
        <v>0</v>
      </c>
      <c r="OO21">
        <f t="shared" si="188"/>
        <v>0</v>
      </c>
      <c r="OP21">
        <f t="shared" si="189"/>
        <v>0</v>
      </c>
      <c r="OQ21">
        <f t="shared" si="190"/>
        <v>200</v>
      </c>
      <c r="OR21">
        <f t="shared" si="191"/>
        <v>0</v>
      </c>
      <c r="OS21">
        <f t="shared" si="192"/>
        <v>0</v>
      </c>
      <c r="OT21">
        <f t="shared" si="193"/>
        <v>0</v>
      </c>
      <c r="OU21">
        <f t="shared" si="194"/>
        <v>0</v>
      </c>
      <c r="OV21" t="str">
        <f t="shared" si="195"/>
        <v/>
      </c>
      <c r="OW21" t="str">
        <f t="shared" si="196"/>
        <v/>
      </c>
      <c r="OX21">
        <f t="shared" si="197"/>
        <v>0</v>
      </c>
      <c r="PU21">
        <f t="shared" si="198"/>
        <v>999</v>
      </c>
      <c r="PV21">
        <f t="shared" si="199"/>
        <v>999</v>
      </c>
      <c r="QD21">
        <v>18</v>
      </c>
      <c r="QE21">
        <f t="shared" si="363"/>
        <v>0</v>
      </c>
      <c r="QF21">
        <f t="shared" si="364"/>
        <v>0</v>
      </c>
      <c r="QG21">
        <f t="shared" si="365"/>
        <v>0</v>
      </c>
      <c r="QH21">
        <f t="shared" si="366"/>
        <v>0</v>
      </c>
      <c r="QI21">
        <f t="shared" si="367"/>
        <v>0</v>
      </c>
      <c r="QJ21">
        <f t="shared" si="368"/>
        <v>0</v>
      </c>
      <c r="QK21">
        <f t="shared" si="369"/>
        <v>0</v>
      </c>
      <c r="QL21">
        <f t="shared" si="370"/>
        <v>0</v>
      </c>
      <c r="QM21">
        <f t="shared" si="371"/>
        <v>0</v>
      </c>
      <c r="QN21">
        <f t="shared" si="372"/>
        <v>0</v>
      </c>
      <c r="QO21">
        <f t="shared" si="200"/>
        <v>0</v>
      </c>
      <c r="QP21">
        <f t="shared" si="201"/>
        <v>0</v>
      </c>
      <c r="QQ21">
        <f t="shared" si="202"/>
        <v>0</v>
      </c>
      <c r="QR21">
        <f t="shared" si="203"/>
        <v>0</v>
      </c>
      <c r="QS21">
        <f t="shared" si="204"/>
        <v>0</v>
      </c>
      <c r="QT21">
        <f t="shared" si="205"/>
        <v>0</v>
      </c>
      <c r="QU21">
        <f t="shared" si="206"/>
        <v>0</v>
      </c>
      <c r="QV21">
        <f t="shared" si="207"/>
        <v>0</v>
      </c>
      <c r="QW21">
        <f t="shared" si="208"/>
        <v>0</v>
      </c>
      <c r="QX21">
        <f t="shared" si="209"/>
        <v>0</v>
      </c>
      <c r="QY21">
        <f t="shared" si="210"/>
        <v>0</v>
      </c>
      <c r="QZ21">
        <f t="shared" si="211"/>
        <v>0</v>
      </c>
      <c r="RA21">
        <f t="shared" si="212"/>
        <v>0</v>
      </c>
      <c r="RB21">
        <f t="shared" si="213"/>
        <v>0</v>
      </c>
      <c r="RC21">
        <f t="shared" si="214"/>
        <v>0</v>
      </c>
      <c r="RD21">
        <f t="shared" si="215"/>
        <v>0</v>
      </c>
      <c r="RE21">
        <f t="shared" si="216"/>
        <v>0</v>
      </c>
      <c r="RF21">
        <f t="shared" si="217"/>
        <v>0</v>
      </c>
      <c r="RG21">
        <f t="shared" si="218"/>
        <v>0</v>
      </c>
      <c r="RH21">
        <f t="shared" si="219"/>
        <v>0</v>
      </c>
      <c r="RI21">
        <f t="shared" si="220"/>
        <v>0</v>
      </c>
      <c r="RJ21">
        <f t="shared" si="221"/>
        <v>0</v>
      </c>
      <c r="RK21">
        <f t="shared" si="222"/>
        <v>0</v>
      </c>
      <c r="RL21">
        <f t="shared" si="223"/>
        <v>0</v>
      </c>
      <c r="RM21">
        <f t="shared" si="224"/>
        <v>0</v>
      </c>
      <c r="RN21">
        <f t="shared" si="225"/>
        <v>0</v>
      </c>
      <c r="RO21">
        <f t="shared" si="226"/>
        <v>0</v>
      </c>
      <c r="RP21">
        <f t="shared" si="227"/>
        <v>0</v>
      </c>
      <c r="RQ21">
        <f t="shared" si="228"/>
        <v>0</v>
      </c>
      <c r="RR21">
        <f t="shared" si="229"/>
        <v>0</v>
      </c>
      <c r="RS21">
        <f t="shared" si="230"/>
        <v>300</v>
      </c>
      <c r="RT21">
        <f t="shared" si="231"/>
        <v>0</v>
      </c>
      <c r="RU21">
        <f t="shared" si="232"/>
        <v>0</v>
      </c>
      <c r="RV21">
        <f t="shared" si="233"/>
        <v>0</v>
      </c>
      <c r="RW21">
        <f t="shared" si="234"/>
        <v>0</v>
      </c>
      <c r="RX21" t="str">
        <f t="shared" si="235"/>
        <v/>
      </c>
      <c r="RY21" t="str">
        <f t="shared" si="236"/>
        <v/>
      </c>
      <c r="RZ21">
        <f t="shared" si="237"/>
        <v>0</v>
      </c>
      <c r="SW21">
        <f t="shared" si="238"/>
        <v>999</v>
      </c>
      <c r="SX21">
        <f t="shared" si="239"/>
        <v>999</v>
      </c>
      <c r="TF21">
        <v>18</v>
      </c>
      <c r="TG21">
        <f t="shared" si="373"/>
        <v>0</v>
      </c>
      <c r="TH21">
        <f t="shared" si="374"/>
        <v>0</v>
      </c>
      <c r="TI21">
        <f t="shared" si="375"/>
        <v>0</v>
      </c>
      <c r="TJ21">
        <f t="shared" si="376"/>
        <v>0</v>
      </c>
      <c r="TK21">
        <f t="shared" si="377"/>
        <v>0</v>
      </c>
      <c r="TL21">
        <f t="shared" si="378"/>
        <v>0</v>
      </c>
      <c r="TM21">
        <f t="shared" si="379"/>
        <v>0</v>
      </c>
      <c r="TN21">
        <f t="shared" si="380"/>
        <v>0</v>
      </c>
      <c r="TO21">
        <f t="shared" si="381"/>
        <v>0</v>
      </c>
      <c r="TP21">
        <f t="shared" si="382"/>
        <v>0</v>
      </c>
      <c r="TQ21">
        <f t="shared" si="240"/>
        <v>0</v>
      </c>
      <c r="TR21">
        <f t="shared" si="241"/>
        <v>0</v>
      </c>
      <c r="TS21">
        <f t="shared" si="242"/>
        <v>0</v>
      </c>
      <c r="TT21">
        <f t="shared" si="243"/>
        <v>0</v>
      </c>
      <c r="TU21">
        <f t="shared" si="244"/>
        <v>0</v>
      </c>
      <c r="TV21">
        <f t="shared" si="245"/>
        <v>0</v>
      </c>
      <c r="TW21">
        <f t="shared" si="246"/>
        <v>0</v>
      </c>
      <c r="TX21">
        <f t="shared" si="247"/>
        <v>0</v>
      </c>
      <c r="TY21">
        <f t="shared" si="248"/>
        <v>0</v>
      </c>
      <c r="TZ21">
        <f t="shared" si="249"/>
        <v>0</v>
      </c>
      <c r="UA21">
        <f t="shared" si="250"/>
        <v>0</v>
      </c>
      <c r="UB21">
        <f t="shared" si="251"/>
        <v>0</v>
      </c>
      <c r="UC21">
        <f t="shared" si="252"/>
        <v>0</v>
      </c>
      <c r="UD21">
        <f t="shared" si="253"/>
        <v>0</v>
      </c>
      <c r="UE21">
        <f t="shared" si="254"/>
        <v>0</v>
      </c>
      <c r="UF21">
        <f t="shared" si="255"/>
        <v>0</v>
      </c>
      <c r="UG21">
        <f t="shared" si="256"/>
        <v>0</v>
      </c>
      <c r="UH21">
        <f t="shared" si="257"/>
        <v>0</v>
      </c>
      <c r="UI21">
        <f t="shared" si="258"/>
        <v>0</v>
      </c>
      <c r="UJ21">
        <f t="shared" si="259"/>
        <v>0</v>
      </c>
      <c r="UK21">
        <f t="shared" si="260"/>
        <v>0</v>
      </c>
      <c r="UL21">
        <f t="shared" si="261"/>
        <v>0</v>
      </c>
      <c r="UM21">
        <f t="shared" si="262"/>
        <v>0</v>
      </c>
      <c r="UN21">
        <f t="shared" si="263"/>
        <v>0</v>
      </c>
      <c r="UO21">
        <f t="shared" si="264"/>
        <v>0</v>
      </c>
      <c r="UP21">
        <f t="shared" si="265"/>
        <v>0</v>
      </c>
      <c r="UQ21">
        <f t="shared" si="266"/>
        <v>0</v>
      </c>
      <c r="UR21">
        <f t="shared" si="267"/>
        <v>0</v>
      </c>
      <c r="US21">
        <f t="shared" si="268"/>
        <v>0</v>
      </c>
      <c r="UT21">
        <f t="shared" si="269"/>
        <v>0</v>
      </c>
      <c r="UU21">
        <f t="shared" si="270"/>
        <v>400</v>
      </c>
      <c r="UV21">
        <f t="shared" si="271"/>
        <v>0</v>
      </c>
      <c r="UW21">
        <f t="shared" si="272"/>
        <v>0</v>
      </c>
      <c r="UX21">
        <f t="shared" si="273"/>
        <v>0</v>
      </c>
      <c r="UY21">
        <f t="shared" si="274"/>
        <v>0</v>
      </c>
      <c r="UZ21" t="str">
        <f t="shared" si="275"/>
        <v/>
      </c>
      <c r="VA21" t="str">
        <f t="shared" si="276"/>
        <v/>
      </c>
      <c r="VB21">
        <f t="shared" si="277"/>
        <v>0</v>
      </c>
      <c r="VY21">
        <f t="shared" si="278"/>
        <v>999</v>
      </c>
      <c r="VZ21">
        <f t="shared" si="279"/>
        <v>999</v>
      </c>
      <c r="WH21">
        <v>18</v>
      </c>
      <c r="WI21">
        <f t="shared" si="383"/>
        <v>0</v>
      </c>
      <c r="WJ21">
        <f t="shared" si="384"/>
        <v>0</v>
      </c>
      <c r="WK21">
        <f t="shared" si="385"/>
        <v>0</v>
      </c>
      <c r="WL21">
        <f t="shared" si="386"/>
        <v>0</v>
      </c>
      <c r="WM21">
        <f t="shared" si="387"/>
        <v>0</v>
      </c>
      <c r="WN21">
        <f t="shared" si="388"/>
        <v>0</v>
      </c>
      <c r="WO21">
        <f t="shared" si="389"/>
        <v>0</v>
      </c>
      <c r="WP21">
        <f t="shared" si="390"/>
        <v>0</v>
      </c>
      <c r="WQ21">
        <f t="shared" si="391"/>
        <v>0</v>
      </c>
      <c r="WR21">
        <f t="shared" si="392"/>
        <v>0</v>
      </c>
      <c r="WS21">
        <f t="shared" si="280"/>
        <v>0</v>
      </c>
      <c r="WT21">
        <f t="shared" si="281"/>
        <v>0</v>
      </c>
      <c r="WU21">
        <f t="shared" si="282"/>
        <v>0</v>
      </c>
      <c r="WV21">
        <f t="shared" si="283"/>
        <v>0</v>
      </c>
      <c r="WW21">
        <f t="shared" si="284"/>
        <v>0</v>
      </c>
      <c r="WX21">
        <f t="shared" si="285"/>
        <v>0</v>
      </c>
      <c r="WY21">
        <f t="shared" si="286"/>
        <v>0</v>
      </c>
      <c r="WZ21">
        <f t="shared" si="287"/>
        <v>0</v>
      </c>
      <c r="XA21">
        <f t="shared" si="288"/>
        <v>0</v>
      </c>
      <c r="XB21">
        <f t="shared" si="289"/>
        <v>0</v>
      </c>
      <c r="XC21">
        <f t="shared" si="290"/>
        <v>0</v>
      </c>
      <c r="XD21">
        <f t="shared" si="291"/>
        <v>0</v>
      </c>
      <c r="XE21">
        <f t="shared" si="292"/>
        <v>0</v>
      </c>
      <c r="XF21">
        <f t="shared" si="293"/>
        <v>0</v>
      </c>
      <c r="XG21">
        <f t="shared" si="294"/>
        <v>0</v>
      </c>
      <c r="XH21">
        <f t="shared" si="295"/>
        <v>0</v>
      </c>
      <c r="XI21">
        <f t="shared" si="296"/>
        <v>0</v>
      </c>
      <c r="XJ21">
        <f t="shared" si="297"/>
        <v>0</v>
      </c>
      <c r="XK21">
        <f t="shared" si="298"/>
        <v>0</v>
      </c>
      <c r="XL21">
        <f t="shared" si="299"/>
        <v>0</v>
      </c>
      <c r="XM21">
        <f t="shared" si="300"/>
        <v>0</v>
      </c>
      <c r="XN21">
        <f t="shared" si="301"/>
        <v>0</v>
      </c>
      <c r="XO21">
        <f t="shared" si="302"/>
        <v>0</v>
      </c>
      <c r="XP21">
        <f t="shared" si="303"/>
        <v>0</v>
      </c>
      <c r="XQ21">
        <f t="shared" si="304"/>
        <v>0</v>
      </c>
      <c r="XR21">
        <f t="shared" si="305"/>
        <v>0</v>
      </c>
      <c r="XS21">
        <f t="shared" si="306"/>
        <v>0</v>
      </c>
      <c r="XT21">
        <f t="shared" si="307"/>
        <v>0</v>
      </c>
      <c r="XU21">
        <f t="shared" si="308"/>
        <v>0</v>
      </c>
      <c r="XV21">
        <f t="shared" si="309"/>
        <v>0</v>
      </c>
      <c r="XX21">
        <f t="shared" si="310"/>
        <v>0</v>
      </c>
      <c r="XY21">
        <f t="shared" si="311"/>
        <v>0</v>
      </c>
      <c r="XZ21">
        <f t="shared" si="312"/>
        <v>0</v>
      </c>
    </row>
    <row r="22" spans="1:650" hidden="1" x14ac:dyDescent="0.45">
      <c r="B22" s="7" t="str">
        <f>IF(CQ2&lt;=0,"",IF(SUMPRODUCT(($D$7:$D$16&gt;0)*($F$7:$F$16&lt;=$D$7:$D$16*$E$7:$E$16/12))&gt;0,"Heads up: a minimum payment (shown in red) is too small to cover that debt's monthly interest, so that balance can't fall. Raise that minimum.",IF((SUMPRODUCT(($D$7:$D$16&gt;0)*$F$7:$F$16)+$D$18)&lt;=SUMPRODUCT($D$7:$D$16*$E$7:$E$16)/12,"Your total monthly payment is less than the interest building up each month. Increase your extra payment to make real progress.","")))</f>
        <v/>
      </c>
      <c r="C22" s="7"/>
      <c r="D22" s="7"/>
      <c r="E22" s="7"/>
      <c r="F22" s="7"/>
      <c r="G22" s="7"/>
      <c r="H22" s="7"/>
      <c r="I22" s="7"/>
      <c r="AT22">
        <v>19</v>
      </c>
      <c r="AU22">
        <f t="shared" si="313"/>
        <v>0</v>
      </c>
      <c r="AV22">
        <f t="shared" si="314"/>
        <v>0</v>
      </c>
      <c r="AW22">
        <f t="shared" si="315"/>
        <v>0</v>
      </c>
      <c r="AX22">
        <f t="shared" si="316"/>
        <v>0</v>
      </c>
      <c r="AY22">
        <f t="shared" si="317"/>
        <v>0</v>
      </c>
      <c r="AZ22">
        <f t="shared" si="318"/>
        <v>0</v>
      </c>
      <c r="BA22">
        <f t="shared" si="319"/>
        <v>0</v>
      </c>
      <c r="BB22">
        <f t="shared" si="320"/>
        <v>0</v>
      </c>
      <c r="BC22">
        <f t="shared" si="321"/>
        <v>0</v>
      </c>
      <c r="BD22">
        <f t="shared" si="322"/>
        <v>0</v>
      </c>
      <c r="BE22">
        <f t="shared" si="0"/>
        <v>0</v>
      </c>
      <c r="BF22">
        <f t="shared" si="1"/>
        <v>0</v>
      </c>
      <c r="BG22">
        <f t="shared" si="2"/>
        <v>0</v>
      </c>
      <c r="BH22">
        <f t="shared" si="3"/>
        <v>0</v>
      </c>
      <c r="BI22">
        <f t="shared" si="4"/>
        <v>0</v>
      </c>
      <c r="BJ22">
        <f t="shared" si="5"/>
        <v>0</v>
      </c>
      <c r="BK22">
        <f t="shared" si="6"/>
        <v>0</v>
      </c>
      <c r="BL22">
        <f t="shared" si="7"/>
        <v>0</v>
      </c>
      <c r="BM22">
        <f t="shared" si="8"/>
        <v>0</v>
      </c>
      <c r="BN22">
        <f t="shared" si="9"/>
        <v>0</v>
      </c>
      <c r="BO22">
        <f t="shared" si="10"/>
        <v>0</v>
      </c>
      <c r="BP22">
        <f t="shared" si="11"/>
        <v>0</v>
      </c>
      <c r="BQ22">
        <f t="shared" si="12"/>
        <v>0</v>
      </c>
      <c r="BR22">
        <f t="shared" si="13"/>
        <v>0</v>
      </c>
      <c r="BS22">
        <f t="shared" si="14"/>
        <v>0</v>
      </c>
      <c r="BT22">
        <f t="shared" si="15"/>
        <v>0</v>
      </c>
      <c r="BU22">
        <f t="shared" si="16"/>
        <v>0</v>
      </c>
      <c r="BV22">
        <f t="shared" si="17"/>
        <v>0</v>
      </c>
      <c r="BW22">
        <f t="shared" si="18"/>
        <v>0</v>
      </c>
      <c r="BX22">
        <f t="shared" si="19"/>
        <v>0</v>
      </c>
      <c r="BY22">
        <f t="shared" si="20"/>
        <v>0</v>
      </c>
      <c r="BZ22">
        <f t="shared" si="21"/>
        <v>0</v>
      </c>
      <c r="CA22">
        <f t="shared" si="22"/>
        <v>0</v>
      </c>
      <c r="CB22">
        <f t="shared" si="23"/>
        <v>0</v>
      </c>
      <c r="CC22">
        <f t="shared" si="24"/>
        <v>0</v>
      </c>
      <c r="CD22">
        <f t="shared" si="25"/>
        <v>0</v>
      </c>
      <c r="CE22">
        <f t="shared" si="26"/>
        <v>0</v>
      </c>
      <c r="CF22">
        <f t="shared" si="27"/>
        <v>0</v>
      </c>
      <c r="CG22">
        <f t="shared" si="28"/>
        <v>0</v>
      </c>
      <c r="CH22">
        <f t="shared" si="29"/>
        <v>0</v>
      </c>
      <c r="CI22">
        <f t="shared" si="30"/>
        <v>0</v>
      </c>
      <c r="CJ22">
        <f t="shared" si="31"/>
        <v>0</v>
      </c>
      <c r="CK22">
        <f t="shared" si="32"/>
        <v>0</v>
      </c>
      <c r="CL22">
        <f t="shared" si="33"/>
        <v>0</v>
      </c>
      <c r="CM22">
        <f t="shared" si="34"/>
        <v>0</v>
      </c>
      <c r="CN22" t="str">
        <f t="shared" si="35"/>
        <v/>
      </c>
      <c r="CO22" t="str">
        <f t="shared" si="36"/>
        <v/>
      </c>
      <c r="CP22">
        <f t="shared" si="37"/>
        <v>0</v>
      </c>
      <c r="DM22">
        <f t="shared" si="38"/>
        <v>999</v>
      </c>
      <c r="DN22">
        <f t="shared" si="39"/>
        <v>999</v>
      </c>
      <c r="DV22">
        <v>19</v>
      </c>
      <c r="DW22">
        <f t="shared" si="323"/>
        <v>0</v>
      </c>
      <c r="DX22">
        <f t="shared" si="324"/>
        <v>0</v>
      </c>
      <c r="DY22">
        <f t="shared" si="325"/>
        <v>0</v>
      </c>
      <c r="DZ22">
        <f t="shared" si="326"/>
        <v>0</v>
      </c>
      <c r="EA22">
        <f t="shared" si="327"/>
        <v>0</v>
      </c>
      <c r="EB22">
        <f t="shared" si="328"/>
        <v>0</v>
      </c>
      <c r="EC22">
        <f t="shared" si="329"/>
        <v>0</v>
      </c>
      <c r="ED22">
        <f t="shared" si="330"/>
        <v>0</v>
      </c>
      <c r="EE22">
        <f t="shared" si="331"/>
        <v>0</v>
      </c>
      <c r="EF22">
        <f t="shared" si="332"/>
        <v>0</v>
      </c>
      <c r="EG22">
        <f t="shared" si="40"/>
        <v>0</v>
      </c>
      <c r="EH22">
        <f t="shared" si="41"/>
        <v>0</v>
      </c>
      <c r="EI22">
        <f t="shared" si="42"/>
        <v>0</v>
      </c>
      <c r="EJ22">
        <f t="shared" si="43"/>
        <v>0</v>
      </c>
      <c r="EK22">
        <f t="shared" si="44"/>
        <v>0</v>
      </c>
      <c r="EL22">
        <f t="shared" si="45"/>
        <v>0</v>
      </c>
      <c r="EM22">
        <f t="shared" si="46"/>
        <v>0</v>
      </c>
      <c r="EN22">
        <f t="shared" si="47"/>
        <v>0</v>
      </c>
      <c r="EO22">
        <f t="shared" si="48"/>
        <v>0</v>
      </c>
      <c r="EP22">
        <f t="shared" si="49"/>
        <v>0</v>
      </c>
      <c r="EQ22">
        <f t="shared" si="50"/>
        <v>0</v>
      </c>
      <c r="ER22">
        <f t="shared" si="51"/>
        <v>0</v>
      </c>
      <c r="ES22">
        <f t="shared" si="52"/>
        <v>0</v>
      </c>
      <c r="ET22">
        <f t="shared" si="53"/>
        <v>0</v>
      </c>
      <c r="EU22">
        <f t="shared" si="54"/>
        <v>0</v>
      </c>
      <c r="EV22">
        <f t="shared" si="55"/>
        <v>0</v>
      </c>
      <c r="EW22">
        <f t="shared" si="56"/>
        <v>0</v>
      </c>
      <c r="EX22">
        <f t="shared" si="57"/>
        <v>0</v>
      </c>
      <c r="EY22">
        <f t="shared" si="58"/>
        <v>0</v>
      </c>
      <c r="EZ22">
        <f t="shared" si="59"/>
        <v>0</v>
      </c>
      <c r="FA22">
        <f t="shared" si="60"/>
        <v>0</v>
      </c>
      <c r="FB22">
        <f t="shared" si="61"/>
        <v>0</v>
      </c>
      <c r="FC22">
        <f t="shared" si="62"/>
        <v>0</v>
      </c>
      <c r="FD22">
        <f t="shared" si="63"/>
        <v>0</v>
      </c>
      <c r="FE22">
        <f t="shared" si="64"/>
        <v>0</v>
      </c>
      <c r="FF22">
        <f t="shared" si="65"/>
        <v>0</v>
      </c>
      <c r="FG22">
        <f t="shared" si="66"/>
        <v>0</v>
      </c>
      <c r="FH22">
        <f t="shared" si="67"/>
        <v>0</v>
      </c>
      <c r="FI22">
        <f t="shared" si="68"/>
        <v>0</v>
      </c>
      <c r="FJ22">
        <f t="shared" si="69"/>
        <v>0</v>
      </c>
      <c r="FK22">
        <f t="shared" si="70"/>
        <v>0</v>
      </c>
      <c r="FL22">
        <f t="shared" si="71"/>
        <v>0</v>
      </c>
      <c r="FM22">
        <f t="shared" si="72"/>
        <v>0</v>
      </c>
      <c r="FN22">
        <f t="shared" si="73"/>
        <v>0</v>
      </c>
      <c r="FO22">
        <f t="shared" si="74"/>
        <v>0</v>
      </c>
      <c r="FP22" t="str">
        <f t="shared" si="75"/>
        <v/>
      </c>
      <c r="FQ22" t="str">
        <f t="shared" si="76"/>
        <v/>
      </c>
      <c r="FR22">
        <f t="shared" si="77"/>
        <v>0</v>
      </c>
      <c r="GO22">
        <f t="shared" si="78"/>
        <v>999</v>
      </c>
      <c r="GP22">
        <f t="shared" si="79"/>
        <v>999</v>
      </c>
      <c r="GX22">
        <v>19</v>
      </c>
      <c r="GY22">
        <f t="shared" si="333"/>
        <v>0</v>
      </c>
      <c r="GZ22">
        <f t="shared" si="334"/>
        <v>0</v>
      </c>
      <c r="HA22">
        <f t="shared" si="335"/>
        <v>0</v>
      </c>
      <c r="HB22">
        <f t="shared" si="336"/>
        <v>0</v>
      </c>
      <c r="HC22">
        <f t="shared" si="337"/>
        <v>0</v>
      </c>
      <c r="HD22">
        <f t="shared" si="338"/>
        <v>0</v>
      </c>
      <c r="HE22">
        <f t="shared" si="339"/>
        <v>0</v>
      </c>
      <c r="HF22">
        <f t="shared" si="340"/>
        <v>0</v>
      </c>
      <c r="HG22">
        <f t="shared" si="341"/>
        <v>0</v>
      </c>
      <c r="HH22">
        <f t="shared" si="342"/>
        <v>0</v>
      </c>
      <c r="HI22">
        <f t="shared" si="80"/>
        <v>0</v>
      </c>
      <c r="HJ22">
        <f t="shared" si="81"/>
        <v>0</v>
      </c>
      <c r="HK22">
        <f t="shared" si="82"/>
        <v>0</v>
      </c>
      <c r="HL22">
        <f t="shared" si="83"/>
        <v>0</v>
      </c>
      <c r="HM22">
        <f t="shared" si="84"/>
        <v>0</v>
      </c>
      <c r="HN22">
        <f t="shared" si="85"/>
        <v>0</v>
      </c>
      <c r="HO22">
        <f t="shared" si="86"/>
        <v>0</v>
      </c>
      <c r="HP22">
        <f t="shared" si="87"/>
        <v>0</v>
      </c>
      <c r="HQ22">
        <f t="shared" si="88"/>
        <v>0</v>
      </c>
      <c r="HR22">
        <f t="shared" si="89"/>
        <v>0</v>
      </c>
      <c r="HS22">
        <f t="shared" si="90"/>
        <v>0</v>
      </c>
      <c r="HT22">
        <f t="shared" si="91"/>
        <v>0</v>
      </c>
      <c r="HU22">
        <f t="shared" si="92"/>
        <v>0</v>
      </c>
      <c r="HV22">
        <f t="shared" si="93"/>
        <v>0</v>
      </c>
      <c r="HW22">
        <f t="shared" si="94"/>
        <v>0</v>
      </c>
      <c r="HX22">
        <f t="shared" si="95"/>
        <v>0</v>
      </c>
      <c r="HY22">
        <f t="shared" si="96"/>
        <v>0</v>
      </c>
      <c r="HZ22">
        <f t="shared" si="97"/>
        <v>0</v>
      </c>
      <c r="IA22">
        <f t="shared" si="98"/>
        <v>0</v>
      </c>
      <c r="IB22">
        <f t="shared" si="99"/>
        <v>0</v>
      </c>
      <c r="IC22">
        <f t="shared" si="100"/>
        <v>0</v>
      </c>
      <c r="ID22">
        <f t="shared" si="101"/>
        <v>0</v>
      </c>
      <c r="IE22">
        <f t="shared" si="102"/>
        <v>0</v>
      </c>
      <c r="IF22">
        <f t="shared" si="103"/>
        <v>0</v>
      </c>
      <c r="IG22">
        <f t="shared" si="104"/>
        <v>0</v>
      </c>
      <c r="IH22">
        <f t="shared" si="105"/>
        <v>0</v>
      </c>
      <c r="II22">
        <f t="shared" si="106"/>
        <v>0</v>
      </c>
      <c r="IJ22">
        <f t="shared" si="107"/>
        <v>0</v>
      </c>
      <c r="IK22">
        <f t="shared" si="108"/>
        <v>0</v>
      </c>
      <c r="IL22">
        <f t="shared" si="109"/>
        <v>0</v>
      </c>
      <c r="IM22">
        <f t="shared" si="110"/>
        <v>0</v>
      </c>
      <c r="IN22">
        <f t="shared" si="111"/>
        <v>0</v>
      </c>
      <c r="IO22">
        <f t="shared" si="112"/>
        <v>0</v>
      </c>
      <c r="IP22">
        <f t="shared" si="113"/>
        <v>0</v>
      </c>
      <c r="IQ22">
        <f t="shared" si="114"/>
        <v>0</v>
      </c>
      <c r="IR22" t="str">
        <f t="shared" si="115"/>
        <v/>
      </c>
      <c r="IS22" t="str">
        <f t="shared" si="116"/>
        <v/>
      </c>
      <c r="IT22">
        <f t="shared" si="117"/>
        <v>0</v>
      </c>
      <c r="JQ22">
        <f t="shared" si="118"/>
        <v>999</v>
      </c>
      <c r="JR22">
        <f t="shared" si="119"/>
        <v>999</v>
      </c>
      <c r="JZ22">
        <v>19</v>
      </c>
      <c r="KA22">
        <f t="shared" si="343"/>
        <v>0</v>
      </c>
      <c r="KB22">
        <f t="shared" si="344"/>
        <v>0</v>
      </c>
      <c r="KC22">
        <f t="shared" si="345"/>
        <v>0</v>
      </c>
      <c r="KD22">
        <f t="shared" si="346"/>
        <v>0</v>
      </c>
      <c r="KE22">
        <f t="shared" si="347"/>
        <v>0</v>
      </c>
      <c r="KF22">
        <f t="shared" si="348"/>
        <v>0</v>
      </c>
      <c r="KG22">
        <f t="shared" si="349"/>
        <v>0</v>
      </c>
      <c r="KH22">
        <f t="shared" si="350"/>
        <v>0</v>
      </c>
      <c r="KI22">
        <f t="shared" si="351"/>
        <v>0</v>
      </c>
      <c r="KJ22">
        <f t="shared" si="352"/>
        <v>0</v>
      </c>
      <c r="KK22">
        <f t="shared" si="120"/>
        <v>0</v>
      </c>
      <c r="KL22">
        <f t="shared" si="121"/>
        <v>0</v>
      </c>
      <c r="KM22">
        <f t="shared" si="122"/>
        <v>0</v>
      </c>
      <c r="KN22">
        <f t="shared" si="123"/>
        <v>0</v>
      </c>
      <c r="KO22">
        <f t="shared" si="124"/>
        <v>0</v>
      </c>
      <c r="KP22">
        <f t="shared" si="125"/>
        <v>0</v>
      </c>
      <c r="KQ22">
        <f t="shared" si="126"/>
        <v>0</v>
      </c>
      <c r="KR22">
        <f t="shared" si="127"/>
        <v>0</v>
      </c>
      <c r="KS22">
        <f t="shared" si="128"/>
        <v>0</v>
      </c>
      <c r="KT22">
        <f t="shared" si="129"/>
        <v>0</v>
      </c>
      <c r="KU22">
        <f t="shared" si="130"/>
        <v>0</v>
      </c>
      <c r="KV22">
        <f t="shared" si="131"/>
        <v>0</v>
      </c>
      <c r="KW22">
        <f t="shared" si="132"/>
        <v>0</v>
      </c>
      <c r="KX22">
        <f t="shared" si="133"/>
        <v>0</v>
      </c>
      <c r="KY22">
        <f t="shared" si="134"/>
        <v>0</v>
      </c>
      <c r="KZ22">
        <f t="shared" si="135"/>
        <v>0</v>
      </c>
      <c r="LA22">
        <f t="shared" si="136"/>
        <v>0</v>
      </c>
      <c r="LB22">
        <f t="shared" si="137"/>
        <v>0</v>
      </c>
      <c r="LC22">
        <f t="shared" si="138"/>
        <v>0</v>
      </c>
      <c r="LD22">
        <f t="shared" si="139"/>
        <v>0</v>
      </c>
      <c r="LE22">
        <f t="shared" si="140"/>
        <v>0</v>
      </c>
      <c r="LF22">
        <f t="shared" si="141"/>
        <v>0</v>
      </c>
      <c r="LG22">
        <f t="shared" si="142"/>
        <v>0</v>
      </c>
      <c r="LH22">
        <f t="shared" si="143"/>
        <v>0</v>
      </c>
      <c r="LI22">
        <f t="shared" si="144"/>
        <v>0</v>
      </c>
      <c r="LJ22">
        <f t="shared" si="145"/>
        <v>0</v>
      </c>
      <c r="LK22">
        <f t="shared" si="146"/>
        <v>0</v>
      </c>
      <c r="LL22">
        <f t="shared" si="147"/>
        <v>0</v>
      </c>
      <c r="LM22">
        <f t="shared" si="148"/>
        <v>0</v>
      </c>
      <c r="LN22">
        <f t="shared" si="149"/>
        <v>0</v>
      </c>
      <c r="LO22">
        <f t="shared" si="150"/>
        <v>100</v>
      </c>
      <c r="LP22">
        <f t="shared" si="151"/>
        <v>0</v>
      </c>
      <c r="LQ22">
        <f t="shared" si="152"/>
        <v>0</v>
      </c>
      <c r="LR22">
        <f t="shared" si="153"/>
        <v>0</v>
      </c>
      <c r="LS22">
        <f t="shared" si="154"/>
        <v>0</v>
      </c>
      <c r="LT22" t="str">
        <f t="shared" si="155"/>
        <v/>
      </c>
      <c r="LU22" t="str">
        <f t="shared" si="156"/>
        <v/>
      </c>
      <c r="LV22">
        <f t="shared" si="157"/>
        <v>0</v>
      </c>
      <c r="MS22">
        <f t="shared" si="158"/>
        <v>999</v>
      </c>
      <c r="MT22">
        <f t="shared" si="159"/>
        <v>999</v>
      </c>
      <c r="NB22">
        <v>19</v>
      </c>
      <c r="NC22">
        <f t="shared" si="353"/>
        <v>0</v>
      </c>
      <c r="ND22">
        <f t="shared" si="354"/>
        <v>0</v>
      </c>
      <c r="NE22">
        <f t="shared" si="355"/>
        <v>0</v>
      </c>
      <c r="NF22">
        <f t="shared" si="356"/>
        <v>0</v>
      </c>
      <c r="NG22">
        <f t="shared" si="357"/>
        <v>0</v>
      </c>
      <c r="NH22">
        <f t="shared" si="358"/>
        <v>0</v>
      </c>
      <c r="NI22">
        <f t="shared" si="359"/>
        <v>0</v>
      </c>
      <c r="NJ22">
        <f t="shared" si="360"/>
        <v>0</v>
      </c>
      <c r="NK22">
        <f t="shared" si="361"/>
        <v>0</v>
      </c>
      <c r="NL22">
        <f t="shared" si="362"/>
        <v>0</v>
      </c>
      <c r="NM22">
        <f t="shared" si="160"/>
        <v>0</v>
      </c>
      <c r="NN22">
        <f t="shared" si="161"/>
        <v>0</v>
      </c>
      <c r="NO22">
        <f t="shared" si="162"/>
        <v>0</v>
      </c>
      <c r="NP22">
        <f t="shared" si="163"/>
        <v>0</v>
      </c>
      <c r="NQ22">
        <f t="shared" si="164"/>
        <v>0</v>
      </c>
      <c r="NR22">
        <f t="shared" si="165"/>
        <v>0</v>
      </c>
      <c r="NS22">
        <f t="shared" si="166"/>
        <v>0</v>
      </c>
      <c r="NT22">
        <f t="shared" si="167"/>
        <v>0</v>
      </c>
      <c r="NU22">
        <f t="shared" si="168"/>
        <v>0</v>
      </c>
      <c r="NV22">
        <f t="shared" si="169"/>
        <v>0</v>
      </c>
      <c r="NW22">
        <f t="shared" si="170"/>
        <v>0</v>
      </c>
      <c r="NX22">
        <f t="shared" si="171"/>
        <v>0</v>
      </c>
      <c r="NY22">
        <f t="shared" si="172"/>
        <v>0</v>
      </c>
      <c r="NZ22">
        <f t="shared" si="173"/>
        <v>0</v>
      </c>
      <c r="OA22">
        <f t="shared" si="174"/>
        <v>0</v>
      </c>
      <c r="OB22">
        <f t="shared" si="175"/>
        <v>0</v>
      </c>
      <c r="OC22">
        <f t="shared" si="176"/>
        <v>0</v>
      </c>
      <c r="OD22">
        <f t="shared" si="177"/>
        <v>0</v>
      </c>
      <c r="OE22">
        <f t="shared" si="178"/>
        <v>0</v>
      </c>
      <c r="OF22">
        <f t="shared" si="179"/>
        <v>0</v>
      </c>
      <c r="OG22">
        <f t="shared" si="180"/>
        <v>0</v>
      </c>
      <c r="OH22">
        <f t="shared" si="181"/>
        <v>0</v>
      </c>
      <c r="OI22">
        <f t="shared" si="182"/>
        <v>0</v>
      </c>
      <c r="OJ22">
        <f t="shared" si="183"/>
        <v>0</v>
      </c>
      <c r="OK22">
        <f t="shared" si="184"/>
        <v>0</v>
      </c>
      <c r="OL22">
        <f t="shared" si="185"/>
        <v>0</v>
      </c>
      <c r="OM22">
        <f t="shared" si="186"/>
        <v>0</v>
      </c>
      <c r="ON22">
        <f t="shared" si="187"/>
        <v>0</v>
      </c>
      <c r="OO22">
        <f t="shared" si="188"/>
        <v>0</v>
      </c>
      <c r="OP22">
        <f t="shared" si="189"/>
        <v>0</v>
      </c>
      <c r="OQ22">
        <f t="shared" si="190"/>
        <v>200</v>
      </c>
      <c r="OR22">
        <f t="shared" si="191"/>
        <v>0</v>
      </c>
      <c r="OS22">
        <f t="shared" si="192"/>
        <v>0</v>
      </c>
      <c r="OT22">
        <f t="shared" si="193"/>
        <v>0</v>
      </c>
      <c r="OU22">
        <f t="shared" si="194"/>
        <v>0</v>
      </c>
      <c r="OV22" t="str">
        <f t="shared" si="195"/>
        <v/>
      </c>
      <c r="OW22" t="str">
        <f t="shared" si="196"/>
        <v/>
      </c>
      <c r="OX22">
        <f t="shared" si="197"/>
        <v>0</v>
      </c>
      <c r="PU22">
        <f t="shared" si="198"/>
        <v>999</v>
      </c>
      <c r="PV22">
        <f t="shared" si="199"/>
        <v>999</v>
      </c>
      <c r="QD22">
        <v>19</v>
      </c>
      <c r="QE22">
        <f t="shared" si="363"/>
        <v>0</v>
      </c>
      <c r="QF22">
        <f t="shared" si="364"/>
        <v>0</v>
      </c>
      <c r="QG22">
        <f t="shared" si="365"/>
        <v>0</v>
      </c>
      <c r="QH22">
        <f t="shared" si="366"/>
        <v>0</v>
      </c>
      <c r="QI22">
        <f t="shared" si="367"/>
        <v>0</v>
      </c>
      <c r="QJ22">
        <f t="shared" si="368"/>
        <v>0</v>
      </c>
      <c r="QK22">
        <f t="shared" si="369"/>
        <v>0</v>
      </c>
      <c r="QL22">
        <f t="shared" si="370"/>
        <v>0</v>
      </c>
      <c r="QM22">
        <f t="shared" si="371"/>
        <v>0</v>
      </c>
      <c r="QN22">
        <f t="shared" si="372"/>
        <v>0</v>
      </c>
      <c r="QO22">
        <f t="shared" si="200"/>
        <v>0</v>
      </c>
      <c r="QP22">
        <f t="shared" si="201"/>
        <v>0</v>
      </c>
      <c r="QQ22">
        <f t="shared" si="202"/>
        <v>0</v>
      </c>
      <c r="QR22">
        <f t="shared" si="203"/>
        <v>0</v>
      </c>
      <c r="QS22">
        <f t="shared" si="204"/>
        <v>0</v>
      </c>
      <c r="QT22">
        <f t="shared" si="205"/>
        <v>0</v>
      </c>
      <c r="QU22">
        <f t="shared" si="206"/>
        <v>0</v>
      </c>
      <c r="QV22">
        <f t="shared" si="207"/>
        <v>0</v>
      </c>
      <c r="QW22">
        <f t="shared" si="208"/>
        <v>0</v>
      </c>
      <c r="QX22">
        <f t="shared" si="209"/>
        <v>0</v>
      </c>
      <c r="QY22">
        <f t="shared" si="210"/>
        <v>0</v>
      </c>
      <c r="QZ22">
        <f t="shared" si="211"/>
        <v>0</v>
      </c>
      <c r="RA22">
        <f t="shared" si="212"/>
        <v>0</v>
      </c>
      <c r="RB22">
        <f t="shared" si="213"/>
        <v>0</v>
      </c>
      <c r="RC22">
        <f t="shared" si="214"/>
        <v>0</v>
      </c>
      <c r="RD22">
        <f t="shared" si="215"/>
        <v>0</v>
      </c>
      <c r="RE22">
        <f t="shared" si="216"/>
        <v>0</v>
      </c>
      <c r="RF22">
        <f t="shared" si="217"/>
        <v>0</v>
      </c>
      <c r="RG22">
        <f t="shared" si="218"/>
        <v>0</v>
      </c>
      <c r="RH22">
        <f t="shared" si="219"/>
        <v>0</v>
      </c>
      <c r="RI22">
        <f t="shared" si="220"/>
        <v>0</v>
      </c>
      <c r="RJ22">
        <f t="shared" si="221"/>
        <v>0</v>
      </c>
      <c r="RK22">
        <f t="shared" si="222"/>
        <v>0</v>
      </c>
      <c r="RL22">
        <f t="shared" si="223"/>
        <v>0</v>
      </c>
      <c r="RM22">
        <f t="shared" si="224"/>
        <v>0</v>
      </c>
      <c r="RN22">
        <f t="shared" si="225"/>
        <v>0</v>
      </c>
      <c r="RO22">
        <f t="shared" si="226"/>
        <v>0</v>
      </c>
      <c r="RP22">
        <f t="shared" si="227"/>
        <v>0</v>
      </c>
      <c r="RQ22">
        <f t="shared" si="228"/>
        <v>0</v>
      </c>
      <c r="RR22">
        <f t="shared" si="229"/>
        <v>0</v>
      </c>
      <c r="RS22">
        <f t="shared" si="230"/>
        <v>300</v>
      </c>
      <c r="RT22">
        <f t="shared" si="231"/>
        <v>0</v>
      </c>
      <c r="RU22">
        <f t="shared" si="232"/>
        <v>0</v>
      </c>
      <c r="RV22">
        <f t="shared" si="233"/>
        <v>0</v>
      </c>
      <c r="RW22">
        <f t="shared" si="234"/>
        <v>0</v>
      </c>
      <c r="RX22" t="str">
        <f t="shared" si="235"/>
        <v/>
      </c>
      <c r="RY22" t="str">
        <f t="shared" si="236"/>
        <v/>
      </c>
      <c r="RZ22">
        <f t="shared" si="237"/>
        <v>0</v>
      </c>
      <c r="SW22">
        <f t="shared" si="238"/>
        <v>999</v>
      </c>
      <c r="SX22">
        <f t="shared" si="239"/>
        <v>999</v>
      </c>
      <c r="TF22">
        <v>19</v>
      </c>
      <c r="TG22">
        <f t="shared" si="373"/>
        <v>0</v>
      </c>
      <c r="TH22">
        <f t="shared" si="374"/>
        <v>0</v>
      </c>
      <c r="TI22">
        <f t="shared" si="375"/>
        <v>0</v>
      </c>
      <c r="TJ22">
        <f t="shared" si="376"/>
        <v>0</v>
      </c>
      <c r="TK22">
        <f t="shared" si="377"/>
        <v>0</v>
      </c>
      <c r="TL22">
        <f t="shared" si="378"/>
        <v>0</v>
      </c>
      <c r="TM22">
        <f t="shared" si="379"/>
        <v>0</v>
      </c>
      <c r="TN22">
        <f t="shared" si="380"/>
        <v>0</v>
      </c>
      <c r="TO22">
        <f t="shared" si="381"/>
        <v>0</v>
      </c>
      <c r="TP22">
        <f t="shared" si="382"/>
        <v>0</v>
      </c>
      <c r="TQ22">
        <f t="shared" si="240"/>
        <v>0</v>
      </c>
      <c r="TR22">
        <f t="shared" si="241"/>
        <v>0</v>
      </c>
      <c r="TS22">
        <f t="shared" si="242"/>
        <v>0</v>
      </c>
      <c r="TT22">
        <f t="shared" si="243"/>
        <v>0</v>
      </c>
      <c r="TU22">
        <f t="shared" si="244"/>
        <v>0</v>
      </c>
      <c r="TV22">
        <f t="shared" si="245"/>
        <v>0</v>
      </c>
      <c r="TW22">
        <f t="shared" si="246"/>
        <v>0</v>
      </c>
      <c r="TX22">
        <f t="shared" si="247"/>
        <v>0</v>
      </c>
      <c r="TY22">
        <f t="shared" si="248"/>
        <v>0</v>
      </c>
      <c r="TZ22">
        <f t="shared" si="249"/>
        <v>0</v>
      </c>
      <c r="UA22">
        <f t="shared" si="250"/>
        <v>0</v>
      </c>
      <c r="UB22">
        <f t="shared" si="251"/>
        <v>0</v>
      </c>
      <c r="UC22">
        <f t="shared" si="252"/>
        <v>0</v>
      </c>
      <c r="UD22">
        <f t="shared" si="253"/>
        <v>0</v>
      </c>
      <c r="UE22">
        <f t="shared" si="254"/>
        <v>0</v>
      </c>
      <c r="UF22">
        <f t="shared" si="255"/>
        <v>0</v>
      </c>
      <c r="UG22">
        <f t="shared" si="256"/>
        <v>0</v>
      </c>
      <c r="UH22">
        <f t="shared" si="257"/>
        <v>0</v>
      </c>
      <c r="UI22">
        <f t="shared" si="258"/>
        <v>0</v>
      </c>
      <c r="UJ22">
        <f t="shared" si="259"/>
        <v>0</v>
      </c>
      <c r="UK22">
        <f t="shared" si="260"/>
        <v>0</v>
      </c>
      <c r="UL22">
        <f t="shared" si="261"/>
        <v>0</v>
      </c>
      <c r="UM22">
        <f t="shared" si="262"/>
        <v>0</v>
      </c>
      <c r="UN22">
        <f t="shared" si="263"/>
        <v>0</v>
      </c>
      <c r="UO22">
        <f t="shared" si="264"/>
        <v>0</v>
      </c>
      <c r="UP22">
        <f t="shared" si="265"/>
        <v>0</v>
      </c>
      <c r="UQ22">
        <f t="shared" si="266"/>
        <v>0</v>
      </c>
      <c r="UR22">
        <f t="shared" si="267"/>
        <v>0</v>
      </c>
      <c r="US22">
        <f t="shared" si="268"/>
        <v>0</v>
      </c>
      <c r="UT22">
        <f t="shared" si="269"/>
        <v>0</v>
      </c>
      <c r="UU22">
        <f t="shared" si="270"/>
        <v>400</v>
      </c>
      <c r="UV22">
        <f t="shared" si="271"/>
        <v>0</v>
      </c>
      <c r="UW22">
        <f t="shared" si="272"/>
        <v>0</v>
      </c>
      <c r="UX22">
        <f t="shared" si="273"/>
        <v>0</v>
      </c>
      <c r="UY22">
        <f t="shared" si="274"/>
        <v>0</v>
      </c>
      <c r="UZ22" t="str">
        <f t="shared" si="275"/>
        <v/>
      </c>
      <c r="VA22" t="str">
        <f t="shared" si="276"/>
        <v/>
      </c>
      <c r="VB22">
        <f t="shared" si="277"/>
        <v>0</v>
      </c>
      <c r="VY22">
        <f t="shared" si="278"/>
        <v>999</v>
      </c>
      <c r="VZ22">
        <f t="shared" si="279"/>
        <v>999</v>
      </c>
      <c r="WH22">
        <v>19</v>
      </c>
      <c r="WI22">
        <f t="shared" si="383"/>
        <v>0</v>
      </c>
      <c r="WJ22">
        <f t="shared" si="384"/>
        <v>0</v>
      </c>
      <c r="WK22">
        <f t="shared" si="385"/>
        <v>0</v>
      </c>
      <c r="WL22">
        <f t="shared" si="386"/>
        <v>0</v>
      </c>
      <c r="WM22">
        <f t="shared" si="387"/>
        <v>0</v>
      </c>
      <c r="WN22">
        <f t="shared" si="388"/>
        <v>0</v>
      </c>
      <c r="WO22">
        <f t="shared" si="389"/>
        <v>0</v>
      </c>
      <c r="WP22">
        <f t="shared" si="390"/>
        <v>0</v>
      </c>
      <c r="WQ22">
        <f t="shared" si="391"/>
        <v>0</v>
      </c>
      <c r="WR22">
        <f t="shared" si="392"/>
        <v>0</v>
      </c>
      <c r="WS22">
        <f t="shared" si="280"/>
        <v>0</v>
      </c>
      <c r="WT22">
        <f t="shared" si="281"/>
        <v>0</v>
      </c>
      <c r="WU22">
        <f t="shared" si="282"/>
        <v>0</v>
      </c>
      <c r="WV22">
        <f t="shared" si="283"/>
        <v>0</v>
      </c>
      <c r="WW22">
        <f t="shared" si="284"/>
        <v>0</v>
      </c>
      <c r="WX22">
        <f t="shared" si="285"/>
        <v>0</v>
      </c>
      <c r="WY22">
        <f t="shared" si="286"/>
        <v>0</v>
      </c>
      <c r="WZ22">
        <f t="shared" si="287"/>
        <v>0</v>
      </c>
      <c r="XA22">
        <f t="shared" si="288"/>
        <v>0</v>
      </c>
      <c r="XB22">
        <f t="shared" si="289"/>
        <v>0</v>
      </c>
      <c r="XC22">
        <f t="shared" si="290"/>
        <v>0</v>
      </c>
      <c r="XD22">
        <f t="shared" si="291"/>
        <v>0</v>
      </c>
      <c r="XE22">
        <f t="shared" si="292"/>
        <v>0</v>
      </c>
      <c r="XF22">
        <f t="shared" si="293"/>
        <v>0</v>
      </c>
      <c r="XG22">
        <f t="shared" si="294"/>
        <v>0</v>
      </c>
      <c r="XH22">
        <f t="shared" si="295"/>
        <v>0</v>
      </c>
      <c r="XI22">
        <f t="shared" si="296"/>
        <v>0</v>
      </c>
      <c r="XJ22">
        <f t="shared" si="297"/>
        <v>0</v>
      </c>
      <c r="XK22">
        <f t="shared" si="298"/>
        <v>0</v>
      </c>
      <c r="XL22">
        <f t="shared" si="299"/>
        <v>0</v>
      </c>
      <c r="XM22">
        <f t="shared" si="300"/>
        <v>0</v>
      </c>
      <c r="XN22">
        <f t="shared" si="301"/>
        <v>0</v>
      </c>
      <c r="XO22">
        <f t="shared" si="302"/>
        <v>0</v>
      </c>
      <c r="XP22">
        <f t="shared" si="303"/>
        <v>0</v>
      </c>
      <c r="XQ22">
        <f t="shared" si="304"/>
        <v>0</v>
      </c>
      <c r="XR22">
        <f t="shared" si="305"/>
        <v>0</v>
      </c>
      <c r="XS22">
        <f t="shared" si="306"/>
        <v>0</v>
      </c>
      <c r="XT22">
        <f t="shared" si="307"/>
        <v>0</v>
      </c>
      <c r="XU22">
        <f t="shared" si="308"/>
        <v>0</v>
      </c>
      <c r="XV22">
        <f t="shared" si="309"/>
        <v>0</v>
      </c>
      <c r="XX22">
        <f t="shared" si="310"/>
        <v>0</v>
      </c>
      <c r="XY22">
        <f t="shared" si="311"/>
        <v>0</v>
      </c>
      <c r="XZ22">
        <f t="shared" si="312"/>
        <v>0</v>
      </c>
    </row>
    <row r="23" spans="1:650" x14ac:dyDescent="0.45">
      <c r="AT23">
        <v>20</v>
      </c>
      <c r="AU23">
        <f t="shared" si="313"/>
        <v>0</v>
      </c>
      <c r="AV23">
        <f t="shared" si="314"/>
        <v>0</v>
      </c>
      <c r="AW23">
        <f t="shared" si="315"/>
        <v>0</v>
      </c>
      <c r="AX23">
        <f t="shared" si="316"/>
        <v>0</v>
      </c>
      <c r="AY23">
        <f t="shared" si="317"/>
        <v>0</v>
      </c>
      <c r="AZ23">
        <f t="shared" si="318"/>
        <v>0</v>
      </c>
      <c r="BA23">
        <f t="shared" si="319"/>
        <v>0</v>
      </c>
      <c r="BB23">
        <f t="shared" si="320"/>
        <v>0</v>
      </c>
      <c r="BC23">
        <f t="shared" si="321"/>
        <v>0</v>
      </c>
      <c r="BD23">
        <f t="shared" si="322"/>
        <v>0</v>
      </c>
      <c r="BE23">
        <f t="shared" si="0"/>
        <v>0</v>
      </c>
      <c r="BF23">
        <f t="shared" si="1"/>
        <v>0</v>
      </c>
      <c r="BG23">
        <f t="shared" si="2"/>
        <v>0</v>
      </c>
      <c r="BH23">
        <f t="shared" si="3"/>
        <v>0</v>
      </c>
      <c r="BI23">
        <f t="shared" si="4"/>
        <v>0</v>
      </c>
      <c r="BJ23">
        <f t="shared" si="5"/>
        <v>0</v>
      </c>
      <c r="BK23">
        <f t="shared" si="6"/>
        <v>0</v>
      </c>
      <c r="BL23">
        <f t="shared" si="7"/>
        <v>0</v>
      </c>
      <c r="BM23">
        <f t="shared" si="8"/>
        <v>0</v>
      </c>
      <c r="BN23">
        <f t="shared" si="9"/>
        <v>0</v>
      </c>
      <c r="BO23">
        <f t="shared" si="10"/>
        <v>0</v>
      </c>
      <c r="BP23">
        <f t="shared" si="11"/>
        <v>0</v>
      </c>
      <c r="BQ23">
        <f t="shared" si="12"/>
        <v>0</v>
      </c>
      <c r="BR23">
        <f t="shared" si="13"/>
        <v>0</v>
      </c>
      <c r="BS23">
        <f t="shared" si="14"/>
        <v>0</v>
      </c>
      <c r="BT23">
        <f t="shared" si="15"/>
        <v>0</v>
      </c>
      <c r="BU23">
        <f t="shared" si="16"/>
        <v>0</v>
      </c>
      <c r="BV23">
        <f t="shared" si="17"/>
        <v>0</v>
      </c>
      <c r="BW23">
        <f t="shared" si="18"/>
        <v>0</v>
      </c>
      <c r="BX23">
        <f t="shared" si="19"/>
        <v>0</v>
      </c>
      <c r="BY23">
        <f t="shared" si="20"/>
        <v>0</v>
      </c>
      <c r="BZ23">
        <f t="shared" si="21"/>
        <v>0</v>
      </c>
      <c r="CA23">
        <f t="shared" si="22"/>
        <v>0</v>
      </c>
      <c r="CB23">
        <f t="shared" si="23"/>
        <v>0</v>
      </c>
      <c r="CC23">
        <f t="shared" si="24"/>
        <v>0</v>
      </c>
      <c r="CD23">
        <f t="shared" si="25"/>
        <v>0</v>
      </c>
      <c r="CE23">
        <f t="shared" si="26"/>
        <v>0</v>
      </c>
      <c r="CF23">
        <f t="shared" si="27"/>
        <v>0</v>
      </c>
      <c r="CG23">
        <f t="shared" si="28"/>
        <v>0</v>
      </c>
      <c r="CH23">
        <f t="shared" si="29"/>
        <v>0</v>
      </c>
      <c r="CI23">
        <f t="shared" si="30"/>
        <v>0</v>
      </c>
      <c r="CJ23">
        <f t="shared" si="31"/>
        <v>0</v>
      </c>
      <c r="CK23">
        <f t="shared" si="32"/>
        <v>0</v>
      </c>
      <c r="CL23">
        <f t="shared" si="33"/>
        <v>0</v>
      </c>
      <c r="CM23">
        <f t="shared" si="34"/>
        <v>0</v>
      </c>
      <c r="CN23" t="str">
        <f t="shared" si="35"/>
        <v/>
      </c>
      <c r="CO23" t="str">
        <f t="shared" si="36"/>
        <v/>
      </c>
      <c r="CP23">
        <f t="shared" si="37"/>
        <v>0</v>
      </c>
      <c r="DM23">
        <f t="shared" si="38"/>
        <v>999</v>
      </c>
      <c r="DN23">
        <f t="shared" si="39"/>
        <v>999</v>
      </c>
      <c r="DV23">
        <v>20</v>
      </c>
      <c r="DW23">
        <f t="shared" si="323"/>
        <v>0</v>
      </c>
      <c r="DX23">
        <f t="shared" si="324"/>
        <v>0</v>
      </c>
      <c r="DY23">
        <f t="shared" si="325"/>
        <v>0</v>
      </c>
      <c r="DZ23">
        <f t="shared" si="326"/>
        <v>0</v>
      </c>
      <c r="EA23">
        <f t="shared" si="327"/>
        <v>0</v>
      </c>
      <c r="EB23">
        <f t="shared" si="328"/>
        <v>0</v>
      </c>
      <c r="EC23">
        <f t="shared" si="329"/>
        <v>0</v>
      </c>
      <c r="ED23">
        <f t="shared" si="330"/>
        <v>0</v>
      </c>
      <c r="EE23">
        <f t="shared" si="331"/>
        <v>0</v>
      </c>
      <c r="EF23">
        <f t="shared" si="332"/>
        <v>0</v>
      </c>
      <c r="EG23">
        <f t="shared" si="40"/>
        <v>0</v>
      </c>
      <c r="EH23">
        <f t="shared" si="41"/>
        <v>0</v>
      </c>
      <c r="EI23">
        <f t="shared" si="42"/>
        <v>0</v>
      </c>
      <c r="EJ23">
        <f t="shared" si="43"/>
        <v>0</v>
      </c>
      <c r="EK23">
        <f t="shared" si="44"/>
        <v>0</v>
      </c>
      <c r="EL23">
        <f t="shared" si="45"/>
        <v>0</v>
      </c>
      <c r="EM23">
        <f t="shared" si="46"/>
        <v>0</v>
      </c>
      <c r="EN23">
        <f t="shared" si="47"/>
        <v>0</v>
      </c>
      <c r="EO23">
        <f t="shared" si="48"/>
        <v>0</v>
      </c>
      <c r="EP23">
        <f t="shared" si="49"/>
        <v>0</v>
      </c>
      <c r="EQ23">
        <f t="shared" si="50"/>
        <v>0</v>
      </c>
      <c r="ER23">
        <f t="shared" si="51"/>
        <v>0</v>
      </c>
      <c r="ES23">
        <f t="shared" si="52"/>
        <v>0</v>
      </c>
      <c r="ET23">
        <f t="shared" si="53"/>
        <v>0</v>
      </c>
      <c r="EU23">
        <f t="shared" si="54"/>
        <v>0</v>
      </c>
      <c r="EV23">
        <f t="shared" si="55"/>
        <v>0</v>
      </c>
      <c r="EW23">
        <f t="shared" si="56"/>
        <v>0</v>
      </c>
      <c r="EX23">
        <f t="shared" si="57"/>
        <v>0</v>
      </c>
      <c r="EY23">
        <f t="shared" si="58"/>
        <v>0</v>
      </c>
      <c r="EZ23">
        <f t="shared" si="59"/>
        <v>0</v>
      </c>
      <c r="FA23">
        <f t="shared" si="60"/>
        <v>0</v>
      </c>
      <c r="FB23">
        <f t="shared" si="61"/>
        <v>0</v>
      </c>
      <c r="FC23">
        <f t="shared" si="62"/>
        <v>0</v>
      </c>
      <c r="FD23">
        <f t="shared" si="63"/>
        <v>0</v>
      </c>
      <c r="FE23">
        <f t="shared" si="64"/>
        <v>0</v>
      </c>
      <c r="FF23">
        <f t="shared" si="65"/>
        <v>0</v>
      </c>
      <c r="FG23">
        <f t="shared" si="66"/>
        <v>0</v>
      </c>
      <c r="FH23">
        <f t="shared" si="67"/>
        <v>0</v>
      </c>
      <c r="FI23">
        <f t="shared" si="68"/>
        <v>0</v>
      </c>
      <c r="FJ23">
        <f t="shared" si="69"/>
        <v>0</v>
      </c>
      <c r="FK23">
        <f t="shared" si="70"/>
        <v>0</v>
      </c>
      <c r="FL23">
        <f t="shared" si="71"/>
        <v>0</v>
      </c>
      <c r="FM23">
        <f t="shared" si="72"/>
        <v>0</v>
      </c>
      <c r="FN23">
        <f t="shared" si="73"/>
        <v>0</v>
      </c>
      <c r="FO23">
        <f t="shared" si="74"/>
        <v>0</v>
      </c>
      <c r="FP23" t="str">
        <f t="shared" si="75"/>
        <v/>
      </c>
      <c r="FQ23" t="str">
        <f t="shared" si="76"/>
        <v/>
      </c>
      <c r="FR23">
        <f t="shared" si="77"/>
        <v>0</v>
      </c>
      <c r="GO23">
        <f t="shared" si="78"/>
        <v>999</v>
      </c>
      <c r="GP23">
        <f t="shared" si="79"/>
        <v>999</v>
      </c>
      <c r="GX23">
        <v>20</v>
      </c>
      <c r="GY23">
        <f t="shared" si="333"/>
        <v>0</v>
      </c>
      <c r="GZ23">
        <f t="shared" si="334"/>
        <v>0</v>
      </c>
      <c r="HA23">
        <f t="shared" si="335"/>
        <v>0</v>
      </c>
      <c r="HB23">
        <f t="shared" si="336"/>
        <v>0</v>
      </c>
      <c r="HC23">
        <f t="shared" si="337"/>
        <v>0</v>
      </c>
      <c r="HD23">
        <f t="shared" si="338"/>
        <v>0</v>
      </c>
      <c r="HE23">
        <f t="shared" si="339"/>
        <v>0</v>
      </c>
      <c r="HF23">
        <f t="shared" si="340"/>
        <v>0</v>
      </c>
      <c r="HG23">
        <f t="shared" si="341"/>
        <v>0</v>
      </c>
      <c r="HH23">
        <f t="shared" si="342"/>
        <v>0</v>
      </c>
      <c r="HI23">
        <f t="shared" si="80"/>
        <v>0</v>
      </c>
      <c r="HJ23">
        <f t="shared" si="81"/>
        <v>0</v>
      </c>
      <c r="HK23">
        <f t="shared" si="82"/>
        <v>0</v>
      </c>
      <c r="HL23">
        <f t="shared" si="83"/>
        <v>0</v>
      </c>
      <c r="HM23">
        <f t="shared" si="84"/>
        <v>0</v>
      </c>
      <c r="HN23">
        <f t="shared" si="85"/>
        <v>0</v>
      </c>
      <c r="HO23">
        <f t="shared" si="86"/>
        <v>0</v>
      </c>
      <c r="HP23">
        <f t="shared" si="87"/>
        <v>0</v>
      </c>
      <c r="HQ23">
        <f t="shared" si="88"/>
        <v>0</v>
      </c>
      <c r="HR23">
        <f t="shared" si="89"/>
        <v>0</v>
      </c>
      <c r="HS23">
        <f t="shared" si="90"/>
        <v>0</v>
      </c>
      <c r="HT23">
        <f t="shared" si="91"/>
        <v>0</v>
      </c>
      <c r="HU23">
        <f t="shared" si="92"/>
        <v>0</v>
      </c>
      <c r="HV23">
        <f t="shared" si="93"/>
        <v>0</v>
      </c>
      <c r="HW23">
        <f t="shared" si="94"/>
        <v>0</v>
      </c>
      <c r="HX23">
        <f t="shared" si="95"/>
        <v>0</v>
      </c>
      <c r="HY23">
        <f t="shared" si="96"/>
        <v>0</v>
      </c>
      <c r="HZ23">
        <f t="shared" si="97"/>
        <v>0</v>
      </c>
      <c r="IA23">
        <f t="shared" si="98"/>
        <v>0</v>
      </c>
      <c r="IB23">
        <f t="shared" si="99"/>
        <v>0</v>
      </c>
      <c r="IC23">
        <f t="shared" si="100"/>
        <v>0</v>
      </c>
      <c r="ID23">
        <f t="shared" si="101"/>
        <v>0</v>
      </c>
      <c r="IE23">
        <f t="shared" si="102"/>
        <v>0</v>
      </c>
      <c r="IF23">
        <f t="shared" si="103"/>
        <v>0</v>
      </c>
      <c r="IG23">
        <f t="shared" si="104"/>
        <v>0</v>
      </c>
      <c r="IH23">
        <f t="shared" si="105"/>
        <v>0</v>
      </c>
      <c r="II23">
        <f t="shared" si="106"/>
        <v>0</v>
      </c>
      <c r="IJ23">
        <f t="shared" si="107"/>
        <v>0</v>
      </c>
      <c r="IK23">
        <f t="shared" si="108"/>
        <v>0</v>
      </c>
      <c r="IL23">
        <f t="shared" si="109"/>
        <v>0</v>
      </c>
      <c r="IM23">
        <f t="shared" si="110"/>
        <v>0</v>
      </c>
      <c r="IN23">
        <f t="shared" si="111"/>
        <v>0</v>
      </c>
      <c r="IO23">
        <f t="shared" si="112"/>
        <v>0</v>
      </c>
      <c r="IP23">
        <f t="shared" si="113"/>
        <v>0</v>
      </c>
      <c r="IQ23">
        <f t="shared" si="114"/>
        <v>0</v>
      </c>
      <c r="IR23" t="str">
        <f t="shared" si="115"/>
        <v/>
      </c>
      <c r="IS23" t="str">
        <f t="shared" si="116"/>
        <v/>
      </c>
      <c r="IT23">
        <f t="shared" si="117"/>
        <v>0</v>
      </c>
      <c r="JQ23">
        <f t="shared" si="118"/>
        <v>999</v>
      </c>
      <c r="JR23">
        <f t="shared" si="119"/>
        <v>999</v>
      </c>
      <c r="JZ23">
        <v>20</v>
      </c>
      <c r="KA23">
        <f t="shared" si="343"/>
        <v>0</v>
      </c>
      <c r="KB23">
        <f t="shared" si="344"/>
        <v>0</v>
      </c>
      <c r="KC23">
        <f t="shared" si="345"/>
        <v>0</v>
      </c>
      <c r="KD23">
        <f t="shared" si="346"/>
        <v>0</v>
      </c>
      <c r="KE23">
        <f t="shared" si="347"/>
        <v>0</v>
      </c>
      <c r="KF23">
        <f t="shared" si="348"/>
        <v>0</v>
      </c>
      <c r="KG23">
        <f t="shared" si="349"/>
        <v>0</v>
      </c>
      <c r="KH23">
        <f t="shared" si="350"/>
        <v>0</v>
      </c>
      <c r="KI23">
        <f t="shared" si="351"/>
        <v>0</v>
      </c>
      <c r="KJ23">
        <f t="shared" si="352"/>
        <v>0</v>
      </c>
      <c r="KK23">
        <f t="shared" si="120"/>
        <v>0</v>
      </c>
      <c r="KL23">
        <f t="shared" si="121"/>
        <v>0</v>
      </c>
      <c r="KM23">
        <f t="shared" si="122"/>
        <v>0</v>
      </c>
      <c r="KN23">
        <f t="shared" si="123"/>
        <v>0</v>
      </c>
      <c r="KO23">
        <f t="shared" si="124"/>
        <v>0</v>
      </c>
      <c r="KP23">
        <f t="shared" si="125"/>
        <v>0</v>
      </c>
      <c r="KQ23">
        <f t="shared" si="126"/>
        <v>0</v>
      </c>
      <c r="KR23">
        <f t="shared" si="127"/>
        <v>0</v>
      </c>
      <c r="KS23">
        <f t="shared" si="128"/>
        <v>0</v>
      </c>
      <c r="KT23">
        <f t="shared" si="129"/>
        <v>0</v>
      </c>
      <c r="KU23">
        <f t="shared" si="130"/>
        <v>0</v>
      </c>
      <c r="KV23">
        <f t="shared" si="131"/>
        <v>0</v>
      </c>
      <c r="KW23">
        <f t="shared" si="132"/>
        <v>0</v>
      </c>
      <c r="KX23">
        <f t="shared" si="133"/>
        <v>0</v>
      </c>
      <c r="KY23">
        <f t="shared" si="134"/>
        <v>0</v>
      </c>
      <c r="KZ23">
        <f t="shared" si="135"/>
        <v>0</v>
      </c>
      <c r="LA23">
        <f t="shared" si="136"/>
        <v>0</v>
      </c>
      <c r="LB23">
        <f t="shared" si="137"/>
        <v>0</v>
      </c>
      <c r="LC23">
        <f t="shared" si="138"/>
        <v>0</v>
      </c>
      <c r="LD23">
        <f t="shared" si="139"/>
        <v>0</v>
      </c>
      <c r="LE23">
        <f t="shared" si="140"/>
        <v>0</v>
      </c>
      <c r="LF23">
        <f t="shared" si="141"/>
        <v>0</v>
      </c>
      <c r="LG23">
        <f t="shared" si="142"/>
        <v>0</v>
      </c>
      <c r="LH23">
        <f t="shared" si="143"/>
        <v>0</v>
      </c>
      <c r="LI23">
        <f t="shared" si="144"/>
        <v>0</v>
      </c>
      <c r="LJ23">
        <f t="shared" si="145"/>
        <v>0</v>
      </c>
      <c r="LK23">
        <f t="shared" si="146"/>
        <v>0</v>
      </c>
      <c r="LL23">
        <f t="shared" si="147"/>
        <v>0</v>
      </c>
      <c r="LM23">
        <f t="shared" si="148"/>
        <v>0</v>
      </c>
      <c r="LN23">
        <f t="shared" si="149"/>
        <v>0</v>
      </c>
      <c r="LO23">
        <f t="shared" si="150"/>
        <v>100</v>
      </c>
      <c r="LP23">
        <f t="shared" si="151"/>
        <v>0</v>
      </c>
      <c r="LQ23">
        <f t="shared" si="152"/>
        <v>0</v>
      </c>
      <c r="LR23">
        <f t="shared" si="153"/>
        <v>0</v>
      </c>
      <c r="LS23">
        <f t="shared" si="154"/>
        <v>0</v>
      </c>
      <c r="LT23" t="str">
        <f t="shared" si="155"/>
        <v/>
      </c>
      <c r="LU23" t="str">
        <f t="shared" si="156"/>
        <v/>
      </c>
      <c r="LV23">
        <f t="shared" si="157"/>
        <v>0</v>
      </c>
      <c r="MS23">
        <f t="shared" si="158"/>
        <v>999</v>
      </c>
      <c r="MT23">
        <f t="shared" si="159"/>
        <v>999</v>
      </c>
      <c r="NB23">
        <v>20</v>
      </c>
      <c r="NC23">
        <f t="shared" si="353"/>
        <v>0</v>
      </c>
      <c r="ND23">
        <f t="shared" si="354"/>
        <v>0</v>
      </c>
      <c r="NE23">
        <f t="shared" si="355"/>
        <v>0</v>
      </c>
      <c r="NF23">
        <f t="shared" si="356"/>
        <v>0</v>
      </c>
      <c r="NG23">
        <f t="shared" si="357"/>
        <v>0</v>
      </c>
      <c r="NH23">
        <f t="shared" si="358"/>
        <v>0</v>
      </c>
      <c r="NI23">
        <f t="shared" si="359"/>
        <v>0</v>
      </c>
      <c r="NJ23">
        <f t="shared" si="360"/>
        <v>0</v>
      </c>
      <c r="NK23">
        <f t="shared" si="361"/>
        <v>0</v>
      </c>
      <c r="NL23">
        <f t="shared" si="362"/>
        <v>0</v>
      </c>
      <c r="NM23">
        <f t="shared" si="160"/>
        <v>0</v>
      </c>
      <c r="NN23">
        <f t="shared" si="161"/>
        <v>0</v>
      </c>
      <c r="NO23">
        <f t="shared" si="162"/>
        <v>0</v>
      </c>
      <c r="NP23">
        <f t="shared" si="163"/>
        <v>0</v>
      </c>
      <c r="NQ23">
        <f t="shared" si="164"/>
        <v>0</v>
      </c>
      <c r="NR23">
        <f t="shared" si="165"/>
        <v>0</v>
      </c>
      <c r="NS23">
        <f t="shared" si="166"/>
        <v>0</v>
      </c>
      <c r="NT23">
        <f t="shared" si="167"/>
        <v>0</v>
      </c>
      <c r="NU23">
        <f t="shared" si="168"/>
        <v>0</v>
      </c>
      <c r="NV23">
        <f t="shared" si="169"/>
        <v>0</v>
      </c>
      <c r="NW23">
        <f t="shared" si="170"/>
        <v>0</v>
      </c>
      <c r="NX23">
        <f t="shared" si="171"/>
        <v>0</v>
      </c>
      <c r="NY23">
        <f t="shared" si="172"/>
        <v>0</v>
      </c>
      <c r="NZ23">
        <f t="shared" si="173"/>
        <v>0</v>
      </c>
      <c r="OA23">
        <f t="shared" si="174"/>
        <v>0</v>
      </c>
      <c r="OB23">
        <f t="shared" si="175"/>
        <v>0</v>
      </c>
      <c r="OC23">
        <f t="shared" si="176"/>
        <v>0</v>
      </c>
      <c r="OD23">
        <f t="shared" si="177"/>
        <v>0</v>
      </c>
      <c r="OE23">
        <f t="shared" si="178"/>
        <v>0</v>
      </c>
      <c r="OF23">
        <f t="shared" si="179"/>
        <v>0</v>
      </c>
      <c r="OG23">
        <f t="shared" si="180"/>
        <v>0</v>
      </c>
      <c r="OH23">
        <f t="shared" si="181"/>
        <v>0</v>
      </c>
      <c r="OI23">
        <f t="shared" si="182"/>
        <v>0</v>
      </c>
      <c r="OJ23">
        <f t="shared" si="183"/>
        <v>0</v>
      </c>
      <c r="OK23">
        <f t="shared" si="184"/>
        <v>0</v>
      </c>
      <c r="OL23">
        <f t="shared" si="185"/>
        <v>0</v>
      </c>
      <c r="OM23">
        <f t="shared" si="186"/>
        <v>0</v>
      </c>
      <c r="ON23">
        <f t="shared" si="187"/>
        <v>0</v>
      </c>
      <c r="OO23">
        <f t="shared" si="188"/>
        <v>0</v>
      </c>
      <c r="OP23">
        <f t="shared" si="189"/>
        <v>0</v>
      </c>
      <c r="OQ23">
        <f t="shared" si="190"/>
        <v>200</v>
      </c>
      <c r="OR23">
        <f t="shared" si="191"/>
        <v>0</v>
      </c>
      <c r="OS23">
        <f t="shared" si="192"/>
        <v>0</v>
      </c>
      <c r="OT23">
        <f t="shared" si="193"/>
        <v>0</v>
      </c>
      <c r="OU23">
        <f t="shared" si="194"/>
        <v>0</v>
      </c>
      <c r="OV23" t="str">
        <f t="shared" si="195"/>
        <v/>
      </c>
      <c r="OW23" t="str">
        <f t="shared" si="196"/>
        <v/>
      </c>
      <c r="OX23">
        <f t="shared" si="197"/>
        <v>0</v>
      </c>
      <c r="PU23">
        <f t="shared" si="198"/>
        <v>999</v>
      </c>
      <c r="PV23">
        <f t="shared" si="199"/>
        <v>999</v>
      </c>
      <c r="QD23">
        <v>20</v>
      </c>
      <c r="QE23">
        <f t="shared" si="363"/>
        <v>0</v>
      </c>
      <c r="QF23">
        <f t="shared" si="364"/>
        <v>0</v>
      </c>
      <c r="QG23">
        <f t="shared" si="365"/>
        <v>0</v>
      </c>
      <c r="QH23">
        <f t="shared" si="366"/>
        <v>0</v>
      </c>
      <c r="QI23">
        <f t="shared" si="367"/>
        <v>0</v>
      </c>
      <c r="QJ23">
        <f t="shared" si="368"/>
        <v>0</v>
      </c>
      <c r="QK23">
        <f t="shared" si="369"/>
        <v>0</v>
      </c>
      <c r="QL23">
        <f t="shared" si="370"/>
        <v>0</v>
      </c>
      <c r="QM23">
        <f t="shared" si="371"/>
        <v>0</v>
      </c>
      <c r="QN23">
        <f t="shared" si="372"/>
        <v>0</v>
      </c>
      <c r="QO23">
        <f t="shared" si="200"/>
        <v>0</v>
      </c>
      <c r="QP23">
        <f t="shared" si="201"/>
        <v>0</v>
      </c>
      <c r="QQ23">
        <f t="shared" si="202"/>
        <v>0</v>
      </c>
      <c r="QR23">
        <f t="shared" si="203"/>
        <v>0</v>
      </c>
      <c r="QS23">
        <f t="shared" si="204"/>
        <v>0</v>
      </c>
      <c r="QT23">
        <f t="shared" si="205"/>
        <v>0</v>
      </c>
      <c r="QU23">
        <f t="shared" si="206"/>
        <v>0</v>
      </c>
      <c r="QV23">
        <f t="shared" si="207"/>
        <v>0</v>
      </c>
      <c r="QW23">
        <f t="shared" si="208"/>
        <v>0</v>
      </c>
      <c r="QX23">
        <f t="shared" si="209"/>
        <v>0</v>
      </c>
      <c r="QY23">
        <f t="shared" si="210"/>
        <v>0</v>
      </c>
      <c r="QZ23">
        <f t="shared" si="211"/>
        <v>0</v>
      </c>
      <c r="RA23">
        <f t="shared" si="212"/>
        <v>0</v>
      </c>
      <c r="RB23">
        <f t="shared" si="213"/>
        <v>0</v>
      </c>
      <c r="RC23">
        <f t="shared" si="214"/>
        <v>0</v>
      </c>
      <c r="RD23">
        <f t="shared" si="215"/>
        <v>0</v>
      </c>
      <c r="RE23">
        <f t="shared" si="216"/>
        <v>0</v>
      </c>
      <c r="RF23">
        <f t="shared" si="217"/>
        <v>0</v>
      </c>
      <c r="RG23">
        <f t="shared" si="218"/>
        <v>0</v>
      </c>
      <c r="RH23">
        <f t="shared" si="219"/>
        <v>0</v>
      </c>
      <c r="RI23">
        <f t="shared" si="220"/>
        <v>0</v>
      </c>
      <c r="RJ23">
        <f t="shared" si="221"/>
        <v>0</v>
      </c>
      <c r="RK23">
        <f t="shared" si="222"/>
        <v>0</v>
      </c>
      <c r="RL23">
        <f t="shared" si="223"/>
        <v>0</v>
      </c>
      <c r="RM23">
        <f t="shared" si="224"/>
        <v>0</v>
      </c>
      <c r="RN23">
        <f t="shared" si="225"/>
        <v>0</v>
      </c>
      <c r="RO23">
        <f t="shared" si="226"/>
        <v>0</v>
      </c>
      <c r="RP23">
        <f t="shared" si="227"/>
        <v>0</v>
      </c>
      <c r="RQ23">
        <f t="shared" si="228"/>
        <v>0</v>
      </c>
      <c r="RR23">
        <f t="shared" si="229"/>
        <v>0</v>
      </c>
      <c r="RS23">
        <f t="shared" si="230"/>
        <v>300</v>
      </c>
      <c r="RT23">
        <f t="shared" si="231"/>
        <v>0</v>
      </c>
      <c r="RU23">
        <f t="shared" si="232"/>
        <v>0</v>
      </c>
      <c r="RV23">
        <f t="shared" si="233"/>
        <v>0</v>
      </c>
      <c r="RW23">
        <f t="shared" si="234"/>
        <v>0</v>
      </c>
      <c r="RX23" t="str">
        <f t="shared" si="235"/>
        <v/>
      </c>
      <c r="RY23" t="str">
        <f t="shared" si="236"/>
        <v/>
      </c>
      <c r="RZ23">
        <f t="shared" si="237"/>
        <v>0</v>
      </c>
      <c r="SW23">
        <f t="shared" si="238"/>
        <v>999</v>
      </c>
      <c r="SX23">
        <f t="shared" si="239"/>
        <v>999</v>
      </c>
      <c r="TF23">
        <v>20</v>
      </c>
      <c r="TG23">
        <f t="shared" si="373"/>
        <v>0</v>
      </c>
      <c r="TH23">
        <f t="shared" si="374"/>
        <v>0</v>
      </c>
      <c r="TI23">
        <f t="shared" si="375"/>
        <v>0</v>
      </c>
      <c r="TJ23">
        <f t="shared" si="376"/>
        <v>0</v>
      </c>
      <c r="TK23">
        <f t="shared" si="377"/>
        <v>0</v>
      </c>
      <c r="TL23">
        <f t="shared" si="378"/>
        <v>0</v>
      </c>
      <c r="TM23">
        <f t="shared" si="379"/>
        <v>0</v>
      </c>
      <c r="TN23">
        <f t="shared" si="380"/>
        <v>0</v>
      </c>
      <c r="TO23">
        <f t="shared" si="381"/>
        <v>0</v>
      </c>
      <c r="TP23">
        <f t="shared" si="382"/>
        <v>0</v>
      </c>
      <c r="TQ23">
        <f t="shared" si="240"/>
        <v>0</v>
      </c>
      <c r="TR23">
        <f t="shared" si="241"/>
        <v>0</v>
      </c>
      <c r="TS23">
        <f t="shared" si="242"/>
        <v>0</v>
      </c>
      <c r="TT23">
        <f t="shared" si="243"/>
        <v>0</v>
      </c>
      <c r="TU23">
        <f t="shared" si="244"/>
        <v>0</v>
      </c>
      <c r="TV23">
        <f t="shared" si="245"/>
        <v>0</v>
      </c>
      <c r="TW23">
        <f t="shared" si="246"/>
        <v>0</v>
      </c>
      <c r="TX23">
        <f t="shared" si="247"/>
        <v>0</v>
      </c>
      <c r="TY23">
        <f t="shared" si="248"/>
        <v>0</v>
      </c>
      <c r="TZ23">
        <f t="shared" si="249"/>
        <v>0</v>
      </c>
      <c r="UA23">
        <f t="shared" si="250"/>
        <v>0</v>
      </c>
      <c r="UB23">
        <f t="shared" si="251"/>
        <v>0</v>
      </c>
      <c r="UC23">
        <f t="shared" si="252"/>
        <v>0</v>
      </c>
      <c r="UD23">
        <f t="shared" si="253"/>
        <v>0</v>
      </c>
      <c r="UE23">
        <f t="shared" si="254"/>
        <v>0</v>
      </c>
      <c r="UF23">
        <f t="shared" si="255"/>
        <v>0</v>
      </c>
      <c r="UG23">
        <f t="shared" si="256"/>
        <v>0</v>
      </c>
      <c r="UH23">
        <f t="shared" si="257"/>
        <v>0</v>
      </c>
      <c r="UI23">
        <f t="shared" si="258"/>
        <v>0</v>
      </c>
      <c r="UJ23">
        <f t="shared" si="259"/>
        <v>0</v>
      </c>
      <c r="UK23">
        <f t="shared" si="260"/>
        <v>0</v>
      </c>
      <c r="UL23">
        <f t="shared" si="261"/>
        <v>0</v>
      </c>
      <c r="UM23">
        <f t="shared" si="262"/>
        <v>0</v>
      </c>
      <c r="UN23">
        <f t="shared" si="263"/>
        <v>0</v>
      </c>
      <c r="UO23">
        <f t="shared" si="264"/>
        <v>0</v>
      </c>
      <c r="UP23">
        <f t="shared" si="265"/>
        <v>0</v>
      </c>
      <c r="UQ23">
        <f t="shared" si="266"/>
        <v>0</v>
      </c>
      <c r="UR23">
        <f t="shared" si="267"/>
        <v>0</v>
      </c>
      <c r="US23">
        <f t="shared" si="268"/>
        <v>0</v>
      </c>
      <c r="UT23">
        <f t="shared" si="269"/>
        <v>0</v>
      </c>
      <c r="UU23">
        <f t="shared" si="270"/>
        <v>400</v>
      </c>
      <c r="UV23">
        <f t="shared" si="271"/>
        <v>0</v>
      </c>
      <c r="UW23">
        <f t="shared" si="272"/>
        <v>0</v>
      </c>
      <c r="UX23">
        <f t="shared" si="273"/>
        <v>0</v>
      </c>
      <c r="UY23">
        <f t="shared" si="274"/>
        <v>0</v>
      </c>
      <c r="UZ23" t="str">
        <f t="shared" si="275"/>
        <v/>
      </c>
      <c r="VA23" t="str">
        <f t="shared" si="276"/>
        <v/>
      </c>
      <c r="VB23">
        <f t="shared" si="277"/>
        <v>0</v>
      </c>
      <c r="VY23">
        <f t="shared" si="278"/>
        <v>999</v>
      </c>
      <c r="VZ23">
        <f t="shared" si="279"/>
        <v>999</v>
      </c>
      <c r="WH23">
        <v>20</v>
      </c>
      <c r="WI23">
        <f t="shared" si="383"/>
        <v>0</v>
      </c>
      <c r="WJ23">
        <f t="shared" si="384"/>
        <v>0</v>
      </c>
      <c r="WK23">
        <f t="shared" si="385"/>
        <v>0</v>
      </c>
      <c r="WL23">
        <f t="shared" si="386"/>
        <v>0</v>
      </c>
      <c r="WM23">
        <f t="shared" si="387"/>
        <v>0</v>
      </c>
      <c r="WN23">
        <f t="shared" si="388"/>
        <v>0</v>
      </c>
      <c r="WO23">
        <f t="shared" si="389"/>
        <v>0</v>
      </c>
      <c r="WP23">
        <f t="shared" si="390"/>
        <v>0</v>
      </c>
      <c r="WQ23">
        <f t="shared" si="391"/>
        <v>0</v>
      </c>
      <c r="WR23">
        <f t="shared" si="392"/>
        <v>0</v>
      </c>
      <c r="WS23">
        <f t="shared" si="280"/>
        <v>0</v>
      </c>
      <c r="WT23">
        <f t="shared" si="281"/>
        <v>0</v>
      </c>
      <c r="WU23">
        <f t="shared" si="282"/>
        <v>0</v>
      </c>
      <c r="WV23">
        <f t="shared" si="283"/>
        <v>0</v>
      </c>
      <c r="WW23">
        <f t="shared" si="284"/>
        <v>0</v>
      </c>
      <c r="WX23">
        <f t="shared" si="285"/>
        <v>0</v>
      </c>
      <c r="WY23">
        <f t="shared" si="286"/>
        <v>0</v>
      </c>
      <c r="WZ23">
        <f t="shared" si="287"/>
        <v>0</v>
      </c>
      <c r="XA23">
        <f t="shared" si="288"/>
        <v>0</v>
      </c>
      <c r="XB23">
        <f t="shared" si="289"/>
        <v>0</v>
      </c>
      <c r="XC23">
        <f t="shared" si="290"/>
        <v>0</v>
      </c>
      <c r="XD23">
        <f t="shared" si="291"/>
        <v>0</v>
      </c>
      <c r="XE23">
        <f t="shared" si="292"/>
        <v>0</v>
      </c>
      <c r="XF23">
        <f t="shared" si="293"/>
        <v>0</v>
      </c>
      <c r="XG23">
        <f t="shared" si="294"/>
        <v>0</v>
      </c>
      <c r="XH23">
        <f t="shared" si="295"/>
        <v>0</v>
      </c>
      <c r="XI23">
        <f t="shared" si="296"/>
        <v>0</v>
      </c>
      <c r="XJ23">
        <f t="shared" si="297"/>
        <v>0</v>
      </c>
      <c r="XK23">
        <f t="shared" si="298"/>
        <v>0</v>
      </c>
      <c r="XL23">
        <f t="shared" si="299"/>
        <v>0</v>
      </c>
      <c r="XM23">
        <f t="shared" si="300"/>
        <v>0</v>
      </c>
      <c r="XN23">
        <f t="shared" si="301"/>
        <v>0</v>
      </c>
      <c r="XO23">
        <f t="shared" si="302"/>
        <v>0</v>
      </c>
      <c r="XP23">
        <f t="shared" si="303"/>
        <v>0</v>
      </c>
      <c r="XQ23">
        <f t="shared" si="304"/>
        <v>0</v>
      </c>
      <c r="XR23">
        <f t="shared" si="305"/>
        <v>0</v>
      </c>
      <c r="XS23">
        <f t="shared" si="306"/>
        <v>0</v>
      </c>
      <c r="XT23">
        <f t="shared" si="307"/>
        <v>0</v>
      </c>
      <c r="XU23">
        <f t="shared" si="308"/>
        <v>0</v>
      </c>
      <c r="XV23">
        <f t="shared" si="309"/>
        <v>0</v>
      </c>
      <c r="XX23">
        <f t="shared" si="310"/>
        <v>0</v>
      </c>
      <c r="XY23">
        <f t="shared" si="311"/>
        <v>0</v>
      </c>
      <c r="XZ23">
        <f t="shared" si="312"/>
        <v>0</v>
      </c>
    </row>
    <row r="24" spans="1:650" x14ac:dyDescent="0.45">
      <c r="A24" s="10" t="s">
        <v>43</v>
      </c>
      <c r="B24" s="10"/>
      <c r="C24" s="10"/>
      <c r="D24" s="10"/>
      <c r="E24" s="10"/>
      <c r="F24" s="10"/>
      <c r="G24" s="10"/>
      <c r="H24" s="10"/>
      <c r="I24" s="10"/>
      <c r="AT24">
        <v>21</v>
      </c>
      <c r="AU24">
        <f t="shared" si="313"/>
        <v>0</v>
      </c>
      <c r="AV24">
        <f t="shared" si="314"/>
        <v>0</v>
      </c>
      <c r="AW24">
        <f t="shared" si="315"/>
        <v>0</v>
      </c>
      <c r="AX24">
        <f t="shared" si="316"/>
        <v>0</v>
      </c>
      <c r="AY24">
        <f t="shared" si="317"/>
        <v>0</v>
      </c>
      <c r="AZ24">
        <f t="shared" si="318"/>
        <v>0</v>
      </c>
      <c r="BA24">
        <f t="shared" si="319"/>
        <v>0</v>
      </c>
      <c r="BB24">
        <f t="shared" si="320"/>
        <v>0</v>
      </c>
      <c r="BC24">
        <f t="shared" si="321"/>
        <v>0</v>
      </c>
      <c r="BD24">
        <f t="shared" si="322"/>
        <v>0</v>
      </c>
      <c r="BE24">
        <f t="shared" si="0"/>
        <v>0</v>
      </c>
      <c r="BF24">
        <f t="shared" si="1"/>
        <v>0</v>
      </c>
      <c r="BG24">
        <f t="shared" si="2"/>
        <v>0</v>
      </c>
      <c r="BH24">
        <f t="shared" si="3"/>
        <v>0</v>
      </c>
      <c r="BI24">
        <f t="shared" si="4"/>
        <v>0</v>
      </c>
      <c r="BJ24">
        <f t="shared" si="5"/>
        <v>0</v>
      </c>
      <c r="BK24">
        <f t="shared" si="6"/>
        <v>0</v>
      </c>
      <c r="BL24">
        <f t="shared" si="7"/>
        <v>0</v>
      </c>
      <c r="BM24">
        <f t="shared" si="8"/>
        <v>0</v>
      </c>
      <c r="BN24">
        <f t="shared" si="9"/>
        <v>0</v>
      </c>
      <c r="BO24">
        <f t="shared" si="10"/>
        <v>0</v>
      </c>
      <c r="BP24">
        <f t="shared" si="11"/>
        <v>0</v>
      </c>
      <c r="BQ24">
        <f t="shared" si="12"/>
        <v>0</v>
      </c>
      <c r="BR24">
        <f t="shared" si="13"/>
        <v>0</v>
      </c>
      <c r="BS24">
        <f t="shared" si="14"/>
        <v>0</v>
      </c>
      <c r="BT24">
        <f t="shared" si="15"/>
        <v>0</v>
      </c>
      <c r="BU24">
        <f t="shared" si="16"/>
        <v>0</v>
      </c>
      <c r="BV24">
        <f t="shared" si="17"/>
        <v>0</v>
      </c>
      <c r="BW24">
        <f t="shared" si="18"/>
        <v>0</v>
      </c>
      <c r="BX24">
        <f t="shared" si="19"/>
        <v>0</v>
      </c>
      <c r="BY24">
        <f t="shared" si="20"/>
        <v>0</v>
      </c>
      <c r="BZ24">
        <f t="shared" si="21"/>
        <v>0</v>
      </c>
      <c r="CA24">
        <f t="shared" si="22"/>
        <v>0</v>
      </c>
      <c r="CB24">
        <f t="shared" si="23"/>
        <v>0</v>
      </c>
      <c r="CC24">
        <f t="shared" si="24"/>
        <v>0</v>
      </c>
      <c r="CD24">
        <f t="shared" si="25"/>
        <v>0</v>
      </c>
      <c r="CE24">
        <f t="shared" si="26"/>
        <v>0</v>
      </c>
      <c r="CF24">
        <f t="shared" si="27"/>
        <v>0</v>
      </c>
      <c r="CG24">
        <f t="shared" si="28"/>
        <v>0</v>
      </c>
      <c r="CH24">
        <f t="shared" si="29"/>
        <v>0</v>
      </c>
      <c r="CI24">
        <f t="shared" si="30"/>
        <v>0</v>
      </c>
      <c r="CJ24">
        <f t="shared" si="31"/>
        <v>0</v>
      </c>
      <c r="CK24">
        <f t="shared" si="32"/>
        <v>0</v>
      </c>
      <c r="CL24">
        <f t="shared" si="33"/>
        <v>0</v>
      </c>
      <c r="CM24">
        <f t="shared" si="34"/>
        <v>0</v>
      </c>
      <c r="CN24" t="str">
        <f t="shared" si="35"/>
        <v/>
      </c>
      <c r="CO24" t="str">
        <f t="shared" si="36"/>
        <v/>
      </c>
      <c r="CP24">
        <f t="shared" si="37"/>
        <v>0</v>
      </c>
      <c r="DM24">
        <f t="shared" si="38"/>
        <v>999</v>
      </c>
      <c r="DN24">
        <f t="shared" si="39"/>
        <v>999</v>
      </c>
      <c r="DV24">
        <v>21</v>
      </c>
      <c r="DW24">
        <f t="shared" si="323"/>
        <v>0</v>
      </c>
      <c r="DX24">
        <f t="shared" si="324"/>
        <v>0</v>
      </c>
      <c r="DY24">
        <f t="shared" si="325"/>
        <v>0</v>
      </c>
      <c r="DZ24">
        <f t="shared" si="326"/>
        <v>0</v>
      </c>
      <c r="EA24">
        <f t="shared" si="327"/>
        <v>0</v>
      </c>
      <c r="EB24">
        <f t="shared" si="328"/>
        <v>0</v>
      </c>
      <c r="EC24">
        <f t="shared" si="329"/>
        <v>0</v>
      </c>
      <c r="ED24">
        <f t="shared" si="330"/>
        <v>0</v>
      </c>
      <c r="EE24">
        <f t="shared" si="331"/>
        <v>0</v>
      </c>
      <c r="EF24">
        <f t="shared" si="332"/>
        <v>0</v>
      </c>
      <c r="EG24">
        <f t="shared" si="40"/>
        <v>0</v>
      </c>
      <c r="EH24">
        <f t="shared" si="41"/>
        <v>0</v>
      </c>
      <c r="EI24">
        <f t="shared" si="42"/>
        <v>0</v>
      </c>
      <c r="EJ24">
        <f t="shared" si="43"/>
        <v>0</v>
      </c>
      <c r="EK24">
        <f t="shared" si="44"/>
        <v>0</v>
      </c>
      <c r="EL24">
        <f t="shared" si="45"/>
        <v>0</v>
      </c>
      <c r="EM24">
        <f t="shared" si="46"/>
        <v>0</v>
      </c>
      <c r="EN24">
        <f t="shared" si="47"/>
        <v>0</v>
      </c>
      <c r="EO24">
        <f t="shared" si="48"/>
        <v>0</v>
      </c>
      <c r="EP24">
        <f t="shared" si="49"/>
        <v>0</v>
      </c>
      <c r="EQ24">
        <f t="shared" si="50"/>
        <v>0</v>
      </c>
      <c r="ER24">
        <f t="shared" si="51"/>
        <v>0</v>
      </c>
      <c r="ES24">
        <f t="shared" si="52"/>
        <v>0</v>
      </c>
      <c r="ET24">
        <f t="shared" si="53"/>
        <v>0</v>
      </c>
      <c r="EU24">
        <f t="shared" si="54"/>
        <v>0</v>
      </c>
      <c r="EV24">
        <f t="shared" si="55"/>
        <v>0</v>
      </c>
      <c r="EW24">
        <f t="shared" si="56"/>
        <v>0</v>
      </c>
      <c r="EX24">
        <f t="shared" si="57"/>
        <v>0</v>
      </c>
      <c r="EY24">
        <f t="shared" si="58"/>
        <v>0</v>
      </c>
      <c r="EZ24">
        <f t="shared" si="59"/>
        <v>0</v>
      </c>
      <c r="FA24">
        <f t="shared" si="60"/>
        <v>0</v>
      </c>
      <c r="FB24">
        <f t="shared" si="61"/>
        <v>0</v>
      </c>
      <c r="FC24">
        <f t="shared" si="62"/>
        <v>0</v>
      </c>
      <c r="FD24">
        <f t="shared" si="63"/>
        <v>0</v>
      </c>
      <c r="FE24">
        <f t="shared" si="64"/>
        <v>0</v>
      </c>
      <c r="FF24">
        <f t="shared" si="65"/>
        <v>0</v>
      </c>
      <c r="FG24">
        <f t="shared" si="66"/>
        <v>0</v>
      </c>
      <c r="FH24">
        <f t="shared" si="67"/>
        <v>0</v>
      </c>
      <c r="FI24">
        <f t="shared" si="68"/>
        <v>0</v>
      </c>
      <c r="FJ24">
        <f t="shared" si="69"/>
        <v>0</v>
      </c>
      <c r="FK24">
        <f t="shared" si="70"/>
        <v>0</v>
      </c>
      <c r="FL24">
        <f t="shared" si="71"/>
        <v>0</v>
      </c>
      <c r="FM24">
        <f t="shared" si="72"/>
        <v>0</v>
      </c>
      <c r="FN24">
        <f t="shared" si="73"/>
        <v>0</v>
      </c>
      <c r="FO24">
        <f t="shared" si="74"/>
        <v>0</v>
      </c>
      <c r="FP24" t="str">
        <f t="shared" si="75"/>
        <v/>
      </c>
      <c r="FQ24" t="str">
        <f t="shared" si="76"/>
        <v/>
      </c>
      <c r="FR24">
        <f t="shared" si="77"/>
        <v>0</v>
      </c>
      <c r="GO24">
        <f t="shared" si="78"/>
        <v>999</v>
      </c>
      <c r="GP24">
        <f t="shared" si="79"/>
        <v>999</v>
      </c>
      <c r="GX24">
        <v>21</v>
      </c>
      <c r="GY24">
        <f t="shared" si="333"/>
        <v>0</v>
      </c>
      <c r="GZ24">
        <f t="shared" si="334"/>
        <v>0</v>
      </c>
      <c r="HA24">
        <f t="shared" si="335"/>
        <v>0</v>
      </c>
      <c r="HB24">
        <f t="shared" si="336"/>
        <v>0</v>
      </c>
      <c r="HC24">
        <f t="shared" si="337"/>
        <v>0</v>
      </c>
      <c r="HD24">
        <f t="shared" si="338"/>
        <v>0</v>
      </c>
      <c r="HE24">
        <f t="shared" si="339"/>
        <v>0</v>
      </c>
      <c r="HF24">
        <f t="shared" si="340"/>
        <v>0</v>
      </c>
      <c r="HG24">
        <f t="shared" si="341"/>
        <v>0</v>
      </c>
      <c r="HH24">
        <f t="shared" si="342"/>
        <v>0</v>
      </c>
      <c r="HI24">
        <f t="shared" si="80"/>
        <v>0</v>
      </c>
      <c r="HJ24">
        <f t="shared" si="81"/>
        <v>0</v>
      </c>
      <c r="HK24">
        <f t="shared" si="82"/>
        <v>0</v>
      </c>
      <c r="HL24">
        <f t="shared" si="83"/>
        <v>0</v>
      </c>
      <c r="HM24">
        <f t="shared" si="84"/>
        <v>0</v>
      </c>
      <c r="HN24">
        <f t="shared" si="85"/>
        <v>0</v>
      </c>
      <c r="HO24">
        <f t="shared" si="86"/>
        <v>0</v>
      </c>
      <c r="HP24">
        <f t="shared" si="87"/>
        <v>0</v>
      </c>
      <c r="HQ24">
        <f t="shared" si="88"/>
        <v>0</v>
      </c>
      <c r="HR24">
        <f t="shared" si="89"/>
        <v>0</v>
      </c>
      <c r="HS24">
        <f t="shared" si="90"/>
        <v>0</v>
      </c>
      <c r="HT24">
        <f t="shared" si="91"/>
        <v>0</v>
      </c>
      <c r="HU24">
        <f t="shared" si="92"/>
        <v>0</v>
      </c>
      <c r="HV24">
        <f t="shared" si="93"/>
        <v>0</v>
      </c>
      <c r="HW24">
        <f t="shared" si="94"/>
        <v>0</v>
      </c>
      <c r="HX24">
        <f t="shared" si="95"/>
        <v>0</v>
      </c>
      <c r="HY24">
        <f t="shared" si="96"/>
        <v>0</v>
      </c>
      <c r="HZ24">
        <f t="shared" si="97"/>
        <v>0</v>
      </c>
      <c r="IA24">
        <f t="shared" si="98"/>
        <v>0</v>
      </c>
      <c r="IB24">
        <f t="shared" si="99"/>
        <v>0</v>
      </c>
      <c r="IC24">
        <f t="shared" si="100"/>
        <v>0</v>
      </c>
      <c r="ID24">
        <f t="shared" si="101"/>
        <v>0</v>
      </c>
      <c r="IE24">
        <f t="shared" si="102"/>
        <v>0</v>
      </c>
      <c r="IF24">
        <f t="shared" si="103"/>
        <v>0</v>
      </c>
      <c r="IG24">
        <f t="shared" si="104"/>
        <v>0</v>
      </c>
      <c r="IH24">
        <f t="shared" si="105"/>
        <v>0</v>
      </c>
      <c r="II24">
        <f t="shared" si="106"/>
        <v>0</v>
      </c>
      <c r="IJ24">
        <f t="shared" si="107"/>
        <v>0</v>
      </c>
      <c r="IK24">
        <f t="shared" si="108"/>
        <v>0</v>
      </c>
      <c r="IL24">
        <f t="shared" si="109"/>
        <v>0</v>
      </c>
      <c r="IM24">
        <f t="shared" si="110"/>
        <v>0</v>
      </c>
      <c r="IN24">
        <f t="shared" si="111"/>
        <v>0</v>
      </c>
      <c r="IO24">
        <f t="shared" si="112"/>
        <v>0</v>
      </c>
      <c r="IP24">
        <f t="shared" si="113"/>
        <v>0</v>
      </c>
      <c r="IQ24">
        <f t="shared" si="114"/>
        <v>0</v>
      </c>
      <c r="IR24" t="str">
        <f t="shared" si="115"/>
        <v/>
      </c>
      <c r="IS24" t="str">
        <f t="shared" si="116"/>
        <v/>
      </c>
      <c r="IT24">
        <f t="shared" si="117"/>
        <v>0</v>
      </c>
      <c r="JQ24">
        <f t="shared" si="118"/>
        <v>999</v>
      </c>
      <c r="JR24">
        <f t="shared" si="119"/>
        <v>999</v>
      </c>
      <c r="JZ24">
        <v>21</v>
      </c>
      <c r="KA24">
        <f t="shared" si="343"/>
        <v>0</v>
      </c>
      <c r="KB24">
        <f t="shared" si="344"/>
        <v>0</v>
      </c>
      <c r="KC24">
        <f t="shared" si="345"/>
        <v>0</v>
      </c>
      <c r="KD24">
        <f t="shared" si="346"/>
        <v>0</v>
      </c>
      <c r="KE24">
        <f t="shared" si="347"/>
        <v>0</v>
      </c>
      <c r="KF24">
        <f t="shared" si="348"/>
        <v>0</v>
      </c>
      <c r="KG24">
        <f t="shared" si="349"/>
        <v>0</v>
      </c>
      <c r="KH24">
        <f t="shared" si="350"/>
        <v>0</v>
      </c>
      <c r="KI24">
        <f t="shared" si="351"/>
        <v>0</v>
      </c>
      <c r="KJ24">
        <f t="shared" si="352"/>
        <v>0</v>
      </c>
      <c r="KK24">
        <f t="shared" si="120"/>
        <v>0</v>
      </c>
      <c r="KL24">
        <f t="shared" si="121"/>
        <v>0</v>
      </c>
      <c r="KM24">
        <f t="shared" si="122"/>
        <v>0</v>
      </c>
      <c r="KN24">
        <f t="shared" si="123"/>
        <v>0</v>
      </c>
      <c r="KO24">
        <f t="shared" si="124"/>
        <v>0</v>
      </c>
      <c r="KP24">
        <f t="shared" si="125"/>
        <v>0</v>
      </c>
      <c r="KQ24">
        <f t="shared" si="126"/>
        <v>0</v>
      </c>
      <c r="KR24">
        <f t="shared" si="127"/>
        <v>0</v>
      </c>
      <c r="KS24">
        <f t="shared" si="128"/>
        <v>0</v>
      </c>
      <c r="KT24">
        <f t="shared" si="129"/>
        <v>0</v>
      </c>
      <c r="KU24">
        <f t="shared" si="130"/>
        <v>0</v>
      </c>
      <c r="KV24">
        <f t="shared" si="131"/>
        <v>0</v>
      </c>
      <c r="KW24">
        <f t="shared" si="132"/>
        <v>0</v>
      </c>
      <c r="KX24">
        <f t="shared" si="133"/>
        <v>0</v>
      </c>
      <c r="KY24">
        <f t="shared" si="134"/>
        <v>0</v>
      </c>
      <c r="KZ24">
        <f t="shared" si="135"/>
        <v>0</v>
      </c>
      <c r="LA24">
        <f t="shared" si="136"/>
        <v>0</v>
      </c>
      <c r="LB24">
        <f t="shared" si="137"/>
        <v>0</v>
      </c>
      <c r="LC24">
        <f t="shared" si="138"/>
        <v>0</v>
      </c>
      <c r="LD24">
        <f t="shared" si="139"/>
        <v>0</v>
      </c>
      <c r="LE24">
        <f t="shared" si="140"/>
        <v>0</v>
      </c>
      <c r="LF24">
        <f t="shared" si="141"/>
        <v>0</v>
      </c>
      <c r="LG24">
        <f t="shared" si="142"/>
        <v>0</v>
      </c>
      <c r="LH24">
        <f t="shared" si="143"/>
        <v>0</v>
      </c>
      <c r="LI24">
        <f t="shared" si="144"/>
        <v>0</v>
      </c>
      <c r="LJ24">
        <f t="shared" si="145"/>
        <v>0</v>
      </c>
      <c r="LK24">
        <f t="shared" si="146"/>
        <v>0</v>
      </c>
      <c r="LL24">
        <f t="shared" si="147"/>
        <v>0</v>
      </c>
      <c r="LM24">
        <f t="shared" si="148"/>
        <v>0</v>
      </c>
      <c r="LN24">
        <f t="shared" si="149"/>
        <v>0</v>
      </c>
      <c r="LO24">
        <f t="shared" si="150"/>
        <v>100</v>
      </c>
      <c r="LP24">
        <f t="shared" si="151"/>
        <v>0</v>
      </c>
      <c r="LQ24">
        <f t="shared" si="152"/>
        <v>0</v>
      </c>
      <c r="LR24">
        <f t="shared" si="153"/>
        <v>0</v>
      </c>
      <c r="LS24">
        <f t="shared" si="154"/>
        <v>0</v>
      </c>
      <c r="LT24" t="str">
        <f t="shared" si="155"/>
        <v/>
      </c>
      <c r="LU24" t="str">
        <f t="shared" si="156"/>
        <v/>
      </c>
      <c r="LV24">
        <f t="shared" si="157"/>
        <v>0</v>
      </c>
      <c r="MS24">
        <f t="shared" si="158"/>
        <v>999</v>
      </c>
      <c r="MT24">
        <f t="shared" si="159"/>
        <v>999</v>
      </c>
      <c r="NB24">
        <v>21</v>
      </c>
      <c r="NC24">
        <f t="shared" si="353"/>
        <v>0</v>
      </c>
      <c r="ND24">
        <f t="shared" si="354"/>
        <v>0</v>
      </c>
      <c r="NE24">
        <f t="shared" si="355"/>
        <v>0</v>
      </c>
      <c r="NF24">
        <f t="shared" si="356"/>
        <v>0</v>
      </c>
      <c r="NG24">
        <f t="shared" si="357"/>
        <v>0</v>
      </c>
      <c r="NH24">
        <f t="shared" si="358"/>
        <v>0</v>
      </c>
      <c r="NI24">
        <f t="shared" si="359"/>
        <v>0</v>
      </c>
      <c r="NJ24">
        <f t="shared" si="360"/>
        <v>0</v>
      </c>
      <c r="NK24">
        <f t="shared" si="361"/>
        <v>0</v>
      </c>
      <c r="NL24">
        <f t="shared" si="362"/>
        <v>0</v>
      </c>
      <c r="NM24">
        <f t="shared" si="160"/>
        <v>0</v>
      </c>
      <c r="NN24">
        <f t="shared" si="161"/>
        <v>0</v>
      </c>
      <c r="NO24">
        <f t="shared" si="162"/>
        <v>0</v>
      </c>
      <c r="NP24">
        <f t="shared" si="163"/>
        <v>0</v>
      </c>
      <c r="NQ24">
        <f t="shared" si="164"/>
        <v>0</v>
      </c>
      <c r="NR24">
        <f t="shared" si="165"/>
        <v>0</v>
      </c>
      <c r="NS24">
        <f t="shared" si="166"/>
        <v>0</v>
      </c>
      <c r="NT24">
        <f t="shared" si="167"/>
        <v>0</v>
      </c>
      <c r="NU24">
        <f t="shared" si="168"/>
        <v>0</v>
      </c>
      <c r="NV24">
        <f t="shared" si="169"/>
        <v>0</v>
      </c>
      <c r="NW24">
        <f t="shared" si="170"/>
        <v>0</v>
      </c>
      <c r="NX24">
        <f t="shared" si="171"/>
        <v>0</v>
      </c>
      <c r="NY24">
        <f t="shared" si="172"/>
        <v>0</v>
      </c>
      <c r="NZ24">
        <f t="shared" si="173"/>
        <v>0</v>
      </c>
      <c r="OA24">
        <f t="shared" si="174"/>
        <v>0</v>
      </c>
      <c r="OB24">
        <f t="shared" si="175"/>
        <v>0</v>
      </c>
      <c r="OC24">
        <f t="shared" si="176"/>
        <v>0</v>
      </c>
      <c r="OD24">
        <f t="shared" si="177"/>
        <v>0</v>
      </c>
      <c r="OE24">
        <f t="shared" si="178"/>
        <v>0</v>
      </c>
      <c r="OF24">
        <f t="shared" si="179"/>
        <v>0</v>
      </c>
      <c r="OG24">
        <f t="shared" si="180"/>
        <v>0</v>
      </c>
      <c r="OH24">
        <f t="shared" si="181"/>
        <v>0</v>
      </c>
      <c r="OI24">
        <f t="shared" si="182"/>
        <v>0</v>
      </c>
      <c r="OJ24">
        <f t="shared" si="183"/>
        <v>0</v>
      </c>
      <c r="OK24">
        <f t="shared" si="184"/>
        <v>0</v>
      </c>
      <c r="OL24">
        <f t="shared" si="185"/>
        <v>0</v>
      </c>
      <c r="OM24">
        <f t="shared" si="186"/>
        <v>0</v>
      </c>
      <c r="ON24">
        <f t="shared" si="187"/>
        <v>0</v>
      </c>
      <c r="OO24">
        <f t="shared" si="188"/>
        <v>0</v>
      </c>
      <c r="OP24">
        <f t="shared" si="189"/>
        <v>0</v>
      </c>
      <c r="OQ24">
        <f t="shared" si="190"/>
        <v>200</v>
      </c>
      <c r="OR24">
        <f t="shared" si="191"/>
        <v>0</v>
      </c>
      <c r="OS24">
        <f t="shared" si="192"/>
        <v>0</v>
      </c>
      <c r="OT24">
        <f t="shared" si="193"/>
        <v>0</v>
      </c>
      <c r="OU24">
        <f t="shared" si="194"/>
        <v>0</v>
      </c>
      <c r="OV24" t="str">
        <f t="shared" si="195"/>
        <v/>
      </c>
      <c r="OW24" t="str">
        <f t="shared" si="196"/>
        <v/>
      </c>
      <c r="OX24">
        <f t="shared" si="197"/>
        <v>0</v>
      </c>
      <c r="PU24">
        <f t="shared" si="198"/>
        <v>999</v>
      </c>
      <c r="PV24">
        <f t="shared" si="199"/>
        <v>999</v>
      </c>
      <c r="QD24">
        <v>21</v>
      </c>
      <c r="QE24">
        <f t="shared" si="363"/>
        <v>0</v>
      </c>
      <c r="QF24">
        <f t="shared" si="364"/>
        <v>0</v>
      </c>
      <c r="QG24">
        <f t="shared" si="365"/>
        <v>0</v>
      </c>
      <c r="QH24">
        <f t="shared" si="366"/>
        <v>0</v>
      </c>
      <c r="QI24">
        <f t="shared" si="367"/>
        <v>0</v>
      </c>
      <c r="QJ24">
        <f t="shared" si="368"/>
        <v>0</v>
      </c>
      <c r="QK24">
        <f t="shared" si="369"/>
        <v>0</v>
      </c>
      <c r="QL24">
        <f t="shared" si="370"/>
        <v>0</v>
      </c>
      <c r="QM24">
        <f t="shared" si="371"/>
        <v>0</v>
      </c>
      <c r="QN24">
        <f t="shared" si="372"/>
        <v>0</v>
      </c>
      <c r="QO24">
        <f t="shared" si="200"/>
        <v>0</v>
      </c>
      <c r="QP24">
        <f t="shared" si="201"/>
        <v>0</v>
      </c>
      <c r="QQ24">
        <f t="shared" si="202"/>
        <v>0</v>
      </c>
      <c r="QR24">
        <f t="shared" si="203"/>
        <v>0</v>
      </c>
      <c r="QS24">
        <f t="shared" si="204"/>
        <v>0</v>
      </c>
      <c r="QT24">
        <f t="shared" si="205"/>
        <v>0</v>
      </c>
      <c r="QU24">
        <f t="shared" si="206"/>
        <v>0</v>
      </c>
      <c r="QV24">
        <f t="shared" si="207"/>
        <v>0</v>
      </c>
      <c r="QW24">
        <f t="shared" si="208"/>
        <v>0</v>
      </c>
      <c r="QX24">
        <f t="shared" si="209"/>
        <v>0</v>
      </c>
      <c r="QY24">
        <f t="shared" si="210"/>
        <v>0</v>
      </c>
      <c r="QZ24">
        <f t="shared" si="211"/>
        <v>0</v>
      </c>
      <c r="RA24">
        <f t="shared" si="212"/>
        <v>0</v>
      </c>
      <c r="RB24">
        <f t="shared" si="213"/>
        <v>0</v>
      </c>
      <c r="RC24">
        <f t="shared" si="214"/>
        <v>0</v>
      </c>
      <c r="RD24">
        <f t="shared" si="215"/>
        <v>0</v>
      </c>
      <c r="RE24">
        <f t="shared" si="216"/>
        <v>0</v>
      </c>
      <c r="RF24">
        <f t="shared" si="217"/>
        <v>0</v>
      </c>
      <c r="RG24">
        <f t="shared" si="218"/>
        <v>0</v>
      </c>
      <c r="RH24">
        <f t="shared" si="219"/>
        <v>0</v>
      </c>
      <c r="RI24">
        <f t="shared" si="220"/>
        <v>0</v>
      </c>
      <c r="RJ24">
        <f t="shared" si="221"/>
        <v>0</v>
      </c>
      <c r="RK24">
        <f t="shared" si="222"/>
        <v>0</v>
      </c>
      <c r="RL24">
        <f t="shared" si="223"/>
        <v>0</v>
      </c>
      <c r="RM24">
        <f t="shared" si="224"/>
        <v>0</v>
      </c>
      <c r="RN24">
        <f t="shared" si="225"/>
        <v>0</v>
      </c>
      <c r="RO24">
        <f t="shared" si="226"/>
        <v>0</v>
      </c>
      <c r="RP24">
        <f t="shared" si="227"/>
        <v>0</v>
      </c>
      <c r="RQ24">
        <f t="shared" si="228"/>
        <v>0</v>
      </c>
      <c r="RR24">
        <f t="shared" si="229"/>
        <v>0</v>
      </c>
      <c r="RS24">
        <f t="shared" si="230"/>
        <v>300</v>
      </c>
      <c r="RT24">
        <f t="shared" si="231"/>
        <v>0</v>
      </c>
      <c r="RU24">
        <f t="shared" si="232"/>
        <v>0</v>
      </c>
      <c r="RV24">
        <f t="shared" si="233"/>
        <v>0</v>
      </c>
      <c r="RW24">
        <f t="shared" si="234"/>
        <v>0</v>
      </c>
      <c r="RX24" t="str">
        <f t="shared" si="235"/>
        <v/>
      </c>
      <c r="RY24" t="str">
        <f t="shared" si="236"/>
        <v/>
      </c>
      <c r="RZ24">
        <f t="shared" si="237"/>
        <v>0</v>
      </c>
      <c r="SW24">
        <f t="shared" si="238"/>
        <v>999</v>
      </c>
      <c r="SX24">
        <f t="shared" si="239"/>
        <v>999</v>
      </c>
      <c r="TF24">
        <v>21</v>
      </c>
      <c r="TG24">
        <f t="shared" si="373"/>
        <v>0</v>
      </c>
      <c r="TH24">
        <f t="shared" si="374"/>
        <v>0</v>
      </c>
      <c r="TI24">
        <f t="shared" si="375"/>
        <v>0</v>
      </c>
      <c r="TJ24">
        <f t="shared" si="376"/>
        <v>0</v>
      </c>
      <c r="TK24">
        <f t="shared" si="377"/>
        <v>0</v>
      </c>
      <c r="TL24">
        <f t="shared" si="378"/>
        <v>0</v>
      </c>
      <c r="TM24">
        <f t="shared" si="379"/>
        <v>0</v>
      </c>
      <c r="TN24">
        <f t="shared" si="380"/>
        <v>0</v>
      </c>
      <c r="TO24">
        <f t="shared" si="381"/>
        <v>0</v>
      </c>
      <c r="TP24">
        <f t="shared" si="382"/>
        <v>0</v>
      </c>
      <c r="TQ24">
        <f t="shared" si="240"/>
        <v>0</v>
      </c>
      <c r="TR24">
        <f t="shared" si="241"/>
        <v>0</v>
      </c>
      <c r="TS24">
        <f t="shared" si="242"/>
        <v>0</v>
      </c>
      <c r="TT24">
        <f t="shared" si="243"/>
        <v>0</v>
      </c>
      <c r="TU24">
        <f t="shared" si="244"/>
        <v>0</v>
      </c>
      <c r="TV24">
        <f t="shared" si="245"/>
        <v>0</v>
      </c>
      <c r="TW24">
        <f t="shared" si="246"/>
        <v>0</v>
      </c>
      <c r="TX24">
        <f t="shared" si="247"/>
        <v>0</v>
      </c>
      <c r="TY24">
        <f t="shared" si="248"/>
        <v>0</v>
      </c>
      <c r="TZ24">
        <f t="shared" si="249"/>
        <v>0</v>
      </c>
      <c r="UA24">
        <f t="shared" si="250"/>
        <v>0</v>
      </c>
      <c r="UB24">
        <f t="shared" si="251"/>
        <v>0</v>
      </c>
      <c r="UC24">
        <f t="shared" si="252"/>
        <v>0</v>
      </c>
      <c r="UD24">
        <f t="shared" si="253"/>
        <v>0</v>
      </c>
      <c r="UE24">
        <f t="shared" si="254"/>
        <v>0</v>
      </c>
      <c r="UF24">
        <f t="shared" si="255"/>
        <v>0</v>
      </c>
      <c r="UG24">
        <f t="shared" si="256"/>
        <v>0</v>
      </c>
      <c r="UH24">
        <f t="shared" si="257"/>
        <v>0</v>
      </c>
      <c r="UI24">
        <f t="shared" si="258"/>
        <v>0</v>
      </c>
      <c r="UJ24">
        <f t="shared" si="259"/>
        <v>0</v>
      </c>
      <c r="UK24">
        <f t="shared" si="260"/>
        <v>0</v>
      </c>
      <c r="UL24">
        <f t="shared" si="261"/>
        <v>0</v>
      </c>
      <c r="UM24">
        <f t="shared" si="262"/>
        <v>0</v>
      </c>
      <c r="UN24">
        <f t="shared" si="263"/>
        <v>0</v>
      </c>
      <c r="UO24">
        <f t="shared" si="264"/>
        <v>0</v>
      </c>
      <c r="UP24">
        <f t="shared" si="265"/>
        <v>0</v>
      </c>
      <c r="UQ24">
        <f t="shared" si="266"/>
        <v>0</v>
      </c>
      <c r="UR24">
        <f t="shared" si="267"/>
        <v>0</v>
      </c>
      <c r="US24">
        <f t="shared" si="268"/>
        <v>0</v>
      </c>
      <c r="UT24">
        <f t="shared" si="269"/>
        <v>0</v>
      </c>
      <c r="UU24">
        <f t="shared" si="270"/>
        <v>400</v>
      </c>
      <c r="UV24">
        <f t="shared" si="271"/>
        <v>0</v>
      </c>
      <c r="UW24">
        <f t="shared" si="272"/>
        <v>0</v>
      </c>
      <c r="UX24">
        <f t="shared" si="273"/>
        <v>0</v>
      </c>
      <c r="UY24">
        <f t="shared" si="274"/>
        <v>0</v>
      </c>
      <c r="UZ24" t="str">
        <f t="shared" si="275"/>
        <v/>
      </c>
      <c r="VA24" t="str">
        <f t="shared" si="276"/>
        <v/>
      </c>
      <c r="VB24">
        <f t="shared" si="277"/>
        <v>0</v>
      </c>
      <c r="VY24">
        <f t="shared" si="278"/>
        <v>999</v>
      </c>
      <c r="VZ24">
        <f t="shared" si="279"/>
        <v>999</v>
      </c>
      <c r="WH24">
        <v>21</v>
      </c>
      <c r="WI24">
        <f t="shared" si="383"/>
        <v>0</v>
      </c>
      <c r="WJ24">
        <f t="shared" si="384"/>
        <v>0</v>
      </c>
      <c r="WK24">
        <f t="shared" si="385"/>
        <v>0</v>
      </c>
      <c r="WL24">
        <f t="shared" si="386"/>
        <v>0</v>
      </c>
      <c r="WM24">
        <f t="shared" si="387"/>
        <v>0</v>
      </c>
      <c r="WN24">
        <f t="shared" si="388"/>
        <v>0</v>
      </c>
      <c r="WO24">
        <f t="shared" si="389"/>
        <v>0</v>
      </c>
      <c r="WP24">
        <f t="shared" si="390"/>
        <v>0</v>
      </c>
      <c r="WQ24">
        <f t="shared" si="391"/>
        <v>0</v>
      </c>
      <c r="WR24">
        <f t="shared" si="392"/>
        <v>0</v>
      </c>
      <c r="WS24">
        <f t="shared" si="280"/>
        <v>0</v>
      </c>
      <c r="WT24">
        <f t="shared" si="281"/>
        <v>0</v>
      </c>
      <c r="WU24">
        <f t="shared" si="282"/>
        <v>0</v>
      </c>
      <c r="WV24">
        <f t="shared" si="283"/>
        <v>0</v>
      </c>
      <c r="WW24">
        <f t="shared" si="284"/>
        <v>0</v>
      </c>
      <c r="WX24">
        <f t="shared" si="285"/>
        <v>0</v>
      </c>
      <c r="WY24">
        <f t="shared" si="286"/>
        <v>0</v>
      </c>
      <c r="WZ24">
        <f t="shared" si="287"/>
        <v>0</v>
      </c>
      <c r="XA24">
        <f t="shared" si="288"/>
        <v>0</v>
      </c>
      <c r="XB24">
        <f t="shared" si="289"/>
        <v>0</v>
      </c>
      <c r="XC24">
        <f t="shared" si="290"/>
        <v>0</v>
      </c>
      <c r="XD24">
        <f t="shared" si="291"/>
        <v>0</v>
      </c>
      <c r="XE24">
        <f t="shared" si="292"/>
        <v>0</v>
      </c>
      <c r="XF24">
        <f t="shared" si="293"/>
        <v>0</v>
      </c>
      <c r="XG24">
        <f t="shared" si="294"/>
        <v>0</v>
      </c>
      <c r="XH24">
        <f t="shared" si="295"/>
        <v>0</v>
      </c>
      <c r="XI24">
        <f t="shared" si="296"/>
        <v>0</v>
      </c>
      <c r="XJ24">
        <f t="shared" si="297"/>
        <v>0</v>
      </c>
      <c r="XK24">
        <f t="shared" si="298"/>
        <v>0</v>
      </c>
      <c r="XL24">
        <f t="shared" si="299"/>
        <v>0</v>
      </c>
      <c r="XM24">
        <f t="shared" si="300"/>
        <v>0</v>
      </c>
      <c r="XN24">
        <f t="shared" si="301"/>
        <v>0</v>
      </c>
      <c r="XO24">
        <f t="shared" si="302"/>
        <v>0</v>
      </c>
      <c r="XP24">
        <f t="shared" si="303"/>
        <v>0</v>
      </c>
      <c r="XQ24">
        <f t="shared" si="304"/>
        <v>0</v>
      </c>
      <c r="XR24">
        <f t="shared" si="305"/>
        <v>0</v>
      </c>
      <c r="XS24">
        <f t="shared" si="306"/>
        <v>0</v>
      </c>
      <c r="XT24">
        <f t="shared" si="307"/>
        <v>0</v>
      </c>
      <c r="XU24">
        <f t="shared" si="308"/>
        <v>0</v>
      </c>
      <c r="XV24">
        <f t="shared" si="309"/>
        <v>0</v>
      </c>
      <c r="XX24">
        <f t="shared" si="310"/>
        <v>0</v>
      </c>
      <c r="XY24">
        <f t="shared" si="311"/>
        <v>0</v>
      </c>
      <c r="XZ24">
        <f t="shared" si="312"/>
        <v>0</v>
      </c>
    </row>
    <row r="25" spans="1:650" x14ac:dyDescent="0.45">
      <c r="B25" s="6" t="str">
        <f>IF(CQ2&lt;=0,"Enter your debts above, then choose a method.","Pay them in this order for your "&amp;LOWER($D$20)&amp;" plan. Number 1 is the one to attack first. It re-sorts when you switch methods.")</f>
        <v>Enter your debts above, then choose a method.</v>
      </c>
      <c r="C25" s="6"/>
      <c r="D25" s="6"/>
      <c r="E25" s="6"/>
      <c r="F25" s="6"/>
      <c r="G25" s="6"/>
      <c r="H25" s="6"/>
      <c r="I25" s="6"/>
      <c r="AT25">
        <v>22</v>
      </c>
      <c r="AU25">
        <f t="shared" si="313"/>
        <v>0</v>
      </c>
      <c r="AV25">
        <f t="shared" si="314"/>
        <v>0</v>
      </c>
      <c r="AW25">
        <f t="shared" si="315"/>
        <v>0</v>
      </c>
      <c r="AX25">
        <f t="shared" si="316"/>
        <v>0</v>
      </c>
      <c r="AY25">
        <f t="shared" si="317"/>
        <v>0</v>
      </c>
      <c r="AZ25">
        <f t="shared" si="318"/>
        <v>0</v>
      </c>
      <c r="BA25">
        <f t="shared" si="319"/>
        <v>0</v>
      </c>
      <c r="BB25">
        <f t="shared" si="320"/>
        <v>0</v>
      </c>
      <c r="BC25">
        <f t="shared" si="321"/>
        <v>0</v>
      </c>
      <c r="BD25">
        <f t="shared" si="322"/>
        <v>0</v>
      </c>
      <c r="BE25">
        <f t="shared" si="0"/>
        <v>0</v>
      </c>
      <c r="BF25">
        <f t="shared" si="1"/>
        <v>0</v>
      </c>
      <c r="BG25">
        <f t="shared" si="2"/>
        <v>0</v>
      </c>
      <c r="BH25">
        <f t="shared" si="3"/>
        <v>0</v>
      </c>
      <c r="BI25">
        <f t="shared" si="4"/>
        <v>0</v>
      </c>
      <c r="BJ25">
        <f t="shared" si="5"/>
        <v>0</v>
      </c>
      <c r="BK25">
        <f t="shared" si="6"/>
        <v>0</v>
      </c>
      <c r="BL25">
        <f t="shared" si="7"/>
        <v>0</v>
      </c>
      <c r="BM25">
        <f t="shared" si="8"/>
        <v>0</v>
      </c>
      <c r="BN25">
        <f t="shared" si="9"/>
        <v>0</v>
      </c>
      <c r="BO25">
        <f t="shared" si="10"/>
        <v>0</v>
      </c>
      <c r="BP25">
        <f t="shared" si="11"/>
        <v>0</v>
      </c>
      <c r="BQ25">
        <f t="shared" si="12"/>
        <v>0</v>
      </c>
      <c r="BR25">
        <f t="shared" si="13"/>
        <v>0</v>
      </c>
      <c r="BS25">
        <f t="shared" si="14"/>
        <v>0</v>
      </c>
      <c r="BT25">
        <f t="shared" si="15"/>
        <v>0</v>
      </c>
      <c r="BU25">
        <f t="shared" si="16"/>
        <v>0</v>
      </c>
      <c r="BV25">
        <f t="shared" si="17"/>
        <v>0</v>
      </c>
      <c r="BW25">
        <f t="shared" si="18"/>
        <v>0</v>
      </c>
      <c r="BX25">
        <f t="shared" si="19"/>
        <v>0</v>
      </c>
      <c r="BY25">
        <f t="shared" si="20"/>
        <v>0</v>
      </c>
      <c r="BZ25">
        <f t="shared" si="21"/>
        <v>0</v>
      </c>
      <c r="CA25">
        <f t="shared" si="22"/>
        <v>0</v>
      </c>
      <c r="CB25">
        <f t="shared" si="23"/>
        <v>0</v>
      </c>
      <c r="CC25">
        <f t="shared" si="24"/>
        <v>0</v>
      </c>
      <c r="CD25">
        <f t="shared" si="25"/>
        <v>0</v>
      </c>
      <c r="CE25">
        <f t="shared" si="26"/>
        <v>0</v>
      </c>
      <c r="CF25">
        <f t="shared" si="27"/>
        <v>0</v>
      </c>
      <c r="CG25">
        <f t="shared" si="28"/>
        <v>0</v>
      </c>
      <c r="CH25">
        <f t="shared" si="29"/>
        <v>0</v>
      </c>
      <c r="CI25">
        <f t="shared" si="30"/>
        <v>0</v>
      </c>
      <c r="CJ25">
        <f t="shared" si="31"/>
        <v>0</v>
      </c>
      <c r="CK25">
        <f t="shared" si="32"/>
        <v>0</v>
      </c>
      <c r="CL25">
        <f t="shared" si="33"/>
        <v>0</v>
      </c>
      <c r="CM25">
        <f t="shared" si="34"/>
        <v>0</v>
      </c>
      <c r="CN25" t="str">
        <f t="shared" si="35"/>
        <v/>
      </c>
      <c r="CO25" t="str">
        <f t="shared" si="36"/>
        <v/>
      </c>
      <c r="CP25">
        <f t="shared" si="37"/>
        <v>0</v>
      </c>
      <c r="DM25">
        <f t="shared" si="38"/>
        <v>999</v>
      </c>
      <c r="DN25">
        <f t="shared" si="39"/>
        <v>999</v>
      </c>
      <c r="DV25">
        <v>22</v>
      </c>
      <c r="DW25">
        <f t="shared" si="323"/>
        <v>0</v>
      </c>
      <c r="DX25">
        <f t="shared" si="324"/>
        <v>0</v>
      </c>
      <c r="DY25">
        <f t="shared" si="325"/>
        <v>0</v>
      </c>
      <c r="DZ25">
        <f t="shared" si="326"/>
        <v>0</v>
      </c>
      <c r="EA25">
        <f t="shared" si="327"/>
        <v>0</v>
      </c>
      <c r="EB25">
        <f t="shared" si="328"/>
        <v>0</v>
      </c>
      <c r="EC25">
        <f t="shared" si="329"/>
        <v>0</v>
      </c>
      <c r="ED25">
        <f t="shared" si="330"/>
        <v>0</v>
      </c>
      <c r="EE25">
        <f t="shared" si="331"/>
        <v>0</v>
      </c>
      <c r="EF25">
        <f t="shared" si="332"/>
        <v>0</v>
      </c>
      <c r="EG25">
        <f t="shared" si="40"/>
        <v>0</v>
      </c>
      <c r="EH25">
        <f t="shared" si="41"/>
        <v>0</v>
      </c>
      <c r="EI25">
        <f t="shared" si="42"/>
        <v>0</v>
      </c>
      <c r="EJ25">
        <f t="shared" si="43"/>
        <v>0</v>
      </c>
      <c r="EK25">
        <f t="shared" si="44"/>
        <v>0</v>
      </c>
      <c r="EL25">
        <f t="shared" si="45"/>
        <v>0</v>
      </c>
      <c r="EM25">
        <f t="shared" si="46"/>
        <v>0</v>
      </c>
      <c r="EN25">
        <f t="shared" si="47"/>
        <v>0</v>
      </c>
      <c r="EO25">
        <f t="shared" si="48"/>
        <v>0</v>
      </c>
      <c r="EP25">
        <f t="shared" si="49"/>
        <v>0</v>
      </c>
      <c r="EQ25">
        <f t="shared" si="50"/>
        <v>0</v>
      </c>
      <c r="ER25">
        <f t="shared" si="51"/>
        <v>0</v>
      </c>
      <c r="ES25">
        <f t="shared" si="52"/>
        <v>0</v>
      </c>
      <c r="ET25">
        <f t="shared" si="53"/>
        <v>0</v>
      </c>
      <c r="EU25">
        <f t="shared" si="54"/>
        <v>0</v>
      </c>
      <c r="EV25">
        <f t="shared" si="55"/>
        <v>0</v>
      </c>
      <c r="EW25">
        <f t="shared" si="56"/>
        <v>0</v>
      </c>
      <c r="EX25">
        <f t="shared" si="57"/>
        <v>0</v>
      </c>
      <c r="EY25">
        <f t="shared" si="58"/>
        <v>0</v>
      </c>
      <c r="EZ25">
        <f t="shared" si="59"/>
        <v>0</v>
      </c>
      <c r="FA25">
        <f t="shared" si="60"/>
        <v>0</v>
      </c>
      <c r="FB25">
        <f t="shared" si="61"/>
        <v>0</v>
      </c>
      <c r="FC25">
        <f t="shared" si="62"/>
        <v>0</v>
      </c>
      <c r="FD25">
        <f t="shared" si="63"/>
        <v>0</v>
      </c>
      <c r="FE25">
        <f t="shared" si="64"/>
        <v>0</v>
      </c>
      <c r="FF25">
        <f t="shared" si="65"/>
        <v>0</v>
      </c>
      <c r="FG25">
        <f t="shared" si="66"/>
        <v>0</v>
      </c>
      <c r="FH25">
        <f t="shared" si="67"/>
        <v>0</v>
      </c>
      <c r="FI25">
        <f t="shared" si="68"/>
        <v>0</v>
      </c>
      <c r="FJ25">
        <f t="shared" si="69"/>
        <v>0</v>
      </c>
      <c r="FK25">
        <f t="shared" si="70"/>
        <v>0</v>
      </c>
      <c r="FL25">
        <f t="shared" si="71"/>
        <v>0</v>
      </c>
      <c r="FM25">
        <f t="shared" si="72"/>
        <v>0</v>
      </c>
      <c r="FN25">
        <f t="shared" si="73"/>
        <v>0</v>
      </c>
      <c r="FO25">
        <f t="shared" si="74"/>
        <v>0</v>
      </c>
      <c r="FP25" t="str">
        <f t="shared" si="75"/>
        <v/>
      </c>
      <c r="FQ25" t="str">
        <f t="shared" si="76"/>
        <v/>
      </c>
      <c r="FR25">
        <f t="shared" si="77"/>
        <v>0</v>
      </c>
      <c r="GO25">
        <f t="shared" si="78"/>
        <v>999</v>
      </c>
      <c r="GP25">
        <f t="shared" si="79"/>
        <v>999</v>
      </c>
      <c r="GX25">
        <v>22</v>
      </c>
      <c r="GY25">
        <f t="shared" si="333"/>
        <v>0</v>
      </c>
      <c r="GZ25">
        <f t="shared" si="334"/>
        <v>0</v>
      </c>
      <c r="HA25">
        <f t="shared" si="335"/>
        <v>0</v>
      </c>
      <c r="HB25">
        <f t="shared" si="336"/>
        <v>0</v>
      </c>
      <c r="HC25">
        <f t="shared" si="337"/>
        <v>0</v>
      </c>
      <c r="HD25">
        <f t="shared" si="338"/>
        <v>0</v>
      </c>
      <c r="HE25">
        <f t="shared" si="339"/>
        <v>0</v>
      </c>
      <c r="HF25">
        <f t="shared" si="340"/>
        <v>0</v>
      </c>
      <c r="HG25">
        <f t="shared" si="341"/>
        <v>0</v>
      </c>
      <c r="HH25">
        <f t="shared" si="342"/>
        <v>0</v>
      </c>
      <c r="HI25">
        <f t="shared" si="80"/>
        <v>0</v>
      </c>
      <c r="HJ25">
        <f t="shared" si="81"/>
        <v>0</v>
      </c>
      <c r="HK25">
        <f t="shared" si="82"/>
        <v>0</v>
      </c>
      <c r="HL25">
        <f t="shared" si="83"/>
        <v>0</v>
      </c>
      <c r="HM25">
        <f t="shared" si="84"/>
        <v>0</v>
      </c>
      <c r="HN25">
        <f t="shared" si="85"/>
        <v>0</v>
      </c>
      <c r="HO25">
        <f t="shared" si="86"/>
        <v>0</v>
      </c>
      <c r="HP25">
        <f t="shared" si="87"/>
        <v>0</v>
      </c>
      <c r="HQ25">
        <f t="shared" si="88"/>
        <v>0</v>
      </c>
      <c r="HR25">
        <f t="shared" si="89"/>
        <v>0</v>
      </c>
      <c r="HS25">
        <f t="shared" si="90"/>
        <v>0</v>
      </c>
      <c r="HT25">
        <f t="shared" si="91"/>
        <v>0</v>
      </c>
      <c r="HU25">
        <f t="shared" si="92"/>
        <v>0</v>
      </c>
      <c r="HV25">
        <f t="shared" si="93"/>
        <v>0</v>
      </c>
      <c r="HW25">
        <f t="shared" si="94"/>
        <v>0</v>
      </c>
      <c r="HX25">
        <f t="shared" si="95"/>
        <v>0</v>
      </c>
      <c r="HY25">
        <f t="shared" si="96"/>
        <v>0</v>
      </c>
      <c r="HZ25">
        <f t="shared" si="97"/>
        <v>0</v>
      </c>
      <c r="IA25">
        <f t="shared" si="98"/>
        <v>0</v>
      </c>
      <c r="IB25">
        <f t="shared" si="99"/>
        <v>0</v>
      </c>
      <c r="IC25">
        <f t="shared" si="100"/>
        <v>0</v>
      </c>
      <c r="ID25">
        <f t="shared" si="101"/>
        <v>0</v>
      </c>
      <c r="IE25">
        <f t="shared" si="102"/>
        <v>0</v>
      </c>
      <c r="IF25">
        <f t="shared" si="103"/>
        <v>0</v>
      </c>
      <c r="IG25">
        <f t="shared" si="104"/>
        <v>0</v>
      </c>
      <c r="IH25">
        <f t="shared" si="105"/>
        <v>0</v>
      </c>
      <c r="II25">
        <f t="shared" si="106"/>
        <v>0</v>
      </c>
      <c r="IJ25">
        <f t="shared" si="107"/>
        <v>0</v>
      </c>
      <c r="IK25">
        <f t="shared" si="108"/>
        <v>0</v>
      </c>
      <c r="IL25">
        <f t="shared" si="109"/>
        <v>0</v>
      </c>
      <c r="IM25">
        <f t="shared" si="110"/>
        <v>0</v>
      </c>
      <c r="IN25">
        <f t="shared" si="111"/>
        <v>0</v>
      </c>
      <c r="IO25">
        <f t="shared" si="112"/>
        <v>0</v>
      </c>
      <c r="IP25">
        <f t="shared" si="113"/>
        <v>0</v>
      </c>
      <c r="IQ25">
        <f t="shared" si="114"/>
        <v>0</v>
      </c>
      <c r="IR25" t="str">
        <f t="shared" si="115"/>
        <v/>
      </c>
      <c r="IS25" t="str">
        <f t="shared" si="116"/>
        <v/>
      </c>
      <c r="IT25">
        <f t="shared" si="117"/>
        <v>0</v>
      </c>
      <c r="JQ25">
        <f t="shared" si="118"/>
        <v>999</v>
      </c>
      <c r="JR25">
        <f t="shared" si="119"/>
        <v>999</v>
      </c>
      <c r="JZ25">
        <v>22</v>
      </c>
      <c r="KA25">
        <f t="shared" si="343"/>
        <v>0</v>
      </c>
      <c r="KB25">
        <f t="shared" si="344"/>
        <v>0</v>
      </c>
      <c r="KC25">
        <f t="shared" si="345"/>
        <v>0</v>
      </c>
      <c r="KD25">
        <f t="shared" si="346"/>
        <v>0</v>
      </c>
      <c r="KE25">
        <f t="shared" si="347"/>
        <v>0</v>
      </c>
      <c r="KF25">
        <f t="shared" si="348"/>
        <v>0</v>
      </c>
      <c r="KG25">
        <f t="shared" si="349"/>
        <v>0</v>
      </c>
      <c r="KH25">
        <f t="shared" si="350"/>
        <v>0</v>
      </c>
      <c r="KI25">
        <f t="shared" si="351"/>
        <v>0</v>
      </c>
      <c r="KJ25">
        <f t="shared" si="352"/>
        <v>0</v>
      </c>
      <c r="KK25">
        <f t="shared" si="120"/>
        <v>0</v>
      </c>
      <c r="KL25">
        <f t="shared" si="121"/>
        <v>0</v>
      </c>
      <c r="KM25">
        <f t="shared" si="122"/>
        <v>0</v>
      </c>
      <c r="KN25">
        <f t="shared" si="123"/>
        <v>0</v>
      </c>
      <c r="KO25">
        <f t="shared" si="124"/>
        <v>0</v>
      </c>
      <c r="KP25">
        <f t="shared" si="125"/>
        <v>0</v>
      </c>
      <c r="KQ25">
        <f t="shared" si="126"/>
        <v>0</v>
      </c>
      <c r="KR25">
        <f t="shared" si="127"/>
        <v>0</v>
      </c>
      <c r="KS25">
        <f t="shared" si="128"/>
        <v>0</v>
      </c>
      <c r="KT25">
        <f t="shared" si="129"/>
        <v>0</v>
      </c>
      <c r="KU25">
        <f t="shared" si="130"/>
        <v>0</v>
      </c>
      <c r="KV25">
        <f t="shared" si="131"/>
        <v>0</v>
      </c>
      <c r="KW25">
        <f t="shared" si="132"/>
        <v>0</v>
      </c>
      <c r="KX25">
        <f t="shared" si="133"/>
        <v>0</v>
      </c>
      <c r="KY25">
        <f t="shared" si="134"/>
        <v>0</v>
      </c>
      <c r="KZ25">
        <f t="shared" si="135"/>
        <v>0</v>
      </c>
      <c r="LA25">
        <f t="shared" si="136"/>
        <v>0</v>
      </c>
      <c r="LB25">
        <f t="shared" si="137"/>
        <v>0</v>
      </c>
      <c r="LC25">
        <f t="shared" si="138"/>
        <v>0</v>
      </c>
      <c r="LD25">
        <f t="shared" si="139"/>
        <v>0</v>
      </c>
      <c r="LE25">
        <f t="shared" si="140"/>
        <v>0</v>
      </c>
      <c r="LF25">
        <f t="shared" si="141"/>
        <v>0</v>
      </c>
      <c r="LG25">
        <f t="shared" si="142"/>
        <v>0</v>
      </c>
      <c r="LH25">
        <f t="shared" si="143"/>
        <v>0</v>
      </c>
      <c r="LI25">
        <f t="shared" si="144"/>
        <v>0</v>
      </c>
      <c r="LJ25">
        <f t="shared" si="145"/>
        <v>0</v>
      </c>
      <c r="LK25">
        <f t="shared" si="146"/>
        <v>0</v>
      </c>
      <c r="LL25">
        <f t="shared" si="147"/>
        <v>0</v>
      </c>
      <c r="LM25">
        <f t="shared" si="148"/>
        <v>0</v>
      </c>
      <c r="LN25">
        <f t="shared" si="149"/>
        <v>0</v>
      </c>
      <c r="LO25">
        <f t="shared" si="150"/>
        <v>100</v>
      </c>
      <c r="LP25">
        <f t="shared" si="151"/>
        <v>0</v>
      </c>
      <c r="LQ25">
        <f t="shared" si="152"/>
        <v>0</v>
      </c>
      <c r="LR25">
        <f t="shared" si="153"/>
        <v>0</v>
      </c>
      <c r="LS25">
        <f t="shared" si="154"/>
        <v>0</v>
      </c>
      <c r="LT25" t="str">
        <f t="shared" si="155"/>
        <v/>
      </c>
      <c r="LU25" t="str">
        <f t="shared" si="156"/>
        <v/>
      </c>
      <c r="LV25">
        <f t="shared" si="157"/>
        <v>0</v>
      </c>
      <c r="MS25">
        <f t="shared" si="158"/>
        <v>999</v>
      </c>
      <c r="MT25">
        <f t="shared" si="159"/>
        <v>999</v>
      </c>
      <c r="NB25">
        <v>22</v>
      </c>
      <c r="NC25">
        <f t="shared" si="353"/>
        <v>0</v>
      </c>
      <c r="ND25">
        <f t="shared" si="354"/>
        <v>0</v>
      </c>
      <c r="NE25">
        <f t="shared" si="355"/>
        <v>0</v>
      </c>
      <c r="NF25">
        <f t="shared" si="356"/>
        <v>0</v>
      </c>
      <c r="NG25">
        <f t="shared" si="357"/>
        <v>0</v>
      </c>
      <c r="NH25">
        <f t="shared" si="358"/>
        <v>0</v>
      </c>
      <c r="NI25">
        <f t="shared" si="359"/>
        <v>0</v>
      </c>
      <c r="NJ25">
        <f t="shared" si="360"/>
        <v>0</v>
      </c>
      <c r="NK25">
        <f t="shared" si="361"/>
        <v>0</v>
      </c>
      <c r="NL25">
        <f t="shared" si="362"/>
        <v>0</v>
      </c>
      <c r="NM25">
        <f t="shared" si="160"/>
        <v>0</v>
      </c>
      <c r="NN25">
        <f t="shared" si="161"/>
        <v>0</v>
      </c>
      <c r="NO25">
        <f t="shared" si="162"/>
        <v>0</v>
      </c>
      <c r="NP25">
        <f t="shared" si="163"/>
        <v>0</v>
      </c>
      <c r="NQ25">
        <f t="shared" si="164"/>
        <v>0</v>
      </c>
      <c r="NR25">
        <f t="shared" si="165"/>
        <v>0</v>
      </c>
      <c r="NS25">
        <f t="shared" si="166"/>
        <v>0</v>
      </c>
      <c r="NT25">
        <f t="shared" si="167"/>
        <v>0</v>
      </c>
      <c r="NU25">
        <f t="shared" si="168"/>
        <v>0</v>
      </c>
      <c r="NV25">
        <f t="shared" si="169"/>
        <v>0</v>
      </c>
      <c r="NW25">
        <f t="shared" si="170"/>
        <v>0</v>
      </c>
      <c r="NX25">
        <f t="shared" si="171"/>
        <v>0</v>
      </c>
      <c r="NY25">
        <f t="shared" si="172"/>
        <v>0</v>
      </c>
      <c r="NZ25">
        <f t="shared" si="173"/>
        <v>0</v>
      </c>
      <c r="OA25">
        <f t="shared" si="174"/>
        <v>0</v>
      </c>
      <c r="OB25">
        <f t="shared" si="175"/>
        <v>0</v>
      </c>
      <c r="OC25">
        <f t="shared" si="176"/>
        <v>0</v>
      </c>
      <c r="OD25">
        <f t="shared" si="177"/>
        <v>0</v>
      </c>
      <c r="OE25">
        <f t="shared" si="178"/>
        <v>0</v>
      </c>
      <c r="OF25">
        <f t="shared" si="179"/>
        <v>0</v>
      </c>
      <c r="OG25">
        <f t="shared" si="180"/>
        <v>0</v>
      </c>
      <c r="OH25">
        <f t="shared" si="181"/>
        <v>0</v>
      </c>
      <c r="OI25">
        <f t="shared" si="182"/>
        <v>0</v>
      </c>
      <c r="OJ25">
        <f t="shared" si="183"/>
        <v>0</v>
      </c>
      <c r="OK25">
        <f t="shared" si="184"/>
        <v>0</v>
      </c>
      <c r="OL25">
        <f t="shared" si="185"/>
        <v>0</v>
      </c>
      <c r="OM25">
        <f t="shared" si="186"/>
        <v>0</v>
      </c>
      <c r="ON25">
        <f t="shared" si="187"/>
        <v>0</v>
      </c>
      <c r="OO25">
        <f t="shared" si="188"/>
        <v>0</v>
      </c>
      <c r="OP25">
        <f t="shared" si="189"/>
        <v>0</v>
      </c>
      <c r="OQ25">
        <f t="shared" si="190"/>
        <v>200</v>
      </c>
      <c r="OR25">
        <f t="shared" si="191"/>
        <v>0</v>
      </c>
      <c r="OS25">
        <f t="shared" si="192"/>
        <v>0</v>
      </c>
      <c r="OT25">
        <f t="shared" si="193"/>
        <v>0</v>
      </c>
      <c r="OU25">
        <f t="shared" si="194"/>
        <v>0</v>
      </c>
      <c r="OV25" t="str">
        <f t="shared" si="195"/>
        <v/>
      </c>
      <c r="OW25" t="str">
        <f t="shared" si="196"/>
        <v/>
      </c>
      <c r="OX25">
        <f t="shared" si="197"/>
        <v>0</v>
      </c>
      <c r="PU25">
        <f t="shared" si="198"/>
        <v>999</v>
      </c>
      <c r="PV25">
        <f t="shared" si="199"/>
        <v>999</v>
      </c>
      <c r="QD25">
        <v>22</v>
      </c>
      <c r="QE25">
        <f t="shared" si="363"/>
        <v>0</v>
      </c>
      <c r="QF25">
        <f t="shared" si="364"/>
        <v>0</v>
      </c>
      <c r="QG25">
        <f t="shared" si="365"/>
        <v>0</v>
      </c>
      <c r="QH25">
        <f t="shared" si="366"/>
        <v>0</v>
      </c>
      <c r="QI25">
        <f t="shared" si="367"/>
        <v>0</v>
      </c>
      <c r="QJ25">
        <f t="shared" si="368"/>
        <v>0</v>
      </c>
      <c r="QK25">
        <f t="shared" si="369"/>
        <v>0</v>
      </c>
      <c r="QL25">
        <f t="shared" si="370"/>
        <v>0</v>
      </c>
      <c r="QM25">
        <f t="shared" si="371"/>
        <v>0</v>
      </c>
      <c r="QN25">
        <f t="shared" si="372"/>
        <v>0</v>
      </c>
      <c r="QO25">
        <f t="shared" si="200"/>
        <v>0</v>
      </c>
      <c r="QP25">
        <f t="shared" si="201"/>
        <v>0</v>
      </c>
      <c r="QQ25">
        <f t="shared" si="202"/>
        <v>0</v>
      </c>
      <c r="QR25">
        <f t="shared" si="203"/>
        <v>0</v>
      </c>
      <c r="QS25">
        <f t="shared" si="204"/>
        <v>0</v>
      </c>
      <c r="QT25">
        <f t="shared" si="205"/>
        <v>0</v>
      </c>
      <c r="QU25">
        <f t="shared" si="206"/>
        <v>0</v>
      </c>
      <c r="QV25">
        <f t="shared" si="207"/>
        <v>0</v>
      </c>
      <c r="QW25">
        <f t="shared" si="208"/>
        <v>0</v>
      </c>
      <c r="QX25">
        <f t="shared" si="209"/>
        <v>0</v>
      </c>
      <c r="QY25">
        <f t="shared" si="210"/>
        <v>0</v>
      </c>
      <c r="QZ25">
        <f t="shared" si="211"/>
        <v>0</v>
      </c>
      <c r="RA25">
        <f t="shared" si="212"/>
        <v>0</v>
      </c>
      <c r="RB25">
        <f t="shared" si="213"/>
        <v>0</v>
      </c>
      <c r="RC25">
        <f t="shared" si="214"/>
        <v>0</v>
      </c>
      <c r="RD25">
        <f t="shared" si="215"/>
        <v>0</v>
      </c>
      <c r="RE25">
        <f t="shared" si="216"/>
        <v>0</v>
      </c>
      <c r="RF25">
        <f t="shared" si="217"/>
        <v>0</v>
      </c>
      <c r="RG25">
        <f t="shared" si="218"/>
        <v>0</v>
      </c>
      <c r="RH25">
        <f t="shared" si="219"/>
        <v>0</v>
      </c>
      <c r="RI25">
        <f t="shared" si="220"/>
        <v>0</v>
      </c>
      <c r="RJ25">
        <f t="shared" si="221"/>
        <v>0</v>
      </c>
      <c r="RK25">
        <f t="shared" si="222"/>
        <v>0</v>
      </c>
      <c r="RL25">
        <f t="shared" si="223"/>
        <v>0</v>
      </c>
      <c r="RM25">
        <f t="shared" si="224"/>
        <v>0</v>
      </c>
      <c r="RN25">
        <f t="shared" si="225"/>
        <v>0</v>
      </c>
      <c r="RO25">
        <f t="shared" si="226"/>
        <v>0</v>
      </c>
      <c r="RP25">
        <f t="shared" si="227"/>
        <v>0</v>
      </c>
      <c r="RQ25">
        <f t="shared" si="228"/>
        <v>0</v>
      </c>
      <c r="RR25">
        <f t="shared" si="229"/>
        <v>0</v>
      </c>
      <c r="RS25">
        <f t="shared" si="230"/>
        <v>300</v>
      </c>
      <c r="RT25">
        <f t="shared" si="231"/>
        <v>0</v>
      </c>
      <c r="RU25">
        <f t="shared" si="232"/>
        <v>0</v>
      </c>
      <c r="RV25">
        <f t="shared" si="233"/>
        <v>0</v>
      </c>
      <c r="RW25">
        <f t="shared" si="234"/>
        <v>0</v>
      </c>
      <c r="RX25" t="str">
        <f t="shared" si="235"/>
        <v/>
      </c>
      <c r="RY25" t="str">
        <f t="shared" si="236"/>
        <v/>
      </c>
      <c r="RZ25">
        <f t="shared" si="237"/>
        <v>0</v>
      </c>
      <c r="SW25">
        <f t="shared" si="238"/>
        <v>999</v>
      </c>
      <c r="SX25">
        <f t="shared" si="239"/>
        <v>999</v>
      </c>
      <c r="TF25">
        <v>22</v>
      </c>
      <c r="TG25">
        <f t="shared" si="373"/>
        <v>0</v>
      </c>
      <c r="TH25">
        <f t="shared" si="374"/>
        <v>0</v>
      </c>
      <c r="TI25">
        <f t="shared" si="375"/>
        <v>0</v>
      </c>
      <c r="TJ25">
        <f t="shared" si="376"/>
        <v>0</v>
      </c>
      <c r="TK25">
        <f t="shared" si="377"/>
        <v>0</v>
      </c>
      <c r="TL25">
        <f t="shared" si="378"/>
        <v>0</v>
      </c>
      <c r="TM25">
        <f t="shared" si="379"/>
        <v>0</v>
      </c>
      <c r="TN25">
        <f t="shared" si="380"/>
        <v>0</v>
      </c>
      <c r="TO25">
        <f t="shared" si="381"/>
        <v>0</v>
      </c>
      <c r="TP25">
        <f t="shared" si="382"/>
        <v>0</v>
      </c>
      <c r="TQ25">
        <f t="shared" si="240"/>
        <v>0</v>
      </c>
      <c r="TR25">
        <f t="shared" si="241"/>
        <v>0</v>
      </c>
      <c r="TS25">
        <f t="shared" si="242"/>
        <v>0</v>
      </c>
      <c r="TT25">
        <f t="shared" si="243"/>
        <v>0</v>
      </c>
      <c r="TU25">
        <f t="shared" si="244"/>
        <v>0</v>
      </c>
      <c r="TV25">
        <f t="shared" si="245"/>
        <v>0</v>
      </c>
      <c r="TW25">
        <f t="shared" si="246"/>
        <v>0</v>
      </c>
      <c r="TX25">
        <f t="shared" si="247"/>
        <v>0</v>
      </c>
      <c r="TY25">
        <f t="shared" si="248"/>
        <v>0</v>
      </c>
      <c r="TZ25">
        <f t="shared" si="249"/>
        <v>0</v>
      </c>
      <c r="UA25">
        <f t="shared" si="250"/>
        <v>0</v>
      </c>
      <c r="UB25">
        <f t="shared" si="251"/>
        <v>0</v>
      </c>
      <c r="UC25">
        <f t="shared" si="252"/>
        <v>0</v>
      </c>
      <c r="UD25">
        <f t="shared" si="253"/>
        <v>0</v>
      </c>
      <c r="UE25">
        <f t="shared" si="254"/>
        <v>0</v>
      </c>
      <c r="UF25">
        <f t="shared" si="255"/>
        <v>0</v>
      </c>
      <c r="UG25">
        <f t="shared" si="256"/>
        <v>0</v>
      </c>
      <c r="UH25">
        <f t="shared" si="257"/>
        <v>0</v>
      </c>
      <c r="UI25">
        <f t="shared" si="258"/>
        <v>0</v>
      </c>
      <c r="UJ25">
        <f t="shared" si="259"/>
        <v>0</v>
      </c>
      <c r="UK25">
        <f t="shared" si="260"/>
        <v>0</v>
      </c>
      <c r="UL25">
        <f t="shared" si="261"/>
        <v>0</v>
      </c>
      <c r="UM25">
        <f t="shared" si="262"/>
        <v>0</v>
      </c>
      <c r="UN25">
        <f t="shared" si="263"/>
        <v>0</v>
      </c>
      <c r="UO25">
        <f t="shared" si="264"/>
        <v>0</v>
      </c>
      <c r="UP25">
        <f t="shared" si="265"/>
        <v>0</v>
      </c>
      <c r="UQ25">
        <f t="shared" si="266"/>
        <v>0</v>
      </c>
      <c r="UR25">
        <f t="shared" si="267"/>
        <v>0</v>
      </c>
      <c r="US25">
        <f t="shared" si="268"/>
        <v>0</v>
      </c>
      <c r="UT25">
        <f t="shared" si="269"/>
        <v>0</v>
      </c>
      <c r="UU25">
        <f t="shared" si="270"/>
        <v>400</v>
      </c>
      <c r="UV25">
        <f t="shared" si="271"/>
        <v>0</v>
      </c>
      <c r="UW25">
        <f t="shared" si="272"/>
        <v>0</v>
      </c>
      <c r="UX25">
        <f t="shared" si="273"/>
        <v>0</v>
      </c>
      <c r="UY25">
        <f t="shared" si="274"/>
        <v>0</v>
      </c>
      <c r="UZ25" t="str">
        <f t="shared" si="275"/>
        <v/>
      </c>
      <c r="VA25" t="str">
        <f t="shared" si="276"/>
        <v/>
      </c>
      <c r="VB25">
        <f t="shared" si="277"/>
        <v>0</v>
      </c>
      <c r="VY25">
        <f t="shared" si="278"/>
        <v>999</v>
      </c>
      <c r="VZ25">
        <f t="shared" si="279"/>
        <v>999</v>
      </c>
      <c r="WH25">
        <v>22</v>
      </c>
      <c r="WI25">
        <f t="shared" si="383"/>
        <v>0</v>
      </c>
      <c r="WJ25">
        <f t="shared" si="384"/>
        <v>0</v>
      </c>
      <c r="WK25">
        <f t="shared" si="385"/>
        <v>0</v>
      </c>
      <c r="WL25">
        <f t="shared" si="386"/>
        <v>0</v>
      </c>
      <c r="WM25">
        <f t="shared" si="387"/>
        <v>0</v>
      </c>
      <c r="WN25">
        <f t="shared" si="388"/>
        <v>0</v>
      </c>
      <c r="WO25">
        <f t="shared" si="389"/>
        <v>0</v>
      </c>
      <c r="WP25">
        <f t="shared" si="390"/>
        <v>0</v>
      </c>
      <c r="WQ25">
        <f t="shared" si="391"/>
        <v>0</v>
      </c>
      <c r="WR25">
        <f t="shared" si="392"/>
        <v>0</v>
      </c>
      <c r="WS25">
        <f t="shared" si="280"/>
        <v>0</v>
      </c>
      <c r="WT25">
        <f t="shared" si="281"/>
        <v>0</v>
      </c>
      <c r="WU25">
        <f t="shared" si="282"/>
        <v>0</v>
      </c>
      <c r="WV25">
        <f t="shared" si="283"/>
        <v>0</v>
      </c>
      <c r="WW25">
        <f t="shared" si="284"/>
        <v>0</v>
      </c>
      <c r="WX25">
        <f t="shared" si="285"/>
        <v>0</v>
      </c>
      <c r="WY25">
        <f t="shared" si="286"/>
        <v>0</v>
      </c>
      <c r="WZ25">
        <f t="shared" si="287"/>
        <v>0</v>
      </c>
      <c r="XA25">
        <f t="shared" si="288"/>
        <v>0</v>
      </c>
      <c r="XB25">
        <f t="shared" si="289"/>
        <v>0</v>
      </c>
      <c r="XC25">
        <f t="shared" si="290"/>
        <v>0</v>
      </c>
      <c r="XD25">
        <f t="shared" si="291"/>
        <v>0</v>
      </c>
      <c r="XE25">
        <f t="shared" si="292"/>
        <v>0</v>
      </c>
      <c r="XF25">
        <f t="shared" si="293"/>
        <v>0</v>
      </c>
      <c r="XG25">
        <f t="shared" si="294"/>
        <v>0</v>
      </c>
      <c r="XH25">
        <f t="shared" si="295"/>
        <v>0</v>
      </c>
      <c r="XI25">
        <f t="shared" si="296"/>
        <v>0</v>
      </c>
      <c r="XJ25">
        <f t="shared" si="297"/>
        <v>0</v>
      </c>
      <c r="XK25">
        <f t="shared" si="298"/>
        <v>0</v>
      </c>
      <c r="XL25">
        <f t="shared" si="299"/>
        <v>0</v>
      </c>
      <c r="XM25">
        <f t="shared" si="300"/>
        <v>0</v>
      </c>
      <c r="XN25">
        <f t="shared" si="301"/>
        <v>0</v>
      </c>
      <c r="XO25">
        <f t="shared" si="302"/>
        <v>0</v>
      </c>
      <c r="XP25">
        <f t="shared" si="303"/>
        <v>0</v>
      </c>
      <c r="XQ25">
        <f t="shared" si="304"/>
        <v>0</v>
      </c>
      <c r="XR25">
        <f t="shared" si="305"/>
        <v>0</v>
      </c>
      <c r="XS25">
        <f t="shared" si="306"/>
        <v>0</v>
      </c>
      <c r="XT25">
        <f t="shared" si="307"/>
        <v>0</v>
      </c>
      <c r="XU25">
        <f t="shared" si="308"/>
        <v>0</v>
      </c>
      <c r="XV25">
        <f t="shared" si="309"/>
        <v>0</v>
      </c>
      <c r="XX25">
        <f t="shared" si="310"/>
        <v>0</v>
      </c>
      <c r="XY25">
        <f t="shared" si="311"/>
        <v>0</v>
      </c>
      <c r="XZ25">
        <f t="shared" si="312"/>
        <v>0</v>
      </c>
    </row>
    <row r="26" spans="1:650" x14ac:dyDescent="0.45">
      <c r="B26" s="26" t="s">
        <v>44</v>
      </c>
      <c r="C26" s="22" t="s">
        <v>45</v>
      </c>
      <c r="D26" s="23" t="s">
        <v>25</v>
      </c>
      <c r="E26" s="23" t="s">
        <v>26</v>
      </c>
      <c r="F26" s="23" t="s">
        <v>27</v>
      </c>
      <c r="AT26">
        <v>23</v>
      </c>
      <c r="AU26">
        <f t="shared" si="313"/>
        <v>0</v>
      </c>
      <c r="AV26">
        <f t="shared" si="314"/>
        <v>0</v>
      </c>
      <c r="AW26">
        <f t="shared" si="315"/>
        <v>0</v>
      </c>
      <c r="AX26">
        <f t="shared" si="316"/>
        <v>0</v>
      </c>
      <c r="AY26">
        <f t="shared" si="317"/>
        <v>0</v>
      </c>
      <c r="AZ26">
        <f t="shared" si="318"/>
        <v>0</v>
      </c>
      <c r="BA26">
        <f t="shared" si="319"/>
        <v>0</v>
      </c>
      <c r="BB26">
        <f t="shared" si="320"/>
        <v>0</v>
      </c>
      <c r="BC26">
        <f t="shared" si="321"/>
        <v>0</v>
      </c>
      <c r="BD26">
        <f t="shared" si="322"/>
        <v>0</v>
      </c>
      <c r="BE26">
        <f t="shared" si="0"/>
        <v>0</v>
      </c>
      <c r="BF26">
        <f t="shared" si="1"/>
        <v>0</v>
      </c>
      <c r="BG26">
        <f t="shared" si="2"/>
        <v>0</v>
      </c>
      <c r="BH26">
        <f t="shared" si="3"/>
        <v>0</v>
      </c>
      <c r="BI26">
        <f t="shared" si="4"/>
        <v>0</v>
      </c>
      <c r="BJ26">
        <f t="shared" si="5"/>
        <v>0</v>
      </c>
      <c r="BK26">
        <f t="shared" si="6"/>
        <v>0</v>
      </c>
      <c r="BL26">
        <f t="shared" si="7"/>
        <v>0</v>
      </c>
      <c r="BM26">
        <f t="shared" si="8"/>
        <v>0</v>
      </c>
      <c r="BN26">
        <f t="shared" si="9"/>
        <v>0</v>
      </c>
      <c r="BO26">
        <f t="shared" si="10"/>
        <v>0</v>
      </c>
      <c r="BP26">
        <f t="shared" si="11"/>
        <v>0</v>
      </c>
      <c r="BQ26">
        <f t="shared" si="12"/>
        <v>0</v>
      </c>
      <c r="BR26">
        <f t="shared" si="13"/>
        <v>0</v>
      </c>
      <c r="BS26">
        <f t="shared" si="14"/>
        <v>0</v>
      </c>
      <c r="BT26">
        <f t="shared" si="15"/>
        <v>0</v>
      </c>
      <c r="BU26">
        <f t="shared" si="16"/>
        <v>0</v>
      </c>
      <c r="BV26">
        <f t="shared" si="17"/>
        <v>0</v>
      </c>
      <c r="BW26">
        <f t="shared" si="18"/>
        <v>0</v>
      </c>
      <c r="BX26">
        <f t="shared" si="19"/>
        <v>0</v>
      </c>
      <c r="BY26">
        <f t="shared" si="20"/>
        <v>0</v>
      </c>
      <c r="BZ26">
        <f t="shared" si="21"/>
        <v>0</v>
      </c>
      <c r="CA26">
        <f t="shared" si="22"/>
        <v>0</v>
      </c>
      <c r="CB26">
        <f t="shared" si="23"/>
        <v>0</v>
      </c>
      <c r="CC26">
        <f t="shared" si="24"/>
        <v>0</v>
      </c>
      <c r="CD26">
        <f t="shared" si="25"/>
        <v>0</v>
      </c>
      <c r="CE26">
        <f t="shared" si="26"/>
        <v>0</v>
      </c>
      <c r="CF26">
        <f t="shared" si="27"/>
        <v>0</v>
      </c>
      <c r="CG26">
        <f t="shared" si="28"/>
        <v>0</v>
      </c>
      <c r="CH26">
        <f t="shared" si="29"/>
        <v>0</v>
      </c>
      <c r="CI26">
        <f t="shared" si="30"/>
        <v>0</v>
      </c>
      <c r="CJ26">
        <f t="shared" si="31"/>
        <v>0</v>
      </c>
      <c r="CK26">
        <f t="shared" si="32"/>
        <v>0</v>
      </c>
      <c r="CL26">
        <f t="shared" si="33"/>
        <v>0</v>
      </c>
      <c r="CM26">
        <f t="shared" si="34"/>
        <v>0</v>
      </c>
      <c r="CN26" t="str">
        <f t="shared" si="35"/>
        <v/>
      </c>
      <c r="CO26" t="str">
        <f t="shared" si="36"/>
        <v/>
      </c>
      <c r="CP26">
        <f t="shared" si="37"/>
        <v>0</v>
      </c>
      <c r="DM26">
        <f t="shared" si="38"/>
        <v>999</v>
      </c>
      <c r="DN26">
        <f t="shared" si="39"/>
        <v>999</v>
      </c>
      <c r="DV26">
        <v>23</v>
      </c>
      <c r="DW26">
        <f t="shared" si="323"/>
        <v>0</v>
      </c>
      <c r="DX26">
        <f t="shared" si="324"/>
        <v>0</v>
      </c>
      <c r="DY26">
        <f t="shared" si="325"/>
        <v>0</v>
      </c>
      <c r="DZ26">
        <f t="shared" si="326"/>
        <v>0</v>
      </c>
      <c r="EA26">
        <f t="shared" si="327"/>
        <v>0</v>
      </c>
      <c r="EB26">
        <f t="shared" si="328"/>
        <v>0</v>
      </c>
      <c r="EC26">
        <f t="shared" si="329"/>
        <v>0</v>
      </c>
      <c r="ED26">
        <f t="shared" si="330"/>
        <v>0</v>
      </c>
      <c r="EE26">
        <f t="shared" si="331"/>
        <v>0</v>
      </c>
      <c r="EF26">
        <f t="shared" si="332"/>
        <v>0</v>
      </c>
      <c r="EG26">
        <f t="shared" si="40"/>
        <v>0</v>
      </c>
      <c r="EH26">
        <f t="shared" si="41"/>
        <v>0</v>
      </c>
      <c r="EI26">
        <f t="shared" si="42"/>
        <v>0</v>
      </c>
      <c r="EJ26">
        <f t="shared" si="43"/>
        <v>0</v>
      </c>
      <c r="EK26">
        <f t="shared" si="44"/>
        <v>0</v>
      </c>
      <c r="EL26">
        <f t="shared" si="45"/>
        <v>0</v>
      </c>
      <c r="EM26">
        <f t="shared" si="46"/>
        <v>0</v>
      </c>
      <c r="EN26">
        <f t="shared" si="47"/>
        <v>0</v>
      </c>
      <c r="EO26">
        <f t="shared" si="48"/>
        <v>0</v>
      </c>
      <c r="EP26">
        <f t="shared" si="49"/>
        <v>0</v>
      </c>
      <c r="EQ26">
        <f t="shared" si="50"/>
        <v>0</v>
      </c>
      <c r="ER26">
        <f t="shared" si="51"/>
        <v>0</v>
      </c>
      <c r="ES26">
        <f t="shared" si="52"/>
        <v>0</v>
      </c>
      <c r="ET26">
        <f t="shared" si="53"/>
        <v>0</v>
      </c>
      <c r="EU26">
        <f t="shared" si="54"/>
        <v>0</v>
      </c>
      <c r="EV26">
        <f t="shared" si="55"/>
        <v>0</v>
      </c>
      <c r="EW26">
        <f t="shared" si="56"/>
        <v>0</v>
      </c>
      <c r="EX26">
        <f t="shared" si="57"/>
        <v>0</v>
      </c>
      <c r="EY26">
        <f t="shared" si="58"/>
        <v>0</v>
      </c>
      <c r="EZ26">
        <f t="shared" si="59"/>
        <v>0</v>
      </c>
      <c r="FA26">
        <f t="shared" si="60"/>
        <v>0</v>
      </c>
      <c r="FB26">
        <f t="shared" si="61"/>
        <v>0</v>
      </c>
      <c r="FC26">
        <f t="shared" si="62"/>
        <v>0</v>
      </c>
      <c r="FD26">
        <f t="shared" si="63"/>
        <v>0</v>
      </c>
      <c r="FE26">
        <f t="shared" si="64"/>
        <v>0</v>
      </c>
      <c r="FF26">
        <f t="shared" si="65"/>
        <v>0</v>
      </c>
      <c r="FG26">
        <f t="shared" si="66"/>
        <v>0</v>
      </c>
      <c r="FH26">
        <f t="shared" si="67"/>
        <v>0</v>
      </c>
      <c r="FI26">
        <f t="shared" si="68"/>
        <v>0</v>
      </c>
      <c r="FJ26">
        <f t="shared" si="69"/>
        <v>0</v>
      </c>
      <c r="FK26">
        <f t="shared" si="70"/>
        <v>0</v>
      </c>
      <c r="FL26">
        <f t="shared" si="71"/>
        <v>0</v>
      </c>
      <c r="FM26">
        <f t="shared" si="72"/>
        <v>0</v>
      </c>
      <c r="FN26">
        <f t="shared" si="73"/>
        <v>0</v>
      </c>
      <c r="FO26">
        <f t="shared" si="74"/>
        <v>0</v>
      </c>
      <c r="FP26" t="str">
        <f t="shared" si="75"/>
        <v/>
      </c>
      <c r="FQ26" t="str">
        <f t="shared" si="76"/>
        <v/>
      </c>
      <c r="FR26">
        <f t="shared" si="77"/>
        <v>0</v>
      </c>
      <c r="GO26">
        <f t="shared" si="78"/>
        <v>999</v>
      </c>
      <c r="GP26">
        <f t="shared" si="79"/>
        <v>999</v>
      </c>
      <c r="GX26">
        <v>23</v>
      </c>
      <c r="GY26">
        <f t="shared" si="333"/>
        <v>0</v>
      </c>
      <c r="GZ26">
        <f t="shared" si="334"/>
        <v>0</v>
      </c>
      <c r="HA26">
        <f t="shared" si="335"/>
        <v>0</v>
      </c>
      <c r="HB26">
        <f t="shared" si="336"/>
        <v>0</v>
      </c>
      <c r="HC26">
        <f t="shared" si="337"/>
        <v>0</v>
      </c>
      <c r="HD26">
        <f t="shared" si="338"/>
        <v>0</v>
      </c>
      <c r="HE26">
        <f t="shared" si="339"/>
        <v>0</v>
      </c>
      <c r="HF26">
        <f t="shared" si="340"/>
        <v>0</v>
      </c>
      <c r="HG26">
        <f t="shared" si="341"/>
        <v>0</v>
      </c>
      <c r="HH26">
        <f t="shared" si="342"/>
        <v>0</v>
      </c>
      <c r="HI26">
        <f t="shared" si="80"/>
        <v>0</v>
      </c>
      <c r="HJ26">
        <f t="shared" si="81"/>
        <v>0</v>
      </c>
      <c r="HK26">
        <f t="shared" si="82"/>
        <v>0</v>
      </c>
      <c r="HL26">
        <f t="shared" si="83"/>
        <v>0</v>
      </c>
      <c r="HM26">
        <f t="shared" si="84"/>
        <v>0</v>
      </c>
      <c r="HN26">
        <f t="shared" si="85"/>
        <v>0</v>
      </c>
      <c r="HO26">
        <f t="shared" si="86"/>
        <v>0</v>
      </c>
      <c r="HP26">
        <f t="shared" si="87"/>
        <v>0</v>
      </c>
      <c r="HQ26">
        <f t="shared" si="88"/>
        <v>0</v>
      </c>
      <c r="HR26">
        <f t="shared" si="89"/>
        <v>0</v>
      </c>
      <c r="HS26">
        <f t="shared" si="90"/>
        <v>0</v>
      </c>
      <c r="HT26">
        <f t="shared" si="91"/>
        <v>0</v>
      </c>
      <c r="HU26">
        <f t="shared" si="92"/>
        <v>0</v>
      </c>
      <c r="HV26">
        <f t="shared" si="93"/>
        <v>0</v>
      </c>
      <c r="HW26">
        <f t="shared" si="94"/>
        <v>0</v>
      </c>
      <c r="HX26">
        <f t="shared" si="95"/>
        <v>0</v>
      </c>
      <c r="HY26">
        <f t="shared" si="96"/>
        <v>0</v>
      </c>
      <c r="HZ26">
        <f t="shared" si="97"/>
        <v>0</v>
      </c>
      <c r="IA26">
        <f t="shared" si="98"/>
        <v>0</v>
      </c>
      <c r="IB26">
        <f t="shared" si="99"/>
        <v>0</v>
      </c>
      <c r="IC26">
        <f t="shared" si="100"/>
        <v>0</v>
      </c>
      <c r="ID26">
        <f t="shared" si="101"/>
        <v>0</v>
      </c>
      <c r="IE26">
        <f t="shared" si="102"/>
        <v>0</v>
      </c>
      <c r="IF26">
        <f t="shared" si="103"/>
        <v>0</v>
      </c>
      <c r="IG26">
        <f t="shared" si="104"/>
        <v>0</v>
      </c>
      <c r="IH26">
        <f t="shared" si="105"/>
        <v>0</v>
      </c>
      <c r="II26">
        <f t="shared" si="106"/>
        <v>0</v>
      </c>
      <c r="IJ26">
        <f t="shared" si="107"/>
        <v>0</v>
      </c>
      <c r="IK26">
        <f t="shared" si="108"/>
        <v>0</v>
      </c>
      <c r="IL26">
        <f t="shared" si="109"/>
        <v>0</v>
      </c>
      <c r="IM26">
        <f t="shared" si="110"/>
        <v>0</v>
      </c>
      <c r="IN26">
        <f t="shared" si="111"/>
        <v>0</v>
      </c>
      <c r="IO26">
        <f t="shared" si="112"/>
        <v>0</v>
      </c>
      <c r="IP26">
        <f t="shared" si="113"/>
        <v>0</v>
      </c>
      <c r="IQ26">
        <f t="shared" si="114"/>
        <v>0</v>
      </c>
      <c r="IR26" t="str">
        <f t="shared" si="115"/>
        <v/>
      </c>
      <c r="IS26" t="str">
        <f t="shared" si="116"/>
        <v/>
      </c>
      <c r="IT26">
        <f t="shared" si="117"/>
        <v>0</v>
      </c>
      <c r="JQ26">
        <f t="shared" si="118"/>
        <v>999</v>
      </c>
      <c r="JR26">
        <f t="shared" si="119"/>
        <v>999</v>
      </c>
      <c r="JZ26">
        <v>23</v>
      </c>
      <c r="KA26">
        <f t="shared" si="343"/>
        <v>0</v>
      </c>
      <c r="KB26">
        <f t="shared" si="344"/>
        <v>0</v>
      </c>
      <c r="KC26">
        <f t="shared" si="345"/>
        <v>0</v>
      </c>
      <c r="KD26">
        <f t="shared" si="346"/>
        <v>0</v>
      </c>
      <c r="KE26">
        <f t="shared" si="347"/>
        <v>0</v>
      </c>
      <c r="KF26">
        <f t="shared" si="348"/>
        <v>0</v>
      </c>
      <c r="KG26">
        <f t="shared" si="349"/>
        <v>0</v>
      </c>
      <c r="KH26">
        <f t="shared" si="350"/>
        <v>0</v>
      </c>
      <c r="KI26">
        <f t="shared" si="351"/>
        <v>0</v>
      </c>
      <c r="KJ26">
        <f t="shared" si="352"/>
        <v>0</v>
      </c>
      <c r="KK26">
        <f t="shared" si="120"/>
        <v>0</v>
      </c>
      <c r="KL26">
        <f t="shared" si="121"/>
        <v>0</v>
      </c>
      <c r="KM26">
        <f t="shared" si="122"/>
        <v>0</v>
      </c>
      <c r="KN26">
        <f t="shared" si="123"/>
        <v>0</v>
      </c>
      <c r="KO26">
        <f t="shared" si="124"/>
        <v>0</v>
      </c>
      <c r="KP26">
        <f t="shared" si="125"/>
        <v>0</v>
      </c>
      <c r="KQ26">
        <f t="shared" si="126"/>
        <v>0</v>
      </c>
      <c r="KR26">
        <f t="shared" si="127"/>
        <v>0</v>
      </c>
      <c r="KS26">
        <f t="shared" si="128"/>
        <v>0</v>
      </c>
      <c r="KT26">
        <f t="shared" si="129"/>
        <v>0</v>
      </c>
      <c r="KU26">
        <f t="shared" si="130"/>
        <v>0</v>
      </c>
      <c r="KV26">
        <f t="shared" si="131"/>
        <v>0</v>
      </c>
      <c r="KW26">
        <f t="shared" si="132"/>
        <v>0</v>
      </c>
      <c r="KX26">
        <f t="shared" si="133"/>
        <v>0</v>
      </c>
      <c r="KY26">
        <f t="shared" si="134"/>
        <v>0</v>
      </c>
      <c r="KZ26">
        <f t="shared" si="135"/>
        <v>0</v>
      </c>
      <c r="LA26">
        <f t="shared" si="136"/>
        <v>0</v>
      </c>
      <c r="LB26">
        <f t="shared" si="137"/>
        <v>0</v>
      </c>
      <c r="LC26">
        <f t="shared" si="138"/>
        <v>0</v>
      </c>
      <c r="LD26">
        <f t="shared" si="139"/>
        <v>0</v>
      </c>
      <c r="LE26">
        <f t="shared" si="140"/>
        <v>0</v>
      </c>
      <c r="LF26">
        <f t="shared" si="141"/>
        <v>0</v>
      </c>
      <c r="LG26">
        <f t="shared" si="142"/>
        <v>0</v>
      </c>
      <c r="LH26">
        <f t="shared" si="143"/>
        <v>0</v>
      </c>
      <c r="LI26">
        <f t="shared" si="144"/>
        <v>0</v>
      </c>
      <c r="LJ26">
        <f t="shared" si="145"/>
        <v>0</v>
      </c>
      <c r="LK26">
        <f t="shared" si="146"/>
        <v>0</v>
      </c>
      <c r="LL26">
        <f t="shared" si="147"/>
        <v>0</v>
      </c>
      <c r="LM26">
        <f t="shared" si="148"/>
        <v>0</v>
      </c>
      <c r="LN26">
        <f t="shared" si="149"/>
        <v>0</v>
      </c>
      <c r="LO26">
        <f t="shared" si="150"/>
        <v>100</v>
      </c>
      <c r="LP26">
        <f t="shared" si="151"/>
        <v>0</v>
      </c>
      <c r="LQ26">
        <f t="shared" si="152"/>
        <v>0</v>
      </c>
      <c r="LR26">
        <f t="shared" si="153"/>
        <v>0</v>
      </c>
      <c r="LS26">
        <f t="shared" si="154"/>
        <v>0</v>
      </c>
      <c r="LT26" t="str">
        <f t="shared" si="155"/>
        <v/>
      </c>
      <c r="LU26" t="str">
        <f t="shared" si="156"/>
        <v/>
      </c>
      <c r="LV26">
        <f t="shared" si="157"/>
        <v>0</v>
      </c>
      <c r="MS26">
        <f t="shared" si="158"/>
        <v>999</v>
      </c>
      <c r="MT26">
        <f t="shared" si="159"/>
        <v>999</v>
      </c>
      <c r="NB26">
        <v>23</v>
      </c>
      <c r="NC26">
        <f t="shared" si="353"/>
        <v>0</v>
      </c>
      <c r="ND26">
        <f t="shared" si="354"/>
        <v>0</v>
      </c>
      <c r="NE26">
        <f t="shared" si="355"/>
        <v>0</v>
      </c>
      <c r="NF26">
        <f t="shared" si="356"/>
        <v>0</v>
      </c>
      <c r="NG26">
        <f t="shared" si="357"/>
        <v>0</v>
      </c>
      <c r="NH26">
        <f t="shared" si="358"/>
        <v>0</v>
      </c>
      <c r="NI26">
        <f t="shared" si="359"/>
        <v>0</v>
      </c>
      <c r="NJ26">
        <f t="shared" si="360"/>
        <v>0</v>
      </c>
      <c r="NK26">
        <f t="shared" si="361"/>
        <v>0</v>
      </c>
      <c r="NL26">
        <f t="shared" si="362"/>
        <v>0</v>
      </c>
      <c r="NM26">
        <f t="shared" si="160"/>
        <v>0</v>
      </c>
      <c r="NN26">
        <f t="shared" si="161"/>
        <v>0</v>
      </c>
      <c r="NO26">
        <f t="shared" si="162"/>
        <v>0</v>
      </c>
      <c r="NP26">
        <f t="shared" si="163"/>
        <v>0</v>
      </c>
      <c r="NQ26">
        <f t="shared" si="164"/>
        <v>0</v>
      </c>
      <c r="NR26">
        <f t="shared" si="165"/>
        <v>0</v>
      </c>
      <c r="NS26">
        <f t="shared" si="166"/>
        <v>0</v>
      </c>
      <c r="NT26">
        <f t="shared" si="167"/>
        <v>0</v>
      </c>
      <c r="NU26">
        <f t="shared" si="168"/>
        <v>0</v>
      </c>
      <c r="NV26">
        <f t="shared" si="169"/>
        <v>0</v>
      </c>
      <c r="NW26">
        <f t="shared" si="170"/>
        <v>0</v>
      </c>
      <c r="NX26">
        <f t="shared" si="171"/>
        <v>0</v>
      </c>
      <c r="NY26">
        <f t="shared" si="172"/>
        <v>0</v>
      </c>
      <c r="NZ26">
        <f t="shared" si="173"/>
        <v>0</v>
      </c>
      <c r="OA26">
        <f t="shared" si="174"/>
        <v>0</v>
      </c>
      <c r="OB26">
        <f t="shared" si="175"/>
        <v>0</v>
      </c>
      <c r="OC26">
        <f t="shared" si="176"/>
        <v>0</v>
      </c>
      <c r="OD26">
        <f t="shared" si="177"/>
        <v>0</v>
      </c>
      <c r="OE26">
        <f t="shared" si="178"/>
        <v>0</v>
      </c>
      <c r="OF26">
        <f t="shared" si="179"/>
        <v>0</v>
      </c>
      <c r="OG26">
        <f t="shared" si="180"/>
        <v>0</v>
      </c>
      <c r="OH26">
        <f t="shared" si="181"/>
        <v>0</v>
      </c>
      <c r="OI26">
        <f t="shared" si="182"/>
        <v>0</v>
      </c>
      <c r="OJ26">
        <f t="shared" si="183"/>
        <v>0</v>
      </c>
      <c r="OK26">
        <f t="shared" si="184"/>
        <v>0</v>
      </c>
      <c r="OL26">
        <f t="shared" si="185"/>
        <v>0</v>
      </c>
      <c r="OM26">
        <f t="shared" si="186"/>
        <v>0</v>
      </c>
      <c r="ON26">
        <f t="shared" si="187"/>
        <v>0</v>
      </c>
      <c r="OO26">
        <f t="shared" si="188"/>
        <v>0</v>
      </c>
      <c r="OP26">
        <f t="shared" si="189"/>
        <v>0</v>
      </c>
      <c r="OQ26">
        <f t="shared" si="190"/>
        <v>200</v>
      </c>
      <c r="OR26">
        <f t="shared" si="191"/>
        <v>0</v>
      </c>
      <c r="OS26">
        <f t="shared" si="192"/>
        <v>0</v>
      </c>
      <c r="OT26">
        <f t="shared" si="193"/>
        <v>0</v>
      </c>
      <c r="OU26">
        <f t="shared" si="194"/>
        <v>0</v>
      </c>
      <c r="OV26" t="str">
        <f t="shared" si="195"/>
        <v/>
      </c>
      <c r="OW26" t="str">
        <f t="shared" si="196"/>
        <v/>
      </c>
      <c r="OX26">
        <f t="shared" si="197"/>
        <v>0</v>
      </c>
      <c r="PU26">
        <f t="shared" si="198"/>
        <v>999</v>
      </c>
      <c r="PV26">
        <f t="shared" si="199"/>
        <v>999</v>
      </c>
      <c r="QD26">
        <v>23</v>
      </c>
      <c r="QE26">
        <f t="shared" si="363"/>
        <v>0</v>
      </c>
      <c r="QF26">
        <f t="shared" si="364"/>
        <v>0</v>
      </c>
      <c r="QG26">
        <f t="shared" si="365"/>
        <v>0</v>
      </c>
      <c r="QH26">
        <f t="shared" si="366"/>
        <v>0</v>
      </c>
      <c r="QI26">
        <f t="shared" si="367"/>
        <v>0</v>
      </c>
      <c r="QJ26">
        <f t="shared" si="368"/>
        <v>0</v>
      </c>
      <c r="QK26">
        <f t="shared" si="369"/>
        <v>0</v>
      </c>
      <c r="QL26">
        <f t="shared" si="370"/>
        <v>0</v>
      </c>
      <c r="QM26">
        <f t="shared" si="371"/>
        <v>0</v>
      </c>
      <c r="QN26">
        <f t="shared" si="372"/>
        <v>0</v>
      </c>
      <c r="QO26">
        <f t="shared" si="200"/>
        <v>0</v>
      </c>
      <c r="QP26">
        <f t="shared" si="201"/>
        <v>0</v>
      </c>
      <c r="QQ26">
        <f t="shared" si="202"/>
        <v>0</v>
      </c>
      <c r="QR26">
        <f t="shared" si="203"/>
        <v>0</v>
      </c>
      <c r="QS26">
        <f t="shared" si="204"/>
        <v>0</v>
      </c>
      <c r="QT26">
        <f t="shared" si="205"/>
        <v>0</v>
      </c>
      <c r="QU26">
        <f t="shared" si="206"/>
        <v>0</v>
      </c>
      <c r="QV26">
        <f t="shared" si="207"/>
        <v>0</v>
      </c>
      <c r="QW26">
        <f t="shared" si="208"/>
        <v>0</v>
      </c>
      <c r="QX26">
        <f t="shared" si="209"/>
        <v>0</v>
      </c>
      <c r="QY26">
        <f t="shared" si="210"/>
        <v>0</v>
      </c>
      <c r="QZ26">
        <f t="shared" si="211"/>
        <v>0</v>
      </c>
      <c r="RA26">
        <f t="shared" si="212"/>
        <v>0</v>
      </c>
      <c r="RB26">
        <f t="shared" si="213"/>
        <v>0</v>
      </c>
      <c r="RC26">
        <f t="shared" si="214"/>
        <v>0</v>
      </c>
      <c r="RD26">
        <f t="shared" si="215"/>
        <v>0</v>
      </c>
      <c r="RE26">
        <f t="shared" si="216"/>
        <v>0</v>
      </c>
      <c r="RF26">
        <f t="shared" si="217"/>
        <v>0</v>
      </c>
      <c r="RG26">
        <f t="shared" si="218"/>
        <v>0</v>
      </c>
      <c r="RH26">
        <f t="shared" si="219"/>
        <v>0</v>
      </c>
      <c r="RI26">
        <f t="shared" si="220"/>
        <v>0</v>
      </c>
      <c r="RJ26">
        <f t="shared" si="221"/>
        <v>0</v>
      </c>
      <c r="RK26">
        <f t="shared" si="222"/>
        <v>0</v>
      </c>
      <c r="RL26">
        <f t="shared" si="223"/>
        <v>0</v>
      </c>
      <c r="RM26">
        <f t="shared" si="224"/>
        <v>0</v>
      </c>
      <c r="RN26">
        <f t="shared" si="225"/>
        <v>0</v>
      </c>
      <c r="RO26">
        <f t="shared" si="226"/>
        <v>0</v>
      </c>
      <c r="RP26">
        <f t="shared" si="227"/>
        <v>0</v>
      </c>
      <c r="RQ26">
        <f t="shared" si="228"/>
        <v>0</v>
      </c>
      <c r="RR26">
        <f t="shared" si="229"/>
        <v>0</v>
      </c>
      <c r="RS26">
        <f t="shared" si="230"/>
        <v>300</v>
      </c>
      <c r="RT26">
        <f t="shared" si="231"/>
        <v>0</v>
      </c>
      <c r="RU26">
        <f t="shared" si="232"/>
        <v>0</v>
      </c>
      <c r="RV26">
        <f t="shared" si="233"/>
        <v>0</v>
      </c>
      <c r="RW26">
        <f t="shared" si="234"/>
        <v>0</v>
      </c>
      <c r="RX26" t="str">
        <f t="shared" si="235"/>
        <v/>
      </c>
      <c r="RY26" t="str">
        <f t="shared" si="236"/>
        <v/>
      </c>
      <c r="RZ26">
        <f t="shared" si="237"/>
        <v>0</v>
      </c>
      <c r="SW26">
        <f t="shared" si="238"/>
        <v>999</v>
      </c>
      <c r="SX26">
        <f t="shared" si="239"/>
        <v>999</v>
      </c>
      <c r="TF26">
        <v>23</v>
      </c>
      <c r="TG26">
        <f t="shared" si="373"/>
        <v>0</v>
      </c>
      <c r="TH26">
        <f t="shared" si="374"/>
        <v>0</v>
      </c>
      <c r="TI26">
        <f t="shared" si="375"/>
        <v>0</v>
      </c>
      <c r="TJ26">
        <f t="shared" si="376"/>
        <v>0</v>
      </c>
      <c r="TK26">
        <f t="shared" si="377"/>
        <v>0</v>
      </c>
      <c r="TL26">
        <f t="shared" si="378"/>
        <v>0</v>
      </c>
      <c r="TM26">
        <f t="shared" si="379"/>
        <v>0</v>
      </c>
      <c r="TN26">
        <f t="shared" si="380"/>
        <v>0</v>
      </c>
      <c r="TO26">
        <f t="shared" si="381"/>
        <v>0</v>
      </c>
      <c r="TP26">
        <f t="shared" si="382"/>
        <v>0</v>
      </c>
      <c r="TQ26">
        <f t="shared" si="240"/>
        <v>0</v>
      </c>
      <c r="TR26">
        <f t="shared" si="241"/>
        <v>0</v>
      </c>
      <c r="TS26">
        <f t="shared" si="242"/>
        <v>0</v>
      </c>
      <c r="TT26">
        <f t="shared" si="243"/>
        <v>0</v>
      </c>
      <c r="TU26">
        <f t="shared" si="244"/>
        <v>0</v>
      </c>
      <c r="TV26">
        <f t="shared" si="245"/>
        <v>0</v>
      </c>
      <c r="TW26">
        <f t="shared" si="246"/>
        <v>0</v>
      </c>
      <c r="TX26">
        <f t="shared" si="247"/>
        <v>0</v>
      </c>
      <c r="TY26">
        <f t="shared" si="248"/>
        <v>0</v>
      </c>
      <c r="TZ26">
        <f t="shared" si="249"/>
        <v>0</v>
      </c>
      <c r="UA26">
        <f t="shared" si="250"/>
        <v>0</v>
      </c>
      <c r="UB26">
        <f t="shared" si="251"/>
        <v>0</v>
      </c>
      <c r="UC26">
        <f t="shared" si="252"/>
        <v>0</v>
      </c>
      <c r="UD26">
        <f t="shared" si="253"/>
        <v>0</v>
      </c>
      <c r="UE26">
        <f t="shared" si="254"/>
        <v>0</v>
      </c>
      <c r="UF26">
        <f t="shared" si="255"/>
        <v>0</v>
      </c>
      <c r="UG26">
        <f t="shared" si="256"/>
        <v>0</v>
      </c>
      <c r="UH26">
        <f t="shared" si="257"/>
        <v>0</v>
      </c>
      <c r="UI26">
        <f t="shared" si="258"/>
        <v>0</v>
      </c>
      <c r="UJ26">
        <f t="shared" si="259"/>
        <v>0</v>
      </c>
      <c r="UK26">
        <f t="shared" si="260"/>
        <v>0</v>
      </c>
      <c r="UL26">
        <f t="shared" si="261"/>
        <v>0</v>
      </c>
      <c r="UM26">
        <f t="shared" si="262"/>
        <v>0</v>
      </c>
      <c r="UN26">
        <f t="shared" si="263"/>
        <v>0</v>
      </c>
      <c r="UO26">
        <f t="shared" si="264"/>
        <v>0</v>
      </c>
      <c r="UP26">
        <f t="shared" si="265"/>
        <v>0</v>
      </c>
      <c r="UQ26">
        <f t="shared" si="266"/>
        <v>0</v>
      </c>
      <c r="UR26">
        <f t="shared" si="267"/>
        <v>0</v>
      </c>
      <c r="US26">
        <f t="shared" si="268"/>
        <v>0</v>
      </c>
      <c r="UT26">
        <f t="shared" si="269"/>
        <v>0</v>
      </c>
      <c r="UU26">
        <f t="shared" si="270"/>
        <v>400</v>
      </c>
      <c r="UV26">
        <f t="shared" si="271"/>
        <v>0</v>
      </c>
      <c r="UW26">
        <f t="shared" si="272"/>
        <v>0</v>
      </c>
      <c r="UX26">
        <f t="shared" si="273"/>
        <v>0</v>
      </c>
      <c r="UY26">
        <f t="shared" si="274"/>
        <v>0</v>
      </c>
      <c r="UZ26" t="str">
        <f t="shared" si="275"/>
        <v/>
      </c>
      <c r="VA26" t="str">
        <f t="shared" si="276"/>
        <v/>
      </c>
      <c r="VB26">
        <f t="shared" si="277"/>
        <v>0</v>
      </c>
      <c r="VY26">
        <f t="shared" si="278"/>
        <v>999</v>
      </c>
      <c r="VZ26">
        <f t="shared" si="279"/>
        <v>999</v>
      </c>
      <c r="WH26">
        <v>23</v>
      </c>
      <c r="WI26">
        <f t="shared" si="383"/>
        <v>0</v>
      </c>
      <c r="WJ26">
        <f t="shared" si="384"/>
        <v>0</v>
      </c>
      <c r="WK26">
        <f t="shared" si="385"/>
        <v>0</v>
      </c>
      <c r="WL26">
        <f t="shared" si="386"/>
        <v>0</v>
      </c>
      <c r="WM26">
        <f t="shared" si="387"/>
        <v>0</v>
      </c>
      <c r="WN26">
        <f t="shared" si="388"/>
        <v>0</v>
      </c>
      <c r="WO26">
        <f t="shared" si="389"/>
        <v>0</v>
      </c>
      <c r="WP26">
        <f t="shared" si="390"/>
        <v>0</v>
      </c>
      <c r="WQ26">
        <f t="shared" si="391"/>
        <v>0</v>
      </c>
      <c r="WR26">
        <f t="shared" si="392"/>
        <v>0</v>
      </c>
      <c r="WS26">
        <f t="shared" si="280"/>
        <v>0</v>
      </c>
      <c r="WT26">
        <f t="shared" si="281"/>
        <v>0</v>
      </c>
      <c r="WU26">
        <f t="shared" si="282"/>
        <v>0</v>
      </c>
      <c r="WV26">
        <f t="shared" si="283"/>
        <v>0</v>
      </c>
      <c r="WW26">
        <f t="shared" si="284"/>
        <v>0</v>
      </c>
      <c r="WX26">
        <f t="shared" si="285"/>
        <v>0</v>
      </c>
      <c r="WY26">
        <f t="shared" si="286"/>
        <v>0</v>
      </c>
      <c r="WZ26">
        <f t="shared" si="287"/>
        <v>0</v>
      </c>
      <c r="XA26">
        <f t="shared" si="288"/>
        <v>0</v>
      </c>
      <c r="XB26">
        <f t="shared" si="289"/>
        <v>0</v>
      </c>
      <c r="XC26">
        <f t="shared" si="290"/>
        <v>0</v>
      </c>
      <c r="XD26">
        <f t="shared" si="291"/>
        <v>0</v>
      </c>
      <c r="XE26">
        <f t="shared" si="292"/>
        <v>0</v>
      </c>
      <c r="XF26">
        <f t="shared" si="293"/>
        <v>0</v>
      </c>
      <c r="XG26">
        <f t="shared" si="294"/>
        <v>0</v>
      </c>
      <c r="XH26">
        <f t="shared" si="295"/>
        <v>0</v>
      </c>
      <c r="XI26">
        <f t="shared" si="296"/>
        <v>0</v>
      </c>
      <c r="XJ26">
        <f t="shared" si="297"/>
        <v>0</v>
      </c>
      <c r="XK26">
        <f t="shared" si="298"/>
        <v>0</v>
      </c>
      <c r="XL26">
        <f t="shared" si="299"/>
        <v>0</v>
      </c>
      <c r="XM26">
        <f t="shared" si="300"/>
        <v>0</v>
      </c>
      <c r="XN26">
        <f t="shared" si="301"/>
        <v>0</v>
      </c>
      <c r="XO26">
        <f t="shared" si="302"/>
        <v>0</v>
      </c>
      <c r="XP26">
        <f t="shared" si="303"/>
        <v>0</v>
      </c>
      <c r="XQ26">
        <f t="shared" si="304"/>
        <v>0</v>
      </c>
      <c r="XR26">
        <f t="shared" si="305"/>
        <v>0</v>
      </c>
      <c r="XS26">
        <f t="shared" si="306"/>
        <v>0</v>
      </c>
      <c r="XT26">
        <f t="shared" si="307"/>
        <v>0</v>
      </c>
      <c r="XU26">
        <f t="shared" si="308"/>
        <v>0</v>
      </c>
      <c r="XV26">
        <f t="shared" si="309"/>
        <v>0</v>
      </c>
      <c r="XX26">
        <f t="shared" si="310"/>
        <v>0</v>
      </c>
      <c r="XY26">
        <f t="shared" si="311"/>
        <v>0</v>
      </c>
      <c r="XZ26">
        <f t="shared" si="312"/>
        <v>0</v>
      </c>
    </row>
    <row r="27" spans="1:650" x14ac:dyDescent="0.45">
      <c r="B27" s="27" t="str">
        <f>IF(IFERROR(MATCH(1,$AQ$4:$AQ$13,0),"")="","",1)</f>
        <v/>
      </c>
      <c r="C27" s="28" t="str">
        <f>IF(IFERROR(MATCH(1,$AQ$4:$AQ$13,0),"")="","",INDEX($C$7:$C$16,IFERROR(MATCH(1,$AQ$4:$AQ$13,0),"")))</f>
        <v/>
      </c>
      <c r="D27" s="29" t="str">
        <f>IF(IFERROR(MATCH(1,$AQ$4:$AQ$13,0),"")="","",INDEX($D$7:$D$16,IFERROR(MATCH(1,$AQ$4:$AQ$13,0),"")))</f>
        <v/>
      </c>
      <c r="E27" s="30" t="str">
        <f>IF(IFERROR(MATCH(1,$AQ$4:$AQ$13,0),"")="","",INDEX($E$7:$E$16,IFERROR(MATCH(1,$AQ$4:$AQ$13,0),"")))</f>
        <v/>
      </c>
      <c r="F27" s="29" t="str">
        <f>IF(IFERROR(MATCH(1,$AQ$4:$AQ$13,0),"")="","",INDEX($F$7:$F$16,IFERROR(MATCH(1,$AQ$4:$AQ$13,0),"")))</f>
        <v/>
      </c>
      <c r="AT27">
        <v>24</v>
      </c>
      <c r="AU27">
        <f t="shared" si="313"/>
        <v>0</v>
      </c>
      <c r="AV27">
        <f t="shared" si="314"/>
        <v>0</v>
      </c>
      <c r="AW27">
        <f t="shared" si="315"/>
        <v>0</v>
      </c>
      <c r="AX27">
        <f t="shared" si="316"/>
        <v>0</v>
      </c>
      <c r="AY27">
        <f t="shared" si="317"/>
        <v>0</v>
      </c>
      <c r="AZ27">
        <f t="shared" si="318"/>
        <v>0</v>
      </c>
      <c r="BA27">
        <f t="shared" si="319"/>
        <v>0</v>
      </c>
      <c r="BB27">
        <f t="shared" si="320"/>
        <v>0</v>
      </c>
      <c r="BC27">
        <f t="shared" si="321"/>
        <v>0</v>
      </c>
      <c r="BD27">
        <f t="shared" si="322"/>
        <v>0</v>
      </c>
      <c r="BE27">
        <f t="shared" si="0"/>
        <v>0</v>
      </c>
      <c r="BF27">
        <f t="shared" si="1"/>
        <v>0</v>
      </c>
      <c r="BG27">
        <f t="shared" si="2"/>
        <v>0</v>
      </c>
      <c r="BH27">
        <f t="shared" si="3"/>
        <v>0</v>
      </c>
      <c r="BI27">
        <f t="shared" si="4"/>
        <v>0</v>
      </c>
      <c r="BJ27">
        <f t="shared" si="5"/>
        <v>0</v>
      </c>
      <c r="BK27">
        <f t="shared" si="6"/>
        <v>0</v>
      </c>
      <c r="BL27">
        <f t="shared" si="7"/>
        <v>0</v>
      </c>
      <c r="BM27">
        <f t="shared" si="8"/>
        <v>0</v>
      </c>
      <c r="BN27">
        <f t="shared" si="9"/>
        <v>0</v>
      </c>
      <c r="BO27">
        <f t="shared" si="10"/>
        <v>0</v>
      </c>
      <c r="BP27">
        <f t="shared" si="11"/>
        <v>0</v>
      </c>
      <c r="BQ27">
        <f t="shared" si="12"/>
        <v>0</v>
      </c>
      <c r="BR27">
        <f t="shared" si="13"/>
        <v>0</v>
      </c>
      <c r="BS27">
        <f t="shared" si="14"/>
        <v>0</v>
      </c>
      <c r="BT27">
        <f t="shared" si="15"/>
        <v>0</v>
      </c>
      <c r="BU27">
        <f t="shared" si="16"/>
        <v>0</v>
      </c>
      <c r="BV27">
        <f t="shared" si="17"/>
        <v>0</v>
      </c>
      <c r="BW27">
        <f t="shared" si="18"/>
        <v>0</v>
      </c>
      <c r="BX27">
        <f t="shared" si="19"/>
        <v>0</v>
      </c>
      <c r="BY27">
        <f t="shared" si="20"/>
        <v>0</v>
      </c>
      <c r="BZ27">
        <f t="shared" si="21"/>
        <v>0</v>
      </c>
      <c r="CA27">
        <f t="shared" si="22"/>
        <v>0</v>
      </c>
      <c r="CB27">
        <f t="shared" si="23"/>
        <v>0</v>
      </c>
      <c r="CC27">
        <f t="shared" si="24"/>
        <v>0</v>
      </c>
      <c r="CD27">
        <f t="shared" si="25"/>
        <v>0</v>
      </c>
      <c r="CE27">
        <f t="shared" si="26"/>
        <v>0</v>
      </c>
      <c r="CF27">
        <f t="shared" si="27"/>
        <v>0</v>
      </c>
      <c r="CG27">
        <f t="shared" si="28"/>
        <v>0</v>
      </c>
      <c r="CH27">
        <f t="shared" si="29"/>
        <v>0</v>
      </c>
      <c r="CI27">
        <f t="shared" si="30"/>
        <v>0</v>
      </c>
      <c r="CJ27">
        <f t="shared" si="31"/>
        <v>0</v>
      </c>
      <c r="CK27">
        <f t="shared" si="32"/>
        <v>0</v>
      </c>
      <c r="CL27">
        <f t="shared" si="33"/>
        <v>0</v>
      </c>
      <c r="CM27">
        <f t="shared" si="34"/>
        <v>0</v>
      </c>
      <c r="CN27" t="str">
        <f t="shared" si="35"/>
        <v/>
      </c>
      <c r="CO27" t="str">
        <f t="shared" si="36"/>
        <v/>
      </c>
      <c r="CP27">
        <f t="shared" si="37"/>
        <v>0</v>
      </c>
      <c r="DM27">
        <f t="shared" si="38"/>
        <v>999</v>
      </c>
      <c r="DN27">
        <f t="shared" si="39"/>
        <v>999</v>
      </c>
      <c r="DV27">
        <v>24</v>
      </c>
      <c r="DW27">
        <f t="shared" si="323"/>
        <v>0</v>
      </c>
      <c r="DX27">
        <f t="shared" si="324"/>
        <v>0</v>
      </c>
      <c r="DY27">
        <f t="shared" si="325"/>
        <v>0</v>
      </c>
      <c r="DZ27">
        <f t="shared" si="326"/>
        <v>0</v>
      </c>
      <c r="EA27">
        <f t="shared" si="327"/>
        <v>0</v>
      </c>
      <c r="EB27">
        <f t="shared" si="328"/>
        <v>0</v>
      </c>
      <c r="EC27">
        <f t="shared" si="329"/>
        <v>0</v>
      </c>
      <c r="ED27">
        <f t="shared" si="330"/>
        <v>0</v>
      </c>
      <c r="EE27">
        <f t="shared" si="331"/>
        <v>0</v>
      </c>
      <c r="EF27">
        <f t="shared" si="332"/>
        <v>0</v>
      </c>
      <c r="EG27">
        <f t="shared" si="40"/>
        <v>0</v>
      </c>
      <c r="EH27">
        <f t="shared" si="41"/>
        <v>0</v>
      </c>
      <c r="EI27">
        <f t="shared" si="42"/>
        <v>0</v>
      </c>
      <c r="EJ27">
        <f t="shared" si="43"/>
        <v>0</v>
      </c>
      <c r="EK27">
        <f t="shared" si="44"/>
        <v>0</v>
      </c>
      <c r="EL27">
        <f t="shared" si="45"/>
        <v>0</v>
      </c>
      <c r="EM27">
        <f t="shared" si="46"/>
        <v>0</v>
      </c>
      <c r="EN27">
        <f t="shared" si="47"/>
        <v>0</v>
      </c>
      <c r="EO27">
        <f t="shared" si="48"/>
        <v>0</v>
      </c>
      <c r="EP27">
        <f t="shared" si="49"/>
        <v>0</v>
      </c>
      <c r="EQ27">
        <f t="shared" si="50"/>
        <v>0</v>
      </c>
      <c r="ER27">
        <f t="shared" si="51"/>
        <v>0</v>
      </c>
      <c r="ES27">
        <f t="shared" si="52"/>
        <v>0</v>
      </c>
      <c r="ET27">
        <f t="shared" si="53"/>
        <v>0</v>
      </c>
      <c r="EU27">
        <f t="shared" si="54"/>
        <v>0</v>
      </c>
      <c r="EV27">
        <f t="shared" si="55"/>
        <v>0</v>
      </c>
      <c r="EW27">
        <f t="shared" si="56"/>
        <v>0</v>
      </c>
      <c r="EX27">
        <f t="shared" si="57"/>
        <v>0</v>
      </c>
      <c r="EY27">
        <f t="shared" si="58"/>
        <v>0</v>
      </c>
      <c r="EZ27">
        <f t="shared" si="59"/>
        <v>0</v>
      </c>
      <c r="FA27">
        <f t="shared" si="60"/>
        <v>0</v>
      </c>
      <c r="FB27">
        <f t="shared" si="61"/>
        <v>0</v>
      </c>
      <c r="FC27">
        <f t="shared" si="62"/>
        <v>0</v>
      </c>
      <c r="FD27">
        <f t="shared" si="63"/>
        <v>0</v>
      </c>
      <c r="FE27">
        <f t="shared" si="64"/>
        <v>0</v>
      </c>
      <c r="FF27">
        <f t="shared" si="65"/>
        <v>0</v>
      </c>
      <c r="FG27">
        <f t="shared" si="66"/>
        <v>0</v>
      </c>
      <c r="FH27">
        <f t="shared" si="67"/>
        <v>0</v>
      </c>
      <c r="FI27">
        <f t="shared" si="68"/>
        <v>0</v>
      </c>
      <c r="FJ27">
        <f t="shared" si="69"/>
        <v>0</v>
      </c>
      <c r="FK27">
        <f t="shared" si="70"/>
        <v>0</v>
      </c>
      <c r="FL27">
        <f t="shared" si="71"/>
        <v>0</v>
      </c>
      <c r="FM27">
        <f t="shared" si="72"/>
        <v>0</v>
      </c>
      <c r="FN27">
        <f t="shared" si="73"/>
        <v>0</v>
      </c>
      <c r="FO27">
        <f t="shared" si="74"/>
        <v>0</v>
      </c>
      <c r="FP27" t="str">
        <f t="shared" si="75"/>
        <v/>
      </c>
      <c r="FQ27" t="str">
        <f t="shared" si="76"/>
        <v/>
      </c>
      <c r="FR27">
        <f t="shared" si="77"/>
        <v>0</v>
      </c>
      <c r="GO27">
        <f t="shared" si="78"/>
        <v>999</v>
      </c>
      <c r="GP27">
        <f t="shared" si="79"/>
        <v>999</v>
      </c>
      <c r="GX27">
        <v>24</v>
      </c>
      <c r="GY27">
        <f t="shared" si="333"/>
        <v>0</v>
      </c>
      <c r="GZ27">
        <f t="shared" si="334"/>
        <v>0</v>
      </c>
      <c r="HA27">
        <f t="shared" si="335"/>
        <v>0</v>
      </c>
      <c r="HB27">
        <f t="shared" si="336"/>
        <v>0</v>
      </c>
      <c r="HC27">
        <f t="shared" si="337"/>
        <v>0</v>
      </c>
      <c r="HD27">
        <f t="shared" si="338"/>
        <v>0</v>
      </c>
      <c r="HE27">
        <f t="shared" si="339"/>
        <v>0</v>
      </c>
      <c r="HF27">
        <f t="shared" si="340"/>
        <v>0</v>
      </c>
      <c r="HG27">
        <f t="shared" si="341"/>
        <v>0</v>
      </c>
      <c r="HH27">
        <f t="shared" si="342"/>
        <v>0</v>
      </c>
      <c r="HI27">
        <f t="shared" si="80"/>
        <v>0</v>
      </c>
      <c r="HJ27">
        <f t="shared" si="81"/>
        <v>0</v>
      </c>
      <c r="HK27">
        <f t="shared" si="82"/>
        <v>0</v>
      </c>
      <c r="HL27">
        <f t="shared" si="83"/>
        <v>0</v>
      </c>
      <c r="HM27">
        <f t="shared" si="84"/>
        <v>0</v>
      </c>
      <c r="HN27">
        <f t="shared" si="85"/>
        <v>0</v>
      </c>
      <c r="HO27">
        <f t="shared" si="86"/>
        <v>0</v>
      </c>
      <c r="HP27">
        <f t="shared" si="87"/>
        <v>0</v>
      </c>
      <c r="HQ27">
        <f t="shared" si="88"/>
        <v>0</v>
      </c>
      <c r="HR27">
        <f t="shared" si="89"/>
        <v>0</v>
      </c>
      <c r="HS27">
        <f t="shared" si="90"/>
        <v>0</v>
      </c>
      <c r="HT27">
        <f t="shared" si="91"/>
        <v>0</v>
      </c>
      <c r="HU27">
        <f t="shared" si="92"/>
        <v>0</v>
      </c>
      <c r="HV27">
        <f t="shared" si="93"/>
        <v>0</v>
      </c>
      <c r="HW27">
        <f t="shared" si="94"/>
        <v>0</v>
      </c>
      <c r="HX27">
        <f t="shared" si="95"/>
        <v>0</v>
      </c>
      <c r="HY27">
        <f t="shared" si="96"/>
        <v>0</v>
      </c>
      <c r="HZ27">
        <f t="shared" si="97"/>
        <v>0</v>
      </c>
      <c r="IA27">
        <f t="shared" si="98"/>
        <v>0</v>
      </c>
      <c r="IB27">
        <f t="shared" si="99"/>
        <v>0</v>
      </c>
      <c r="IC27">
        <f t="shared" si="100"/>
        <v>0</v>
      </c>
      <c r="ID27">
        <f t="shared" si="101"/>
        <v>0</v>
      </c>
      <c r="IE27">
        <f t="shared" si="102"/>
        <v>0</v>
      </c>
      <c r="IF27">
        <f t="shared" si="103"/>
        <v>0</v>
      </c>
      <c r="IG27">
        <f t="shared" si="104"/>
        <v>0</v>
      </c>
      <c r="IH27">
        <f t="shared" si="105"/>
        <v>0</v>
      </c>
      <c r="II27">
        <f t="shared" si="106"/>
        <v>0</v>
      </c>
      <c r="IJ27">
        <f t="shared" si="107"/>
        <v>0</v>
      </c>
      <c r="IK27">
        <f t="shared" si="108"/>
        <v>0</v>
      </c>
      <c r="IL27">
        <f t="shared" si="109"/>
        <v>0</v>
      </c>
      <c r="IM27">
        <f t="shared" si="110"/>
        <v>0</v>
      </c>
      <c r="IN27">
        <f t="shared" si="111"/>
        <v>0</v>
      </c>
      <c r="IO27">
        <f t="shared" si="112"/>
        <v>0</v>
      </c>
      <c r="IP27">
        <f t="shared" si="113"/>
        <v>0</v>
      </c>
      <c r="IQ27">
        <f t="shared" si="114"/>
        <v>0</v>
      </c>
      <c r="IR27" t="str">
        <f t="shared" si="115"/>
        <v/>
      </c>
      <c r="IS27" t="str">
        <f t="shared" si="116"/>
        <v/>
      </c>
      <c r="IT27">
        <f t="shared" si="117"/>
        <v>0</v>
      </c>
      <c r="JQ27">
        <f t="shared" si="118"/>
        <v>999</v>
      </c>
      <c r="JR27">
        <f t="shared" si="119"/>
        <v>999</v>
      </c>
      <c r="JZ27">
        <v>24</v>
      </c>
      <c r="KA27">
        <f t="shared" si="343"/>
        <v>0</v>
      </c>
      <c r="KB27">
        <f t="shared" si="344"/>
        <v>0</v>
      </c>
      <c r="KC27">
        <f t="shared" si="345"/>
        <v>0</v>
      </c>
      <c r="KD27">
        <f t="shared" si="346"/>
        <v>0</v>
      </c>
      <c r="KE27">
        <f t="shared" si="347"/>
        <v>0</v>
      </c>
      <c r="KF27">
        <f t="shared" si="348"/>
        <v>0</v>
      </c>
      <c r="KG27">
        <f t="shared" si="349"/>
        <v>0</v>
      </c>
      <c r="KH27">
        <f t="shared" si="350"/>
        <v>0</v>
      </c>
      <c r="KI27">
        <f t="shared" si="351"/>
        <v>0</v>
      </c>
      <c r="KJ27">
        <f t="shared" si="352"/>
        <v>0</v>
      </c>
      <c r="KK27">
        <f t="shared" si="120"/>
        <v>0</v>
      </c>
      <c r="KL27">
        <f t="shared" si="121"/>
        <v>0</v>
      </c>
      <c r="KM27">
        <f t="shared" si="122"/>
        <v>0</v>
      </c>
      <c r="KN27">
        <f t="shared" si="123"/>
        <v>0</v>
      </c>
      <c r="KO27">
        <f t="shared" si="124"/>
        <v>0</v>
      </c>
      <c r="KP27">
        <f t="shared" si="125"/>
        <v>0</v>
      </c>
      <c r="KQ27">
        <f t="shared" si="126"/>
        <v>0</v>
      </c>
      <c r="KR27">
        <f t="shared" si="127"/>
        <v>0</v>
      </c>
      <c r="KS27">
        <f t="shared" si="128"/>
        <v>0</v>
      </c>
      <c r="KT27">
        <f t="shared" si="129"/>
        <v>0</v>
      </c>
      <c r="KU27">
        <f t="shared" si="130"/>
        <v>0</v>
      </c>
      <c r="KV27">
        <f t="shared" si="131"/>
        <v>0</v>
      </c>
      <c r="KW27">
        <f t="shared" si="132"/>
        <v>0</v>
      </c>
      <c r="KX27">
        <f t="shared" si="133"/>
        <v>0</v>
      </c>
      <c r="KY27">
        <f t="shared" si="134"/>
        <v>0</v>
      </c>
      <c r="KZ27">
        <f t="shared" si="135"/>
        <v>0</v>
      </c>
      <c r="LA27">
        <f t="shared" si="136"/>
        <v>0</v>
      </c>
      <c r="LB27">
        <f t="shared" si="137"/>
        <v>0</v>
      </c>
      <c r="LC27">
        <f t="shared" si="138"/>
        <v>0</v>
      </c>
      <c r="LD27">
        <f t="shared" si="139"/>
        <v>0</v>
      </c>
      <c r="LE27">
        <f t="shared" si="140"/>
        <v>0</v>
      </c>
      <c r="LF27">
        <f t="shared" si="141"/>
        <v>0</v>
      </c>
      <c r="LG27">
        <f t="shared" si="142"/>
        <v>0</v>
      </c>
      <c r="LH27">
        <f t="shared" si="143"/>
        <v>0</v>
      </c>
      <c r="LI27">
        <f t="shared" si="144"/>
        <v>0</v>
      </c>
      <c r="LJ27">
        <f t="shared" si="145"/>
        <v>0</v>
      </c>
      <c r="LK27">
        <f t="shared" si="146"/>
        <v>0</v>
      </c>
      <c r="LL27">
        <f t="shared" si="147"/>
        <v>0</v>
      </c>
      <c r="LM27">
        <f t="shared" si="148"/>
        <v>0</v>
      </c>
      <c r="LN27">
        <f t="shared" si="149"/>
        <v>0</v>
      </c>
      <c r="LO27">
        <f t="shared" si="150"/>
        <v>100</v>
      </c>
      <c r="LP27">
        <f t="shared" si="151"/>
        <v>0</v>
      </c>
      <c r="LQ27">
        <f t="shared" si="152"/>
        <v>0</v>
      </c>
      <c r="LR27">
        <f t="shared" si="153"/>
        <v>0</v>
      </c>
      <c r="LS27">
        <f t="shared" si="154"/>
        <v>0</v>
      </c>
      <c r="LT27" t="str">
        <f t="shared" si="155"/>
        <v/>
      </c>
      <c r="LU27" t="str">
        <f t="shared" si="156"/>
        <v/>
      </c>
      <c r="LV27">
        <f t="shared" si="157"/>
        <v>0</v>
      </c>
      <c r="MS27">
        <f t="shared" si="158"/>
        <v>999</v>
      </c>
      <c r="MT27">
        <f t="shared" si="159"/>
        <v>999</v>
      </c>
      <c r="NB27">
        <v>24</v>
      </c>
      <c r="NC27">
        <f t="shared" si="353"/>
        <v>0</v>
      </c>
      <c r="ND27">
        <f t="shared" si="354"/>
        <v>0</v>
      </c>
      <c r="NE27">
        <f t="shared" si="355"/>
        <v>0</v>
      </c>
      <c r="NF27">
        <f t="shared" si="356"/>
        <v>0</v>
      </c>
      <c r="NG27">
        <f t="shared" si="357"/>
        <v>0</v>
      </c>
      <c r="NH27">
        <f t="shared" si="358"/>
        <v>0</v>
      </c>
      <c r="NI27">
        <f t="shared" si="359"/>
        <v>0</v>
      </c>
      <c r="NJ27">
        <f t="shared" si="360"/>
        <v>0</v>
      </c>
      <c r="NK27">
        <f t="shared" si="361"/>
        <v>0</v>
      </c>
      <c r="NL27">
        <f t="shared" si="362"/>
        <v>0</v>
      </c>
      <c r="NM27">
        <f t="shared" si="160"/>
        <v>0</v>
      </c>
      <c r="NN27">
        <f t="shared" si="161"/>
        <v>0</v>
      </c>
      <c r="NO27">
        <f t="shared" si="162"/>
        <v>0</v>
      </c>
      <c r="NP27">
        <f t="shared" si="163"/>
        <v>0</v>
      </c>
      <c r="NQ27">
        <f t="shared" si="164"/>
        <v>0</v>
      </c>
      <c r="NR27">
        <f t="shared" si="165"/>
        <v>0</v>
      </c>
      <c r="NS27">
        <f t="shared" si="166"/>
        <v>0</v>
      </c>
      <c r="NT27">
        <f t="shared" si="167"/>
        <v>0</v>
      </c>
      <c r="NU27">
        <f t="shared" si="168"/>
        <v>0</v>
      </c>
      <c r="NV27">
        <f t="shared" si="169"/>
        <v>0</v>
      </c>
      <c r="NW27">
        <f t="shared" si="170"/>
        <v>0</v>
      </c>
      <c r="NX27">
        <f t="shared" si="171"/>
        <v>0</v>
      </c>
      <c r="NY27">
        <f t="shared" si="172"/>
        <v>0</v>
      </c>
      <c r="NZ27">
        <f t="shared" si="173"/>
        <v>0</v>
      </c>
      <c r="OA27">
        <f t="shared" si="174"/>
        <v>0</v>
      </c>
      <c r="OB27">
        <f t="shared" si="175"/>
        <v>0</v>
      </c>
      <c r="OC27">
        <f t="shared" si="176"/>
        <v>0</v>
      </c>
      <c r="OD27">
        <f t="shared" si="177"/>
        <v>0</v>
      </c>
      <c r="OE27">
        <f t="shared" si="178"/>
        <v>0</v>
      </c>
      <c r="OF27">
        <f t="shared" si="179"/>
        <v>0</v>
      </c>
      <c r="OG27">
        <f t="shared" si="180"/>
        <v>0</v>
      </c>
      <c r="OH27">
        <f t="shared" si="181"/>
        <v>0</v>
      </c>
      <c r="OI27">
        <f t="shared" si="182"/>
        <v>0</v>
      </c>
      <c r="OJ27">
        <f t="shared" si="183"/>
        <v>0</v>
      </c>
      <c r="OK27">
        <f t="shared" si="184"/>
        <v>0</v>
      </c>
      <c r="OL27">
        <f t="shared" si="185"/>
        <v>0</v>
      </c>
      <c r="OM27">
        <f t="shared" si="186"/>
        <v>0</v>
      </c>
      <c r="ON27">
        <f t="shared" si="187"/>
        <v>0</v>
      </c>
      <c r="OO27">
        <f t="shared" si="188"/>
        <v>0</v>
      </c>
      <c r="OP27">
        <f t="shared" si="189"/>
        <v>0</v>
      </c>
      <c r="OQ27">
        <f t="shared" si="190"/>
        <v>200</v>
      </c>
      <c r="OR27">
        <f t="shared" si="191"/>
        <v>0</v>
      </c>
      <c r="OS27">
        <f t="shared" si="192"/>
        <v>0</v>
      </c>
      <c r="OT27">
        <f t="shared" si="193"/>
        <v>0</v>
      </c>
      <c r="OU27">
        <f t="shared" si="194"/>
        <v>0</v>
      </c>
      <c r="OV27" t="str">
        <f t="shared" si="195"/>
        <v/>
      </c>
      <c r="OW27" t="str">
        <f t="shared" si="196"/>
        <v/>
      </c>
      <c r="OX27">
        <f t="shared" si="197"/>
        <v>0</v>
      </c>
      <c r="PU27">
        <f t="shared" si="198"/>
        <v>999</v>
      </c>
      <c r="PV27">
        <f t="shared" si="199"/>
        <v>999</v>
      </c>
      <c r="QD27">
        <v>24</v>
      </c>
      <c r="QE27">
        <f t="shared" si="363"/>
        <v>0</v>
      </c>
      <c r="QF27">
        <f t="shared" si="364"/>
        <v>0</v>
      </c>
      <c r="QG27">
        <f t="shared" si="365"/>
        <v>0</v>
      </c>
      <c r="QH27">
        <f t="shared" si="366"/>
        <v>0</v>
      </c>
      <c r="QI27">
        <f t="shared" si="367"/>
        <v>0</v>
      </c>
      <c r="QJ27">
        <f t="shared" si="368"/>
        <v>0</v>
      </c>
      <c r="QK27">
        <f t="shared" si="369"/>
        <v>0</v>
      </c>
      <c r="QL27">
        <f t="shared" si="370"/>
        <v>0</v>
      </c>
      <c r="QM27">
        <f t="shared" si="371"/>
        <v>0</v>
      </c>
      <c r="QN27">
        <f t="shared" si="372"/>
        <v>0</v>
      </c>
      <c r="QO27">
        <f t="shared" si="200"/>
        <v>0</v>
      </c>
      <c r="QP27">
        <f t="shared" si="201"/>
        <v>0</v>
      </c>
      <c r="QQ27">
        <f t="shared" si="202"/>
        <v>0</v>
      </c>
      <c r="QR27">
        <f t="shared" si="203"/>
        <v>0</v>
      </c>
      <c r="QS27">
        <f t="shared" si="204"/>
        <v>0</v>
      </c>
      <c r="QT27">
        <f t="shared" si="205"/>
        <v>0</v>
      </c>
      <c r="QU27">
        <f t="shared" si="206"/>
        <v>0</v>
      </c>
      <c r="QV27">
        <f t="shared" si="207"/>
        <v>0</v>
      </c>
      <c r="QW27">
        <f t="shared" si="208"/>
        <v>0</v>
      </c>
      <c r="QX27">
        <f t="shared" si="209"/>
        <v>0</v>
      </c>
      <c r="QY27">
        <f t="shared" si="210"/>
        <v>0</v>
      </c>
      <c r="QZ27">
        <f t="shared" si="211"/>
        <v>0</v>
      </c>
      <c r="RA27">
        <f t="shared" si="212"/>
        <v>0</v>
      </c>
      <c r="RB27">
        <f t="shared" si="213"/>
        <v>0</v>
      </c>
      <c r="RC27">
        <f t="shared" si="214"/>
        <v>0</v>
      </c>
      <c r="RD27">
        <f t="shared" si="215"/>
        <v>0</v>
      </c>
      <c r="RE27">
        <f t="shared" si="216"/>
        <v>0</v>
      </c>
      <c r="RF27">
        <f t="shared" si="217"/>
        <v>0</v>
      </c>
      <c r="RG27">
        <f t="shared" si="218"/>
        <v>0</v>
      </c>
      <c r="RH27">
        <f t="shared" si="219"/>
        <v>0</v>
      </c>
      <c r="RI27">
        <f t="shared" si="220"/>
        <v>0</v>
      </c>
      <c r="RJ27">
        <f t="shared" si="221"/>
        <v>0</v>
      </c>
      <c r="RK27">
        <f t="shared" si="222"/>
        <v>0</v>
      </c>
      <c r="RL27">
        <f t="shared" si="223"/>
        <v>0</v>
      </c>
      <c r="RM27">
        <f t="shared" si="224"/>
        <v>0</v>
      </c>
      <c r="RN27">
        <f t="shared" si="225"/>
        <v>0</v>
      </c>
      <c r="RO27">
        <f t="shared" si="226"/>
        <v>0</v>
      </c>
      <c r="RP27">
        <f t="shared" si="227"/>
        <v>0</v>
      </c>
      <c r="RQ27">
        <f t="shared" si="228"/>
        <v>0</v>
      </c>
      <c r="RR27">
        <f t="shared" si="229"/>
        <v>0</v>
      </c>
      <c r="RS27">
        <f t="shared" si="230"/>
        <v>300</v>
      </c>
      <c r="RT27">
        <f t="shared" si="231"/>
        <v>0</v>
      </c>
      <c r="RU27">
        <f t="shared" si="232"/>
        <v>0</v>
      </c>
      <c r="RV27">
        <f t="shared" si="233"/>
        <v>0</v>
      </c>
      <c r="RW27">
        <f t="shared" si="234"/>
        <v>0</v>
      </c>
      <c r="RX27" t="str">
        <f t="shared" si="235"/>
        <v/>
      </c>
      <c r="RY27" t="str">
        <f t="shared" si="236"/>
        <v/>
      </c>
      <c r="RZ27">
        <f t="shared" si="237"/>
        <v>0</v>
      </c>
      <c r="SW27">
        <f t="shared" si="238"/>
        <v>999</v>
      </c>
      <c r="SX27">
        <f t="shared" si="239"/>
        <v>999</v>
      </c>
      <c r="TF27">
        <v>24</v>
      </c>
      <c r="TG27">
        <f t="shared" si="373"/>
        <v>0</v>
      </c>
      <c r="TH27">
        <f t="shared" si="374"/>
        <v>0</v>
      </c>
      <c r="TI27">
        <f t="shared" si="375"/>
        <v>0</v>
      </c>
      <c r="TJ27">
        <f t="shared" si="376"/>
        <v>0</v>
      </c>
      <c r="TK27">
        <f t="shared" si="377"/>
        <v>0</v>
      </c>
      <c r="TL27">
        <f t="shared" si="378"/>
        <v>0</v>
      </c>
      <c r="TM27">
        <f t="shared" si="379"/>
        <v>0</v>
      </c>
      <c r="TN27">
        <f t="shared" si="380"/>
        <v>0</v>
      </c>
      <c r="TO27">
        <f t="shared" si="381"/>
        <v>0</v>
      </c>
      <c r="TP27">
        <f t="shared" si="382"/>
        <v>0</v>
      </c>
      <c r="TQ27">
        <f t="shared" si="240"/>
        <v>0</v>
      </c>
      <c r="TR27">
        <f t="shared" si="241"/>
        <v>0</v>
      </c>
      <c r="TS27">
        <f t="shared" si="242"/>
        <v>0</v>
      </c>
      <c r="TT27">
        <f t="shared" si="243"/>
        <v>0</v>
      </c>
      <c r="TU27">
        <f t="shared" si="244"/>
        <v>0</v>
      </c>
      <c r="TV27">
        <f t="shared" si="245"/>
        <v>0</v>
      </c>
      <c r="TW27">
        <f t="shared" si="246"/>
        <v>0</v>
      </c>
      <c r="TX27">
        <f t="shared" si="247"/>
        <v>0</v>
      </c>
      <c r="TY27">
        <f t="shared" si="248"/>
        <v>0</v>
      </c>
      <c r="TZ27">
        <f t="shared" si="249"/>
        <v>0</v>
      </c>
      <c r="UA27">
        <f t="shared" si="250"/>
        <v>0</v>
      </c>
      <c r="UB27">
        <f t="shared" si="251"/>
        <v>0</v>
      </c>
      <c r="UC27">
        <f t="shared" si="252"/>
        <v>0</v>
      </c>
      <c r="UD27">
        <f t="shared" si="253"/>
        <v>0</v>
      </c>
      <c r="UE27">
        <f t="shared" si="254"/>
        <v>0</v>
      </c>
      <c r="UF27">
        <f t="shared" si="255"/>
        <v>0</v>
      </c>
      <c r="UG27">
        <f t="shared" si="256"/>
        <v>0</v>
      </c>
      <c r="UH27">
        <f t="shared" si="257"/>
        <v>0</v>
      </c>
      <c r="UI27">
        <f t="shared" si="258"/>
        <v>0</v>
      </c>
      <c r="UJ27">
        <f t="shared" si="259"/>
        <v>0</v>
      </c>
      <c r="UK27">
        <f t="shared" si="260"/>
        <v>0</v>
      </c>
      <c r="UL27">
        <f t="shared" si="261"/>
        <v>0</v>
      </c>
      <c r="UM27">
        <f t="shared" si="262"/>
        <v>0</v>
      </c>
      <c r="UN27">
        <f t="shared" si="263"/>
        <v>0</v>
      </c>
      <c r="UO27">
        <f t="shared" si="264"/>
        <v>0</v>
      </c>
      <c r="UP27">
        <f t="shared" si="265"/>
        <v>0</v>
      </c>
      <c r="UQ27">
        <f t="shared" si="266"/>
        <v>0</v>
      </c>
      <c r="UR27">
        <f t="shared" si="267"/>
        <v>0</v>
      </c>
      <c r="US27">
        <f t="shared" si="268"/>
        <v>0</v>
      </c>
      <c r="UT27">
        <f t="shared" si="269"/>
        <v>0</v>
      </c>
      <c r="UU27">
        <f t="shared" si="270"/>
        <v>400</v>
      </c>
      <c r="UV27">
        <f t="shared" si="271"/>
        <v>0</v>
      </c>
      <c r="UW27">
        <f t="shared" si="272"/>
        <v>0</v>
      </c>
      <c r="UX27">
        <f t="shared" si="273"/>
        <v>0</v>
      </c>
      <c r="UY27">
        <f t="shared" si="274"/>
        <v>0</v>
      </c>
      <c r="UZ27" t="str">
        <f t="shared" si="275"/>
        <v/>
      </c>
      <c r="VA27" t="str">
        <f t="shared" si="276"/>
        <v/>
      </c>
      <c r="VB27">
        <f t="shared" si="277"/>
        <v>0</v>
      </c>
      <c r="VY27">
        <f t="shared" si="278"/>
        <v>999</v>
      </c>
      <c r="VZ27">
        <f t="shared" si="279"/>
        <v>999</v>
      </c>
      <c r="WH27">
        <v>24</v>
      </c>
      <c r="WI27">
        <f t="shared" si="383"/>
        <v>0</v>
      </c>
      <c r="WJ27">
        <f t="shared" si="384"/>
        <v>0</v>
      </c>
      <c r="WK27">
        <f t="shared" si="385"/>
        <v>0</v>
      </c>
      <c r="WL27">
        <f t="shared" si="386"/>
        <v>0</v>
      </c>
      <c r="WM27">
        <f t="shared" si="387"/>
        <v>0</v>
      </c>
      <c r="WN27">
        <f t="shared" si="388"/>
        <v>0</v>
      </c>
      <c r="WO27">
        <f t="shared" si="389"/>
        <v>0</v>
      </c>
      <c r="WP27">
        <f t="shared" si="390"/>
        <v>0</v>
      </c>
      <c r="WQ27">
        <f t="shared" si="391"/>
        <v>0</v>
      </c>
      <c r="WR27">
        <f t="shared" si="392"/>
        <v>0</v>
      </c>
      <c r="WS27">
        <f t="shared" si="280"/>
        <v>0</v>
      </c>
      <c r="WT27">
        <f t="shared" si="281"/>
        <v>0</v>
      </c>
      <c r="WU27">
        <f t="shared" si="282"/>
        <v>0</v>
      </c>
      <c r="WV27">
        <f t="shared" si="283"/>
        <v>0</v>
      </c>
      <c r="WW27">
        <f t="shared" si="284"/>
        <v>0</v>
      </c>
      <c r="WX27">
        <f t="shared" si="285"/>
        <v>0</v>
      </c>
      <c r="WY27">
        <f t="shared" si="286"/>
        <v>0</v>
      </c>
      <c r="WZ27">
        <f t="shared" si="287"/>
        <v>0</v>
      </c>
      <c r="XA27">
        <f t="shared" si="288"/>
        <v>0</v>
      </c>
      <c r="XB27">
        <f t="shared" si="289"/>
        <v>0</v>
      </c>
      <c r="XC27">
        <f t="shared" si="290"/>
        <v>0</v>
      </c>
      <c r="XD27">
        <f t="shared" si="291"/>
        <v>0</v>
      </c>
      <c r="XE27">
        <f t="shared" si="292"/>
        <v>0</v>
      </c>
      <c r="XF27">
        <f t="shared" si="293"/>
        <v>0</v>
      </c>
      <c r="XG27">
        <f t="shared" si="294"/>
        <v>0</v>
      </c>
      <c r="XH27">
        <f t="shared" si="295"/>
        <v>0</v>
      </c>
      <c r="XI27">
        <f t="shared" si="296"/>
        <v>0</v>
      </c>
      <c r="XJ27">
        <f t="shared" si="297"/>
        <v>0</v>
      </c>
      <c r="XK27">
        <f t="shared" si="298"/>
        <v>0</v>
      </c>
      <c r="XL27">
        <f t="shared" si="299"/>
        <v>0</v>
      </c>
      <c r="XM27">
        <f t="shared" si="300"/>
        <v>0</v>
      </c>
      <c r="XN27">
        <f t="shared" si="301"/>
        <v>0</v>
      </c>
      <c r="XO27">
        <f t="shared" si="302"/>
        <v>0</v>
      </c>
      <c r="XP27">
        <f t="shared" si="303"/>
        <v>0</v>
      </c>
      <c r="XQ27">
        <f t="shared" si="304"/>
        <v>0</v>
      </c>
      <c r="XR27">
        <f t="shared" si="305"/>
        <v>0</v>
      </c>
      <c r="XS27">
        <f t="shared" si="306"/>
        <v>0</v>
      </c>
      <c r="XT27">
        <f t="shared" si="307"/>
        <v>0</v>
      </c>
      <c r="XU27">
        <f t="shared" si="308"/>
        <v>0</v>
      </c>
      <c r="XV27">
        <f t="shared" si="309"/>
        <v>0</v>
      </c>
      <c r="XX27">
        <f t="shared" si="310"/>
        <v>0</v>
      </c>
      <c r="XY27">
        <f t="shared" si="311"/>
        <v>0</v>
      </c>
      <c r="XZ27">
        <f t="shared" si="312"/>
        <v>0</v>
      </c>
    </row>
    <row r="28" spans="1:650" x14ac:dyDescent="0.45">
      <c r="B28" s="27" t="str">
        <f>IF(IFERROR(MATCH(2,$AQ$4:$AQ$13,0),"")="","",2)</f>
        <v/>
      </c>
      <c r="C28" s="28" t="str">
        <f>IF(IFERROR(MATCH(2,$AQ$4:$AQ$13,0),"")="","",INDEX($C$7:$C$16,IFERROR(MATCH(2,$AQ$4:$AQ$13,0),"")))</f>
        <v/>
      </c>
      <c r="D28" s="29" t="str">
        <f>IF(IFERROR(MATCH(2,$AQ$4:$AQ$13,0),"")="","",INDEX($D$7:$D$16,IFERROR(MATCH(2,$AQ$4:$AQ$13,0),"")))</f>
        <v/>
      </c>
      <c r="E28" s="30" t="str">
        <f>IF(IFERROR(MATCH(2,$AQ$4:$AQ$13,0),"")="","",INDEX($E$7:$E$16,IFERROR(MATCH(2,$AQ$4:$AQ$13,0),"")))</f>
        <v/>
      </c>
      <c r="F28" s="29" t="str">
        <f>IF(IFERROR(MATCH(2,$AQ$4:$AQ$13,0),"")="","",INDEX($F$7:$F$16,IFERROR(MATCH(2,$AQ$4:$AQ$13,0),"")))</f>
        <v/>
      </c>
      <c r="AT28">
        <v>25</v>
      </c>
      <c r="AU28">
        <f t="shared" si="313"/>
        <v>0</v>
      </c>
      <c r="AV28">
        <f t="shared" si="314"/>
        <v>0</v>
      </c>
      <c r="AW28">
        <f t="shared" si="315"/>
        <v>0</v>
      </c>
      <c r="AX28">
        <f t="shared" si="316"/>
        <v>0</v>
      </c>
      <c r="AY28">
        <f t="shared" si="317"/>
        <v>0</v>
      </c>
      <c r="AZ28">
        <f t="shared" si="318"/>
        <v>0</v>
      </c>
      <c r="BA28">
        <f t="shared" si="319"/>
        <v>0</v>
      </c>
      <c r="BB28">
        <f t="shared" si="320"/>
        <v>0</v>
      </c>
      <c r="BC28">
        <f t="shared" si="321"/>
        <v>0</v>
      </c>
      <c r="BD28">
        <f t="shared" si="322"/>
        <v>0</v>
      </c>
      <c r="BE28">
        <f t="shared" si="0"/>
        <v>0</v>
      </c>
      <c r="BF28">
        <f t="shared" si="1"/>
        <v>0</v>
      </c>
      <c r="BG28">
        <f t="shared" si="2"/>
        <v>0</v>
      </c>
      <c r="BH28">
        <f t="shared" si="3"/>
        <v>0</v>
      </c>
      <c r="BI28">
        <f t="shared" si="4"/>
        <v>0</v>
      </c>
      <c r="BJ28">
        <f t="shared" si="5"/>
        <v>0</v>
      </c>
      <c r="BK28">
        <f t="shared" si="6"/>
        <v>0</v>
      </c>
      <c r="BL28">
        <f t="shared" si="7"/>
        <v>0</v>
      </c>
      <c r="BM28">
        <f t="shared" si="8"/>
        <v>0</v>
      </c>
      <c r="BN28">
        <f t="shared" si="9"/>
        <v>0</v>
      </c>
      <c r="BO28">
        <f t="shared" si="10"/>
        <v>0</v>
      </c>
      <c r="BP28">
        <f t="shared" si="11"/>
        <v>0</v>
      </c>
      <c r="BQ28">
        <f t="shared" si="12"/>
        <v>0</v>
      </c>
      <c r="BR28">
        <f t="shared" si="13"/>
        <v>0</v>
      </c>
      <c r="BS28">
        <f t="shared" si="14"/>
        <v>0</v>
      </c>
      <c r="BT28">
        <f t="shared" si="15"/>
        <v>0</v>
      </c>
      <c r="BU28">
        <f t="shared" si="16"/>
        <v>0</v>
      </c>
      <c r="BV28">
        <f t="shared" si="17"/>
        <v>0</v>
      </c>
      <c r="BW28">
        <f t="shared" si="18"/>
        <v>0</v>
      </c>
      <c r="BX28">
        <f t="shared" si="19"/>
        <v>0</v>
      </c>
      <c r="BY28">
        <f t="shared" si="20"/>
        <v>0</v>
      </c>
      <c r="BZ28">
        <f t="shared" si="21"/>
        <v>0</v>
      </c>
      <c r="CA28">
        <f t="shared" si="22"/>
        <v>0</v>
      </c>
      <c r="CB28">
        <f t="shared" si="23"/>
        <v>0</v>
      </c>
      <c r="CC28">
        <f t="shared" si="24"/>
        <v>0</v>
      </c>
      <c r="CD28">
        <f t="shared" si="25"/>
        <v>0</v>
      </c>
      <c r="CE28">
        <f t="shared" si="26"/>
        <v>0</v>
      </c>
      <c r="CF28">
        <f t="shared" si="27"/>
        <v>0</v>
      </c>
      <c r="CG28">
        <f t="shared" si="28"/>
        <v>0</v>
      </c>
      <c r="CH28">
        <f t="shared" si="29"/>
        <v>0</v>
      </c>
      <c r="CI28">
        <f t="shared" si="30"/>
        <v>0</v>
      </c>
      <c r="CJ28">
        <f t="shared" si="31"/>
        <v>0</v>
      </c>
      <c r="CK28">
        <f t="shared" si="32"/>
        <v>0</v>
      </c>
      <c r="CL28">
        <f t="shared" si="33"/>
        <v>0</v>
      </c>
      <c r="CM28">
        <f t="shared" si="34"/>
        <v>0</v>
      </c>
      <c r="CN28" t="str">
        <f t="shared" si="35"/>
        <v/>
      </c>
      <c r="CO28" t="str">
        <f t="shared" si="36"/>
        <v/>
      </c>
      <c r="CP28">
        <f t="shared" si="37"/>
        <v>0</v>
      </c>
      <c r="DM28">
        <f t="shared" si="38"/>
        <v>999</v>
      </c>
      <c r="DN28">
        <f t="shared" si="39"/>
        <v>999</v>
      </c>
      <c r="DV28">
        <v>25</v>
      </c>
      <c r="DW28">
        <f t="shared" si="323"/>
        <v>0</v>
      </c>
      <c r="DX28">
        <f t="shared" si="324"/>
        <v>0</v>
      </c>
      <c r="DY28">
        <f t="shared" si="325"/>
        <v>0</v>
      </c>
      <c r="DZ28">
        <f t="shared" si="326"/>
        <v>0</v>
      </c>
      <c r="EA28">
        <f t="shared" si="327"/>
        <v>0</v>
      </c>
      <c r="EB28">
        <f t="shared" si="328"/>
        <v>0</v>
      </c>
      <c r="EC28">
        <f t="shared" si="329"/>
        <v>0</v>
      </c>
      <c r="ED28">
        <f t="shared" si="330"/>
        <v>0</v>
      </c>
      <c r="EE28">
        <f t="shared" si="331"/>
        <v>0</v>
      </c>
      <c r="EF28">
        <f t="shared" si="332"/>
        <v>0</v>
      </c>
      <c r="EG28">
        <f t="shared" si="40"/>
        <v>0</v>
      </c>
      <c r="EH28">
        <f t="shared" si="41"/>
        <v>0</v>
      </c>
      <c r="EI28">
        <f t="shared" si="42"/>
        <v>0</v>
      </c>
      <c r="EJ28">
        <f t="shared" si="43"/>
        <v>0</v>
      </c>
      <c r="EK28">
        <f t="shared" si="44"/>
        <v>0</v>
      </c>
      <c r="EL28">
        <f t="shared" si="45"/>
        <v>0</v>
      </c>
      <c r="EM28">
        <f t="shared" si="46"/>
        <v>0</v>
      </c>
      <c r="EN28">
        <f t="shared" si="47"/>
        <v>0</v>
      </c>
      <c r="EO28">
        <f t="shared" si="48"/>
        <v>0</v>
      </c>
      <c r="EP28">
        <f t="shared" si="49"/>
        <v>0</v>
      </c>
      <c r="EQ28">
        <f t="shared" si="50"/>
        <v>0</v>
      </c>
      <c r="ER28">
        <f t="shared" si="51"/>
        <v>0</v>
      </c>
      <c r="ES28">
        <f t="shared" si="52"/>
        <v>0</v>
      </c>
      <c r="ET28">
        <f t="shared" si="53"/>
        <v>0</v>
      </c>
      <c r="EU28">
        <f t="shared" si="54"/>
        <v>0</v>
      </c>
      <c r="EV28">
        <f t="shared" si="55"/>
        <v>0</v>
      </c>
      <c r="EW28">
        <f t="shared" si="56"/>
        <v>0</v>
      </c>
      <c r="EX28">
        <f t="shared" si="57"/>
        <v>0</v>
      </c>
      <c r="EY28">
        <f t="shared" si="58"/>
        <v>0</v>
      </c>
      <c r="EZ28">
        <f t="shared" si="59"/>
        <v>0</v>
      </c>
      <c r="FA28">
        <f t="shared" si="60"/>
        <v>0</v>
      </c>
      <c r="FB28">
        <f t="shared" si="61"/>
        <v>0</v>
      </c>
      <c r="FC28">
        <f t="shared" si="62"/>
        <v>0</v>
      </c>
      <c r="FD28">
        <f t="shared" si="63"/>
        <v>0</v>
      </c>
      <c r="FE28">
        <f t="shared" si="64"/>
        <v>0</v>
      </c>
      <c r="FF28">
        <f t="shared" si="65"/>
        <v>0</v>
      </c>
      <c r="FG28">
        <f t="shared" si="66"/>
        <v>0</v>
      </c>
      <c r="FH28">
        <f t="shared" si="67"/>
        <v>0</v>
      </c>
      <c r="FI28">
        <f t="shared" si="68"/>
        <v>0</v>
      </c>
      <c r="FJ28">
        <f t="shared" si="69"/>
        <v>0</v>
      </c>
      <c r="FK28">
        <f t="shared" si="70"/>
        <v>0</v>
      </c>
      <c r="FL28">
        <f t="shared" si="71"/>
        <v>0</v>
      </c>
      <c r="FM28">
        <f t="shared" si="72"/>
        <v>0</v>
      </c>
      <c r="FN28">
        <f t="shared" si="73"/>
        <v>0</v>
      </c>
      <c r="FO28">
        <f t="shared" si="74"/>
        <v>0</v>
      </c>
      <c r="FP28" t="str">
        <f t="shared" si="75"/>
        <v/>
      </c>
      <c r="FQ28" t="str">
        <f t="shared" si="76"/>
        <v/>
      </c>
      <c r="FR28">
        <f t="shared" si="77"/>
        <v>0</v>
      </c>
      <c r="GO28">
        <f t="shared" si="78"/>
        <v>999</v>
      </c>
      <c r="GP28">
        <f t="shared" si="79"/>
        <v>999</v>
      </c>
      <c r="GX28">
        <v>25</v>
      </c>
      <c r="GY28">
        <f t="shared" si="333"/>
        <v>0</v>
      </c>
      <c r="GZ28">
        <f t="shared" si="334"/>
        <v>0</v>
      </c>
      <c r="HA28">
        <f t="shared" si="335"/>
        <v>0</v>
      </c>
      <c r="HB28">
        <f t="shared" si="336"/>
        <v>0</v>
      </c>
      <c r="HC28">
        <f t="shared" si="337"/>
        <v>0</v>
      </c>
      <c r="HD28">
        <f t="shared" si="338"/>
        <v>0</v>
      </c>
      <c r="HE28">
        <f t="shared" si="339"/>
        <v>0</v>
      </c>
      <c r="HF28">
        <f t="shared" si="340"/>
        <v>0</v>
      </c>
      <c r="HG28">
        <f t="shared" si="341"/>
        <v>0</v>
      </c>
      <c r="HH28">
        <f t="shared" si="342"/>
        <v>0</v>
      </c>
      <c r="HI28">
        <f t="shared" si="80"/>
        <v>0</v>
      </c>
      <c r="HJ28">
        <f t="shared" si="81"/>
        <v>0</v>
      </c>
      <c r="HK28">
        <f t="shared" si="82"/>
        <v>0</v>
      </c>
      <c r="HL28">
        <f t="shared" si="83"/>
        <v>0</v>
      </c>
      <c r="HM28">
        <f t="shared" si="84"/>
        <v>0</v>
      </c>
      <c r="HN28">
        <f t="shared" si="85"/>
        <v>0</v>
      </c>
      <c r="HO28">
        <f t="shared" si="86"/>
        <v>0</v>
      </c>
      <c r="HP28">
        <f t="shared" si="87"/>
        <v>0</v>
      </c>
      <c r="HQ28">
        <f t="shared" si="88"/>
        <v>0</v>
      </c>
      <c r="HR28">
        <f t="shared" si="89"/>
        <v>0</v>
      </c>
      <c r="HS28">
        <f t="shared" si="90"/>
        <v>0</v>
      </c>
      <c r="HT28">
        <f t="shared" si="91"/>
        <v>0</v>
      </c>
      <c r="HU28">
        <f t="shared" si="92"/>
        <v>0</v>
      </c>
      <c r="HV28">
        <f t="shared" si="93"/>
        <v>0</v>
      </c>
      <c r="HW28">
        <f t="shared" si="94"/>
        <v>0</v>
      </c>
      <c r="HX28">
        <f t="shared" si="95"/>
        <v>0</v>
      </c>
      <c r="HY28">
        <f t="shared" si="96"/>
        <v>0</v>
      </c>
      <c r="HZ28">
        <f t="shared" si="97"/>
        <v>0</v>
      </c>
      <c r="IA28">
        <f t="shared" si="98"/>
        <v>0</v>
      </c>
      <c r="IB28">
        <f t="shared" si="99"/>
        <v>0</v>
      </c>
      <c r="IC28">
        <f t="shared" si="100"/>
        <v>0</v>
      </c>
      <c r="ID28">
        <f t="shared" si="101"/>
        <v>0</v>
      </c>
      <c r="IE28">
        <f t="shared" si="102"/>
        <v>0</v>
      </c>
      <c r="IF28">
        <f t="shared" si="103"/>
        <v>0</v>
      </c>
      <c r="IG28">
        <f t="shared" si="104"/>
        <v>0</v>
      </c>
      <c r="IH28">
        <f t="shared" si="105"/>
        <v>0</v>
      </c>
      <c r="II28">
        <f t="shared" si="106"/>
        <v>0</v>
      </c>
      <c r="IJ28">
        <f t="shared" si="107"/>
        <v>0</v>
      </c>
      <c r="IK28">
        <f t="shared" si="108"/>
        <v>0</v>
      </c>
      <c r="IL28">
        <f t="shared" si="109"/>
        <v>0</v>
      </c>
      <c r="IM28">
        <f t="shared" si="110"/>
        <v>0</v>
      </c>
      <c r="IN28">
        <f t="shared" si="111"/>
        <v>0</v>
      </c>
      <c r="IO28">
        <f t="shared" si="112"/>
        <v>0</v>
      </c>
      <c r="IP28">
        <f t="shared" si="113"/>
        <v>0</v>
      </c>
      <c r="IQ28">
        <f t="shared" si="114"/>
        <v>0</v>
      </c>
      <c r="IR28" t="str">
        <f t="shared" si="115"/>
        <v/>
      </c>
      <c r="IS28" t="str">
        <f t="shared" si="116"/>
        <v/>
      </c>
      <c r="IT28">
        <f t="shared" si="117"/>
        <v>0</v>
      </c>
      <c r="JQ28">
        <f t="shared" si="118"/>
        <v>999</v>
      </c>
      <c r="JR28">
        <f t="shared" si="119"/>
        <v>999</v>
      </c>
      <c r="JZ28">
        <v>25</v>
      </c>
      <c r="KA28">
        <f t="shared" si="343"/>
        <v>0</v>
      </c>
      <c r="KB28">
        <f t="shared" si="344"/>
        <v>0</v>
      </c>
      <c r="KC28">
        <f t="shared" si="345"/>
        <v>0</v>
      </c>
      <c r="KD28">
        <f t="shared" si="346"/>
        <v>0</v>
      </c>
      <c r="KE28">
        <f t="shared" si="347"/>
        <v>0</v>
      </c>
      <c r="KF28">
        <f t="shared" si="348"/>
        <v>0</v>
      </c>
      <c r="KG28">
        <f t="shared" si="349"/>
        <v>0</v>
      </c>
      <c r="KH28">
        <f t="shared" si="350"/>
        <v>0</v>
      </c>
      <c r="KI28">
        <f t="shared" si="351"/>
        <v>0</v>
      </c>
      <c r="KJ28">
        <f t="shared" si="352"/>
        <v>0</v>
      </c>
      <c r="KK28">
        <f t="shared" si="120"/>
        <v>0</v>
      </c>
      <c r="KL28">
        <f t="shared" si="121"/>
        <v>0</v>
      </c>
      <c r="KM28">
        <f t="shared" si="122"/>
        <v>0</v>
      </c>
      <c r="KN28">
        <f t="shared" si="123"/>
        <v>0</v>
      </c>
      <c r="KO28">
        <f t="shared" si="124"/>
        <v>0</v>
      </c>
      <c r="KP28">
        <f t="shared" si="125"/>
        <v>0</v>
      </c>
      <c r="KQ28">
        <f t="shared" si="126"/>
        <v>0</v>
      </c>
      <c r="KR28">
        <f t="shared" si="127"/>
        <v>0</v>
      </c>
      <c r="KS28">
        <f t="shared" si="128"/>
        <v>0</v>
      </c>
      <c r="KT28">
        <f t="shared" si="129"/>
        <v>0</v>
      </c>
      <c r="KU28">
        <f t="shared" si="130"/>
        <v>0</v>
      </c>
      <c r="KV28">
        <f t="shared" si="131"/>
        <v>0</v>
      </c>
      <c r="KW28">
        <f t="shared" si="132"/>
        <v>0</v>
      </c>
      <c r="KX28">
        <f t="shared" si="133"/>
        <v>0</v>
      </c>
      <c r="KY28">
        <f t="shared" si="134"/>
        <v>0</v>
      </c>
      <c r="KZ28">
        <f t="shared" si="135"/>
        <v>0</v>
      </c>
      <c r="LA28">
        <f t="shared" si="136"/>
        <v>0</v>
      </c>
      <c r="LB28">
        <f t="shared" si="137"/>
        <v>0</v>
      </c>
      <c r="LC28">
        <f t="shared" si="138"/>
        <v>0</v>
      </c>
      <c r="LD28">
        <f t="shared" si="139"/>
        <v>0</v>
      </c>
      <c r="LE28">
        <f t="shared" si="140"/>
        <v>0</v>
      </c>
      <c r="LF28">
        <f t="shared" si="141"/>
        <v>0</v>
      </c>
      <c r="LG28">
        <f t="shared" si="142"/>
        <v>0</v>
      </c>
      <c r="LH28">
        <f t="shared" si="143"/>
        <v>0</v>
      </c>
      <c r="LI28">
        <f t="shared" si="144"/>
        <v>0</v>
      </c>
      <c r="LJ28">
        <f t="shared" si="145"/>
        <v>0</v>
      </c>
      <c r="LK28">
        <f t="shared" si="146"/>
        <v>0</v>
      </c>
      <c r="LL28">
        <f t="shared" si="147"/>
        <v>0</v>
      </c>
      <c r="LM28">
        <f t="shared" si="148"/>
        <v>0</v>
      </c>
      <c r="LN28">
        <f t="shared" si="149"/>
        <v>0</v>
      </c>
      <c r="LO28">
        <f t="shared" si="150"/>
        <v>100</v>
      </c>
      <c r="LP28">
        <f t="shared" si="151"/>
        <v>0</v>
      </c>
      <c r="LQ28">
        <f t="shared" si="152"/>
        <v>0</v>
      </c>
      <c r="LR28">
        <f t="shared" si="153"/>
        <v>0</v>
      </c>
      <c r="LS28">
        <f t="shared" si="154"/>
        <v>0</v>
      </c>
      <c r="LT28" t="str">
        <f t="shared" si="155"/>
        <v/>
      </c>
      <c r="LU28" t="str">
        <f t="shared" si="156"/>
        <v/>
      </c>
      <c r="LV28">
        <f t="shared" si="157"/>
        <v>0</v>
      </c>
      <c r="MS28">
        <f t="shared" si="158"/>
        <v>999</v>
      </c>
      <c r="MT28">
        <f t="shared" si="159"/>
        <v>999</v>
      </c>
      <c r="NB28">
        <v>25</v>
      </c>
      <c r="NC28">
        <f t="shared" si="353"/>
        <v>0</v>
      </c>
      <c r="ND28">
        <f t="shared" si="354"/>
        <v>0</v>
      </c>
      <c r="NE28">
        <f t="shared" si="355"/>
        <v>0</v>
      </c>
      <c r="NF28">
        <f t="shared" si="356"/>
        <v>0</v>
      </c>
      <c r="NG28">
        <f t="shared" si="357"/>
        <v>0</v>
      </c>
      <c r="NH28">
        <f t="shared" si="358"/>
        <v>0</v>
      </c>
      <c r="NI28">
        <f t="shared" si="359"/>
        <v>0</v>
      </c>
      <c r="NJ28">
        <f t="shared" si="360"/>
        <v>0</v>
      </c>
      <c r="NK28">
        <f t="shared" si="361"/>
        <v>0</v>
      </c>
      <c r="NL28">
        <f t="shared" si="362"/>
        <v>0</v>
      </c>
      <c r="NM28">
        <f t="shared" si="160"/>
        <v>0</v>
      </c>
      <c r="NN28">
        <f t="shared" si="161"/>
        <v>0</v>
      </c>
      <c r="NO28">
        <f t="shared" si="162"/>
        <v>0</v>
      </c>
      <c r="NP28">
        <f t="shared" si="163"/>
        <v>0</v>
      </c>
      <c r="NQ28">
        <f t="shared" si="164"/>
        <v>0</v>
      </c>
      <c r="NR28">
        <f t="shared" si="165"/>
        <v>0</v>
      </c>
      <c r="NS28">
        <f t="shared" si="166"/>
        <v>0</v>
      </c>
      <c r="NT28">
        <f t="shared" si="167"/>
        <v>0</v>
      </c>
      <c r="NU28">
        <f t="shared" si="168"/>
        <v>0</v>
      </c>
      <c r="NV28">
        <f t="shared" si="169"/>
        <v>0</v>
      </c>
      <c r="NW28">
        <f t="shared" si="170"/>
        <v>0</v>
      </c>
      <c r="NX28">
        <f t="shared" si="171"/>
        <v>0</v>
      </c>
      <c r="NY28">
        <f t="shared" si="172"/>
        <v>0</v>
      </c>
      <c r="NZ28">
        <f t="shared" si="173"/>
        <v>0</v>
      </c>
      <c r="OA28">
        <f t="shared" si="174"/>
        <v>0</v>
      </c>
      <c r="OB28">
        <f t="shared" si="175"/>
        <v>0</v>
      </c>
      <c r="OC28">
        <f t="shared" si="176"/>
        <v>0</v>
      </c>
      <c r="OD28">
        <f t="shared" si="177"/>
        <v>0</v>
      </c>
      <c r="OE28">
        <f t="shared" si="178"/>
        <v>0</v>
      </c>
      <c r="OF28">
        <f t="shared" si="179"/>
        <v>0</v>
      </c>
      <c r="OG28">
        <f t="shared" si="180"/>
        <v>0</v>
      </c>
      <c r="OH28">
        <f t="shared" si="181"/>
        <v>0</v>
      </c>
      <c r="OI28">
        <f t="shared" si="182"/>
        <v>0</v>
      </c>
      <c r="OJ28">
        <f t="shared" si="183"/>
        <v>0</v>
      </c>
      <c r="OK28">
        <f t="shared" si="184"/>
        <v>0</v>
      </c>
      <c r="OL28">
        <f t="shared" si="185"/>
        <v>0</v>
      </c>
      <c r="OM28">
        <f t="shared" si="186"/>
        <v>0</v>
      </c>
      <c r="ON28">
        <f t="shared" si="187"/>
        <v>0</v>
      </c>
      <c r="OO28">
        <f t="shared" si="188"/>
        <v>0</v>
      </c>
      <c r="OP28">
        <f t="shared" si="189"/>
        <v>0</v>
      </c>
      <c r="OQ28">
        <f t="shared" si="190"/>
        <v>200</v>
      </c>
      <c r="OR28">
        <f t="shared" si="191"/>
        <v>0</v>
      </c>
      <c r="OS28">
        <f t="shared" si="192"/>
        <v>0</v>
      </c>
      <c r="OT28">
        <f t="shared" si="193"/>
        <v>0</v>
      </c>
      <c r="OU28">
        <f t="shared" si="194"/>
        <v>0</v>
      </c>
      <c r="OV28" t="str">
        <f t="shared" si="195"/>
        <v/>
      </c>
      <c r="OW28" t="str">
        <f t="shared" si="196"/>
        <v/>
      </c>
      <c r="OX28">
        <f t="shared" si="197"/>
        <v>0</v>
      </c>
      <c r="PU28">
        <f t="shared" si="198"/>
        <v>999</v>
      </c>
      <c r="PV28">
        <f t="shared" si="199"/>
        <v>999</v>
      </c>
      <c r="QD28">
        <v>25</v>
      </c>
      <c r="QE28">
        <f t="shared" si="363"/>
        <v>0</v>
      </c>
      <c r="QF28">
        <f t="shared" si="364"/>
        <v>0</v>
      </c>
      <c r="QG28">
        <f t="shared" si="365"/>
        <v>0</v>
      </c>
      <c r="QH28">
        <f t="shared" si="366"/>
        <v>0</v>
      </c>
      <c r="QI28">
        <f t="shared" si="367"/>
        <v>0</v>
      </c>
      <c r="QJ28">
        <f t="shared" si="368"/>
        <v>0</v>
      </c>
      <c r="QK28">
        <f t="shared" si="369"/>
        <v>0</v>
      </c>
      <c r="QL28">
        <f t="shared" si="370"/>
        <v>0</v>
      </c>
      <c r="QM28">
        <f t="shared" si="371"/>
        <v>0</v>
      </c>
      <c r="QN28">
        <f t="shared" si="372"/>
        <v>0</v>
      </c>
      <c r="QO28">
        <f t="shared" si="200"/>
        <v>0</v>
      </c>
      <c r="QP28">
        <f t="shared" si="201"/>
        <v>0</v>
      </c>
      <c r="QQ28">
        <f t="shared" si="202"/>
        <v>0</v>
      </c>
      <c r="QR28">
        <f t="shared" si="203"/>
        <v>0</v>
      </c>
      <c r="QS28">
        <f t="shared" si="204"/>
        <v>0</v>
      </c>
      <c r="QT28">
        <f t="shared" si="205"/>
        <v>0</v>
      </c>
      <c r="QU28">
        <f t="shared" si="206"/>
        <v>0</v>
      </c>
      <c r="QV28">
        <f t="shared" si="207"/>
        <v>0</v>
      </c>
      <c r="QW28">
        <f t="shared" si="208"/>
        <v>0</v>
      </c>
      <c r="QX28">
        <f t="shared" si="209"/>
        <v>0</v>
      </c>
      <c r="QY28">
        <f t="shared" si="210"/>
        <v>0</v>
      </c>
      <c r="QZ28">
        <f t="shared" si="211"/>
        <v>0</v>
      </c>
      <c r="RA28">
        <f t="shared" si="212"/>
        <v>0</v>
      </c>
      <c r="RB28">
        <f t="shared" si="213"/>
        <v>0</v>
      </c>
      <c r="RC28">
        <f t="shared" si="214"/>
        <v>0</v>
      </c>
      <c r="RD28">
        <f t="shared" si="215"/>
        <v>0</v>
      </c>
      <c r="RE28">
        <f t="shared" si="216"/>
        <v>0</v>
      </c>
      <c r="RF28">
        <f t="shared" si="217"/>
        <v>0</v>
      </c>
      <c r="RG28">
        <f t="shared" si="218"/>
        <v>0</v>
      </c>
      <c r="RH28">
        <f t="shared" si="219"/>
        <v>0</v>
      </c>
      <c r="RI28">
        <f t="shared" si="220"/>
        <v>0</v>
      </c>
      <c r="RJ28">
        <f t="shared" si="221"/>
        <v>0</v>
      </c>
      <c r="RK28">
        <f t="shared" si="222"/>
        <v>0</v>
      </c>
      <c r="RL28">
        <f t="shared" si="223"/>
        <v>0</v>
      </c>
      <c r="RM28">
        <f t="shared" si="224"/>
        <v>0</v>
      </c>
      <c r="RN28">
        <f t="shared" si="225"/>
        <v>0</v>
      </c>
      <c r="RO28">
        <f t="shared" si="226"/>
        <v>0</v>
      </c>
      <c r="RP28">
        <f t="shared" si="227"/>
        <v>0</v>
      </c>
      <c r="RQ28">
        <f t="shared" si="228"/>
        <v>0</v>
      </c>
      <c r="RR28">
        <f t="shared" si="229"/>
        <v>0</v>
      </c>
      <c r="RS28">
        <f t="shared" si="230"/>
        <v>300</v>
      </c>
      <c r="RT28">
        <f t="shared" si="231"/>
        <v>0</v>
      </c>
      <c r="RU28">
        <f t="shared" si="232"/>
        <v>0</v>
      </c>
      <c r="RV28">
        <f t="shared" si="233"/>
        <v>0</v>
      </c>
      <c r="RW28">
        <f t="shared" si="234"/>
        <v>0</v>
      </c>
      <c r="RX28" t="str">
        <f t="shared" si="235"/>
        <v/>
      </c>
      <c r="RY28" t="str">
        <f t="shared" si="236"/>
        <v/>
      </c>
      <c r="RZ28">
        <f t="shared" si="237"/>
        <v>0</v>
      </c>
      <c r="SW28">
        <f t="shared" si="238"/>
        <v>999</v>
      </c>
      <c r="SX28">
        <f t="shared" si="239"/>
        <v>999</v>
      </c>
      <c r="TF28">
        <v>25</v>
      </c>
      <c r="TG28">
        <f t="shared" si="373"/>
        <v>0</v>
      </c>
      <c r="TH28">
        <f t="shared" si="374"/>
        <v>0</v>
      </c>
      <c r="TI28">
        <f t="shared" si="375"/>
        <v>0</v>
      </c>
      <c r="TJ28">
        <f t="shared" si="376"/>
        <v>0</v>
      </c>
      <c r="TK28">
        <f t="shared" si="377"/>
        <v>0</v>
      </c>
      <c r="TL28">
        <f t="shared" si="378"/>
        <v>0</v>
      </c>
      <c r="TM28">
        <f t="shared" si="379"/>
        <v>0</v>
      </c>
      <c r="TN28">
        <f t="shared" si="380"/>
        <v>0</v>
      </c>
      <c r="TO28">
        <f t="shared" si="381"/>
        <v>0</v>
      </c>
      <c r="TP28">
        <f t="shared" si="382"/>
        <v>0</v>
      </c>
      <c r="TQ28">
        <f t="shared" si="240"/>
        <v>0</v>
      </c>
      <c r="TR28">
        <f t="shared" si="241"/>
        <v>0</v>
      </c>
      <c r="TS28">
        <f t="shared" si="242"/>
        <v>0</v>
      </c>
      <c r="TT28">
        <f t="shared" si="243"/>
        <v>0</v>
      </c>
      <c r="TU28">
        <f t="shared" si="244"/>
        <v>0</v>
      </c>
      <c r="TV28">
        <f t="shared" si="245"/>
        <v>0</v>
      </c>
      <c r="TW28">
        <f t="shared" si="246"/>
        <v>0</v>
      </c>
      <c r="TX28">
        <f t="shared" si="247"/>
        <v>0</v>
      </c>
      <c r="TY28">
        <f t="shared" si="248"/>
        <v>0</v>
      </c>
      <c r="TZ28">
        <f t="shared" si="249"/>
        <v>0</v>
      </c>
      <c r="UA28">
        <f t="shared" si="250"/>
        <v>0</v>
      </c>
      <c r="UB28">
        <f t="shared" si="251"/>
        <v>0</v>
      </c>
      <c r="UC28">
        <f t="shared" si="252"/>
        <v>0</v>
      </c>
      <c r="UD28">
        <f t="shared" si="253"/>
        <v>0</v>
      </c>
      <c r="UE28">
        <f t="shared" si="254"/>
        <v>0</v>
      </c>
      <c r="UF28">
        <f t="shared" si="255"/>
        <v>0</v>
      </c>
      <c r="UG28">
        <f t="shared" si="256"/>
        <v>0</v>
      </c>
      <c r="UH28">
        <f t="shared" si="257"/>
        <v>0</v>
      </c>
      <c r="UI28">
        <f t="shared" si="258"/>
        <v>0</v>
      </c>
      <c r="UJ28">
        <f t="shared" si="259"/>
        <v>0</v>
      </c>
      <c r="UK28">
        <f t="shared" si="260"/>
        <v>0</v>
      </c>
      <c r="UL28">
        <f t="shared" si="261"/>
        <v>0</v>
      </c>
      <c r="UM28">
        <f t="shared" si="262"/>
        <v>0</v>
      </c>
      <c r="UN28">
        <f t="shared" si="263"/>
        <v>0</v>
      </c>
      <c r="UO28">
        <f t="shared" si="264"/>
        <v>0</v>
      </c>
      <c r="UP28">
        <f t="shared" si="265"/>
        <v>0</v>
      </c>
      <c r="UQ28">
        <f t="shared" si="266"/>
        <v>0</v>
      </c>
      <c r="UR28">
        <f t="shared" si="267"/>
        <v>0</v>
      </c>
      <c r="US28">
        <f t="shared" si="268"/>
        <v>0</v>
      </c>
      <c r="UT28">
        <f t="shared" si="269"/>
        <v>0</v>
      </c>
      <c r="UU28">
        <f t="shared" si="270"/>
        <v>400</v>
      </c>
      <c r="UV28">
        <f t="shared" si="271"/>
        <v>0</v>
      </c>
      <c r="UW28">
        <f t="shared" si="272"/>
        <v>0</v>
      </c>
      <c r="UX28">
        <f t="shared" si="273"/>
        <v>0</v>
      </c>
      <c r="UY28">
        <f t="shared" si="274"/>
        <v>0</v>
      </c>
      <c r="UZ28" t="str">
        <f t="shared" si="275"/>
        <v/>
      </c>
      <c r="VA28" t="str">
        <f t="shared" si="276"/>
        <v/>
      </c>
      <c r="VB28">
        <f t="shared" si="277"/>
        <v>0</v>
      </c>
      <c r="VY28">
        <f t="shared" si="278"/>
        <v>999</v>
      </c>
      <c r="VZ28">
        <f t="shared" si="279"/>
        <v>999</v>
      </c>
      <c r="WH28">
        <v>25</v>
      </c>
      <c r="WI28">
        <f t="shared" si="383"/>
        <v>0</v>
      </c>
      <c r="WJ28">
        <f t="shared" si="384"/>
        <v>0</v>
      </c>
      <c r="WK28">
        <f t="shared" si="385"/>
        <v>0</v>
      </c>
      <c r="WL28">
        <f t="shared" si="386"/>
        <v>0</v>
      </c>
      <c r="WM28">
        <f t="shared" si="387"/>
        <v>0</v>
      </c>
      <c r="WN28">
        <f t="shared" si="388"/>
        <v>0</v>
      </c>
      <c r="WO28">
        <f t="shared" si="389"/>
        <v>0</v>
      </c>
      <c r="WP28">
        <f t="shared" si="390"/>
        <v>0</v>
      </c>
      <c r="WQ28">
        <f t="shared" si="391"/>
        <v>0</v>
      </c>
      <c r="WR28">
        <f t="shared" si="392"/>
        <v>0</v>
      </c>
      <c r="WS28">
        <f t="shared" si="280"/>
        <v>0</v>
      </c>
      <c r="WT28">
        <f t="shared" si="281"/>
        <v>0</v>
      </c>
      <c r="WU28">
        <f t="shared" si="282"/>
        <v>0</v>
      </c>
      <c r="WV28">
        <f t="shared" si="283"/>
        <v>0</v>
      </c>
      <c r="WW28">
        <f t="shared" si="284"/>
        <v>0</v>
      </c>
      <c r="WX28">
        <f t="shared" si="285"/>
        <v>0</v>
      </c>
      <c r="WY28">
        <f t="shared" si="286"/>
        <v>0</v>
      </c>
      <c r="WZ28">
        <f t="shared" si="287"/>
        <v>0</v>
      </c>
      <c r="XA28">
        <f t="shared" si="288"/>
        <v>0</v>
      </c>
      <c r="XB28">
        <f t="shared" si="289"/>
        <v>0</v>
      </c>
      <c r="XC28">
        <f t="shared" si="290"/>
        <v>0</v>
      </c>
      <c r="XD28">
        <f t="shared" si="291"/>
        <v>0</v>
      </c>
      <c r="XE28">
        <f t="shared" si="292"/>
        <v>0</v>
      </c>
      <c r="XF28">
        <f t="shared" si="293"/>
        <v>0</v>
      </c>
      <c r="XG28">
        <f t="shared" si="294"/>
        <v>0</v>
      </c>
      <c r="XH28">
        <f t="shared" si="295"/>
        <v>0</v>
      </c>
      <c r="XI28">
        <f t="shared" si="296"/>
        <v>0</v>
      </c>
      <c r="XJ28">
        <f t="shared" si="297"/>
        <v>0</v>
      </c>
      <c r="XK28">
        <f t="shared" si="298"/>
        <v>0</v>
      </c>
      <c r="XL28">
        <f t="shared" si="299"/>
        <v>0</v>
      </c>
      <c r="XM28">
        <f t="shared" si="300"/>
        <v>0</v>
      </c>
      <c r="XN28">
        <f t="shared" si="301"/>
        <v>0</v>
      </c>
      <c r="XO28">
        <f t="shared" si="302"/>
        <v>0</v>
      </c>
      <c r="XP28">
        <f t="shared" si="303"/>
        <v>0</v>
      </c>
      <c r="XQ28">
        <f t="shared" si="304"/>
        <v>0</v>
      </c>
      <c r="XR28">
        <f t="shared" si="305"/>
        <v>0</v>
      </c>
      <c r="XS28">
        <f t="shared" si="306"/>
        <v>0</v>
      </c>
      <c r="XT28">
        <f t="shared" si="307"/>
        <v>0</v>
      </c>
      <c r="XU28">
        <f t="shared" si="308"/>
        <v>0</v>
      </c>
      <c r="XV28">
        <f t="shared" si="309"/>
        <v>0</v>
      </c>
      <c r="XX28">
        <f t="shared" si="310"/>
        <v>0</v>
      </c>
      <c r="XY28">
        <f t="shared" si="311"/>
        <v>0</v>
      </c>
      <c r="XZ28">
        <f t="shared" si="312"/>
        <v>0</v>
      </c>
    </row>
    <row r="29" spans="1:650" x14ac:dyDescent="0.45">
      <c r="B29" s="27" t="str">
        <f>IF(IFERROR(MATCH(3,$AQ$4:$AQ$13,0),"")="","",3)</f>
        <v/>
      </c>
      <c r="C29" s="28" t="str">
        <f>IF(IFERROR(MATCH(3,$AQ$4:$AQ$13,0),"")="","",INDEX($C$7:$C$16,IFERROR(MATCH(3,$AQ$4:$AQ$13,0),"")))</f>
        <v/>
      </c>
      <c r="D29" s="29" t="str">
        <f>IF(IFERROR(MATCH(3,$AQ$4:$AQ$13,0),"")="","",INDEX($D$7:$D$16,IFERROR(MATCH(3,$AQ$4:$AQ$13,0),"")))</f>
        <v/>
      </c>
      <c r="E29" s="30" t="str">
        <f>IF(IFERROR(MATCH(3,$AQ$4:$AQ$13,0),"")="","",INDEX($E$7:$E$16,IFERROR(MATCH(3,$AQ$4:$AQ$13,0),"")))</f>
        <v/>
      </c>
      <c r="F29" s="29" t="str">
        <f>IF(IFERROR(MATCH(3,$AQ$4:$AQ$13,0),"")="","",INDEX($F$7:$F$16,IFERROR(MATCH(3,$AQ$4:$AQ$13,0),"")))</f>
        <v/>
      </c>
      <c r="AT29">
        <v>26</v>
      </c>
      <c r="AU29">
        <f t="shared" si="313"/>
        <v>0</v>
      </c>
      <c r="AV29">
        <f t="shared" si="314"/>
        <v>0</v>
      </c>
      <c r="AW29">
        <f t="shared" si="315"/>
        <v>0</v>
      </c>
      <c r="AX29">
        <f t="shared" si="316"/>
        <v>0</v>
      </c>
      <c r="AY29">
        <f t="shared" si="317"/>
        <v>0</v>
      </c>
      <c r="AZ29">
        <f t="shared" si="318"/>
        <v>0</v>
      </c>
      <c r="BA29">
        <f t="shared" si="319"/>
        <v>0</v>
      </c>
      <c r="BB29">
        <f t="shared" si="320"/>
        <v>0</v>
      </c>
      <c r="BC29">
        <f t="shared" si="321"/>
        <v>0</v>
      </c>
      <c r="BD29">
        <f t="shared" si="322"/>
        <v>0</v>
      </c>
      <c r="BE29">
        <f t="shared" si="0"/>
        <v>0</v>
      </c>
      <c r="BF29">
        <f t="shared" si="1"/>
        <v>0</v>
      </c>
      <c r="BG29">
        <f t="shared" si="2"/>
        <v>0</v>
      </c>
      <c r="BH29">
        <f t="shared" si="3"/>
        <v>0</v>
      </c>
      <c r="BI29">
        <f t="shared" si="4"/>
        <v>0</v>
      </c>
      <c r="BJ29">
        <f t="shared" si="5"/>
        <v>0</v>
      </c>
      <c r="BK29">
        <f t="shared" si="6"/>
        <v>0</v>
      </c>
      <c r="BL29">
        <f t="shared" si="7"/>
        <v>0</v>
      </c>
      <c r="BM29">
        <f t="shared" si="8"/>
        <v>0</v>
      </c>
      <c r="BN29">
        <f t="shared" si="9"/>
        <v>0</v>
      </c>
      <c r="BO29">
        <f t="shared" si="10"/>
        <v>0</v>
      </c>
      <c r="BP29">
        <f t="shared" si="11"/>
        <v>0</v>
      </c>
      <c r="BQ29">
        <f t="shared" si="12"/>
        <v>0</v>
      </c>
      <c r="BR29">
        <f t="shared" si="13"/>
        <v>0</v>
      </c>
      <c r="BS29">
        <f t="shared" si="14"/>
        <v>0</v>
      </c>
      <c r="BT29">
        <f t="shared" si="15"/>
        <v>0</v>
      </c>
      <c r="BU29">
        <f t="shared" si="16"/>
        <v>0</v>
      </c>
      <c r="BV29">
        <f t="shared" si="17"/>
        <v>0</v>
      </c>
      <c r="BW29">
        <f t="shared" si="18"/>
        <v>0</v>
      </c>
      <c r="BX29">
        <f t="shared" si="19"/>
        <v>0</v>
      </c>
      <c r="BY29">
        <f t="shared" si="20"/>
        <v>0</v>
      </c>
      <c r="BZ29">
        <f t="shared" si="21"/>
        <v>0</v>
      </c>
      <c r="CA29">
        <f t="shared" si="22"/>
        <v>0</v>
      </c>
      <c r="CB29">
        <f t="shared" si="23"/>
        <v>0</v>
      </c>
      <c r="CC29">
        <f t="shared" si="24"/>
        <v>0</v>
      </c>
      <c r="CD29">
        <f t="shared" si="25"/>
        <v>0</v>
      </c>
      <c r="CE29">
        <f t="shared" si="26"/>
        <v>0</v>
      </c>
      <c r="CF29">
        <f t="shared" si="27"/>
        <v>0</v>
      </c>
      <c r="CG29">
        <f t="shared" si="28"/>
        <v>0</v>
      </c>
      <c r="CH29">
        <f t="shared" si="29"/>
        <v>0</v>
      </c>
      <c r="CI29">
        <f t="shared" si="30"/>
        <v>0</v>
      </c>
      <c r="CJ29">
        <f t="shared" si="31"/>
        <v>0</v>
      </c>
      <c r="CK29">
        <f t="shared" si="32"/>
        <v>0</v>
      </c>
      <c r="CL29">
        <f t="shared" si="33"/>
        <v>0</v>
      </c>
      <c r="CM29">
        <f t="shared" si="34"/>
        <v>0</v>
      </c>
      <c r="CN29" t="str">
        <f t="shared" si="35"/>
        <v/>
      </c>
      <c r="CO29" t="str">
        <f t="shared" si="36"/>
        <v/>
      </c>
      <c r="CP29">
        <f t="shared" si="37"/>
        <v>0</v>
      </c>
      <c r="DM29">
        <f t="shared" si="38"/>
        <v>999</v>
      </c>
      <c r="DN29">
        <f t="shared" si="39"/>
        <v>999</v>
      </c>
      <c r="DV29">
        <v>26</v>
      </c>
      <c r="DW29">
        <f t="shared" si="323"/>
        <v>0</v>
      </c>
      <c r="DX29">
        <f t="shared" si="324"/>
        <v>0</v>
      </c>
      <c r="DY29">
        <f t="shared" si="325"/>
        <v>0</v>
      </c>
      <c r="DZ29">
        <f t="shared" si="326"/>
        <v>0</v>
      </c>
      <c r="EA29">
        <f t="shared" si="327"/>
        <v>0</v>
      </c>
      <c r="EB29">
        <f t="shared" si="328"/>
        <v>0</v>
      </c>
      <c r="EC29">
        <f t="shared" si="329"/>
        <v>0</v>
      </c>
      <c r="ED29">
        <f t="shared" si="330"/>
        <v>0</v>
      </c>
      <c r="EE29">
        <f t="shared" si="331"/>
        <v>0</v>
      </c>
      <c r="EF29">
        <f t="shared" si="332"/>
        <v>0</v>
      </c>
      <c r="EG29">
        <f t="shared" si="40"/>
        <v>0</v>
      </c>
      <c r="EH29">
        <f t="shared" si="41"/>
        <v>0</v>
      </c>
      <c r="EI29">
        <f t="shared" si="42"/>
        <v>0</v>
      </c>
      <c r="EJ29">
        <f t="shared" si="43"/>
        <v>0</v>
      </c>
      <c r="EK29">
        <f t="shared" si="44"/>
        <v>0</v>
      </c>
      <c r="EL29">
        <f t="shared" si="45"/>
        <v>0</v>
      </c>
      <c r="EM29">
        <f t="shared" si="46"/>
        <v>0</v>
      </c>
      <c r="EN29">
        <f t="shared" si="47"/>
        <v>0</v>
      </c>
      <c r="EO29">
        <f t="shared" si="48"/>
        <v>0</v>
      </c>
      <c r="EP29">
        <f t="shared" si="49"/>
        <v>0</v>
      </c>
      <c r="EQ29">
        <f t="shared" si="50"/>
        <v>0</v>
      </c>
      <c r="ER29">
        <f t="shared" si="51"/>
        <v>0</v>
      </c>
      <c r="ES29">
        <f t="shared" si="52"/>
        <v>0</v>
      </c>
      <c r="ET29">
        <f t="shared" si="53"/>
        <v>0</v>
      </c>
      <c r="EU29">
        <f t="shared" si="54"/>
        <v>0</v>
      </c>
      <c r="EV29">
        <f t="shared" si="55"/>
        <v>0</v>
      </c>
      <c r="EW29">
        <f t="shared" si="56"/>
        <v>0</v>
      </c>
      <c r="EX29">
        <f t="shared" si="57"/>
        <v>0</v>
      </c>
      <c r="EY29">
        <f t="shared" si="58"/>
        <v>0</v>
      </c>
      <c r="EZ29">
        <f t="shared" si="59"/>
        <v>0</v>
      </c>
      <c r="FA29">
        <f t="shared" si="60"/>
        <v>0</v>
      </c>
      <c r="FB29">
        <f t="shared" si="61"/>
        <v>0</v>
      </c>
      <c r="FC29">
        <f t="shared" si="62"/>
        <v>0</v>
      </c>
      <c r="FD29">
        <f t="shared" si="63"/>
        <v>0</v>
      </c>
      <c r="FE29">
        <f t="shared" si="64"/>
        <v>0</v>
      </c>
      <c r="FF29">
        <f t="shared" si="65"/>
        <v>0</v>
      </c>
      <c r="FG29">
        <f t="shared" si="66"/>
        <v>0</v>
      </c>
      <c r="FH29">
        <f t="shared" si="67"/>
        <v>0</v>
      </c>
      <c r="FI29">
        <f t="shared" si="68"/>
        <v>0</v>
      </c>
      <c r="FJ29">
        <f t="shared" si="69"/>
        <v>0</v>
      </c>
      <c r="FK29">
        <f t="shared" si="70"/>
        <v>0</v>
      </c>
      <c r="FL29">
        <f t="shared" si="71"/>
        <v>0</v>
      </c>
      <c r="FM29">
        <f t="shared" si="72"/>
        <v>0</v>
      </c>
      <c r="FN29">
        <f t="shared" si="73"/>
        <v>0</v>
      </c>
      <c r="FO29">
        <f t="shared" si="74"/>
        <v>0</v>
      </c>
      <c r="FP29" t="str">
        <f t="shared" si="75"/>
        <v/>
      </c>
      <c r="FQ29" t="str">
        <f t="shared" si="76"/>
        <v/>
      </c>
      <c r="FR29">
        <f t="shared" si="77"/>
        <v>0</v>
      </c>
      <c r="GO29">
        <f t="shared" si="78"/>
        <v>999</v>
      </c>
      <c r="GP29">
        <f t="shared" si="79"/>
        <v>999</v>
      </c>
      <c r="GX29">
        <v>26</v>
      </c>
      <c r="GY29">
        <f t="shared" si="333"/>
        <v>0</v>
      </c>
      <c r="GZ29">
        <f t="shared" si="334"/>
        <v>0</v>
      </c>
      <c r="HA29">
        <f t="shared" si="335"/>
        <v>0</v>
      </c>
      <c r="HB29">
        <f t="shared" si="336"/>
        <v>0</v>
      </c>
      <c r="HC29">
        <f t="shared" si="337"/>
        <v>0</v>
      </c>
      <c r="HD29">
        <f t="shared" si="338"/>
        <v>0</v>
      </c>
      <c r="HE29">
        <f t="shared" si="339"/>
        <v>0</v>
      </c>
      <c r="HF29">
        <f t="shared" si="340"/>
        <v>0</v>
      </c>
      <c r="HG29">
        <f t="shared" si="341"/>
        <v>0</v>
      </c>
      <c r="HH29">
        <f t="shared" si="342"/>
        <v>0</v>
      </c>
      <c r="HI29">
        <f t="shared" si="80"/>
        <v>0</v>
      </c>
      <c r="HJ29">
        <f t="shared" si="81"/>
        <v>0</v>
      </c>
      <c r="HK29">
        <f t="shared" si="82"/>
        <v>0</v>
      </c>
      <c r="HL29">
        <f t="shared" si="83"/>
        <v>0</v>
      </c>
      <c r="HM29">
        <f t="shared" si="84"/>
        <v>0</v>
      </c>
      <c r="HN29">
        <f t="shared" si="85"/>
        <v>0</v>
      </c>
      <c r="HO29">
        <f t="shared" si="86"/>
        <v>0</v>
      </c>
      <c r="HP29">
        <f t="shared" si="87"/>
        <v>0</v>
      </c>
      <c r="HQ29">
        <f t="shared" si="88"/>
        <v>0</v>
      </c>
      <c r="HR29">
        <f t="shared" si="89"/>
        <v>0</v>
      </c>
      <c r="HS29">
        <f t="shared" si="90"/>
        <v>0</v>
      </c>
      <c r="HT29">
        <f t="shared" si="91"/>
        <v>0</v>
      </c>
      <c r="HU29">
        <f t="shared" si="92"/>
        <v>0</v>
      </c>
      <c r="HV29">
        <f t="shared" si="93"/>
        <v>0</v>
      </c>
      <c r="HW29">
        <f t="shared" si="94"/>
        <v>0</v>
      </c>
      <c r="HX29">
        <f t="shared" si="95"/>
        <v>0</v>
      </c>
      <c r="HY29">
        <f t="shared" si="96"/>
        <v>0</v>
      </c>
      <c r="HZ29">
        <f t="shared" si="97"/>
        <v>0</v>
      </c>
      <c r="IA29">
        <f t="shared" si="98"/>
        <v>0</v>
      </c>
      <c r="IB29">
        <f t="shared" si="99"/>
        <v>0</v>
      </c>
      <c r="IC29">
        <f t="shared" si="100"/>
        <v>0</v>
      </c>
      <c r="ID29">
        <f t="shared" si="101"/>
        <v>0</v>
      </c>
      <c r="IE29">
        <f t="shared" si="102"/>
        <v>0</v>
      </c>
      <c r="IF29">
        <f t="shared" si="103"/>
        <v>0</v>
      </c>
      <c r="IG29">
        <f t="shared" si="104"/>
        <v>0</v>
      </c>
      <c r="IH29">
        <f t="shared" si="105"/>
        <v>0</v>
      </c>
      <c r="II29">
        <f t="shared" si="106"/>
        <v>0</v>
      </c>
      <c r="IJ29">
        <f t="shared" si="107"/>
        <v>0</v>
      </c>
      <c r="IK29">
        <f t="shared" si="108"/>
        <v>0</v>
      </c>
      <c r="IL29">
        <f t="shared" si="109"/>
        <v>0</v>
      </c>
      <c r="IM29">
        <f t="shared" si="110"/>
        <v>0</v>
      </c>
      <c r="IN29">
        <f t="shared" si="111"/>
        <v>0</v>
      </c>
      <c r="IO29">
        <f t="shared" si="112"/>
        <v>0</v>
      </c>
      <c r="IP29">
        <f t="shared" si="113"/>
        <v>0</v>
      </c>
      <c r="IQ29">
        <f t="shared" si="114"/>
        <v>0</v>
      </c>
      <c r="IR29" t="str">
        <f t="shared" si="115"/>
        <v/>
      </c>
      <c r="IS29" t="str">
        <f t="shared" si="116"/>
        <v/>
      </c>
      <c r="IT29">
        <f t="shared" si="117"/>
        <v>0</v>
      </c>
      <c r="JQ29">
        <f t="shared" si="118"/>
        <v>999</v>
      </c>
      <c r="JR29">
        <f t="shared" si="119"/>
        <v>999</v>
      </c>
      <c r="JZ29">
        <v>26</v>
      </c>
      <c r="KA29">
        <f t="shared" si="343"/>
        <v>0</v>
      </c>
      <c r="KB29">
        <f t="shared" si="344"/>
        <v>0</v>
      </c>
      <c r="KC29">
        <f t="shared" si="345"/>
        <v>0</v>
      </c>
      <c r="KD29">
        <f t="shared" si="346"/>
        <v>0</v>
      </c>
      <c r="KE29">
        <f t="shared" si="347"/>
        <v>0</v>
      </c>
      <c r="KF29">
        <f t="shared" si="348"/>
        <v>0</v>
      </c>
      <c r="KG29">
        <f t="shared" si="349"/>
        <v>0</v>
      </c>
      <c r="KH29">
        <f t="shared" si="350"/>
        <v>0</v>
      </c>
      <c r="KI29">
        <f t="shared" si="351"/>
        <v>0</v>
      </c>
      <c r="KJ29">
        <f t="shared" si="352"/>
        <v>0</v>
      </c>
      <c r="KK29">
        <f t="shared" si="120"/>
        <v>0</v>
      </c>
      <c r="KL29">
        <f t="shared" si="121"/>
        <v>0</v>
      </c>
      <c r="KM29">
        <f t="shared" si="122"/>
        <v>0</v>
      </c>
      <c r="KN29">
        <f t="shared" si="123"/>
        <v>0</v>
      </c>
      <c r="KO29">
        <f t="shared" si="124"/>
        <v>0</v>
      </c>
      <c r="KP29">
        <f t="shared" si="125"/>
        <v>0</v>
      </c>
      <c r="KQ29">
        <f t="shared" si="126"/>
        <v>0</v>
      </c>
      <c r="KR29">
        <f t="shared" si="127"/>
        <v>0</v>
      </c>
      <c r="KS29">
        <f t="shared" si="128"/>
        <v>0</v>
      </c>
      <c r="KT29">
        <f t="shared" si="129"/>
        <v>0</v>
      </c>
      <c r="KU29">
        <f t="shared" si="130"/>
        <v>0</v>
      </c>
      <c r="KV29">
        <f t="shared" si="131"/>
        <v>0</v>
      </c>
      <c r="KW29">
        <f t="shared" si="132"/>
        <v>0</v>
      </c>
      <c r="KX29">
        <f t="shared" si="133"/>
        <v>0</v>
      </c>
      <c r="KY29">
        <f t="shared" si="134"/>
        <v>0</v>
      </c>
      <c r="KZ29">
        <f t="shared" si="135"/>
        <v>0</v>
      </c>
      <c r="LA29">
        <f t="shared" si="136"/>
        <v>0</v>
      </c>
      <c r="LB29">
        <f t="shared" si="137"/>
        <v>0</v>
      </c>
      <c r="LC29">
        <f t="shared" si="138"/>
        <v>0</v>
      </c>
      <c r="LD29">
        <f t="shared" si="139"/>
        <v>0</v>
      </c>
      <c r="LE29">
        <f t="shared" si="140"/>
        <v>0</v>
      </c>
      <c r="LF29">
        <f t="shared" si="141"/>
        <v>0</v>
      </c>
      <c r="LG29">
        <f t="shared" si="142"/>
        <v>0</v>
      </c>
      <c r="LH29">
        <f t="shared" si="143"/>
        <v>0</v>
      </c>
      <c r="LI29">
        <f t="shared" si="144"/>
        <v>0</v>
      </c>
      <c r="LJ29">
        <f t="shared" si="145"/>
        <v>0</v>
      </c>
      <c r="LK29">
        <f t="shared" si="146"/>
        <v>0</v>
      </c>
      <c r="LL29">
        <f t="shared" si="147"/>
        <v>0</v>
      </c>
      <c r="LM29">
        <f t="shared" si="148"/>
        <v>0</v>
      </c>
      <c r="LN29">
        <f t="shared" si="149"/>
        <v>0</v>
      </c>
      <c r="LO29">
        <f t="shared" si="150"/>
        <v>100</v>
      </c>
      <c r="LP29">
        <f t="shared" si="151"/>
        <v>0</v>
      </c>
      <c r="LQ29">
        <f t="shared" si="152"/>
        <v>0</v>
      </c>
      <c r="LR29">
        <f t="shared" si="153"/>
        <v>0</v>
      </c>
      <c r="LS29">
        <f t="shared" si="154"/>
        <v>0</v>
      </c>
      <c r="LT29" t="str">
        <f t="shared" si="155"/>
        <v/>
      </c>
      <c r="LU29" t="str">
        <f t="shared" si="156"/>
        <v/>
      </c>
      <c r="LV29">
        <f t="shared" si="157"/>
        <v>0</v>
      </c>
      <c r="MS29">
        <f t="shared" si="158"/>
        <v>999</v>
      </c>
      <c r="MT29">
        <f t="shared" si="159"/>
        <v>999</v>
      </c>
      <c r="NB29">
        <v>26</v>
      </c>
      <c r="NC29">
        <f t="shared" si="353"/>
        <v>0</v>
      </c>
      <c r="ND29">
        <f t="shared" si="354"/>
        <v>0</v>
      </c>
      <c r="NE29">
        <f t="shared" si="355"/>
        <v>0</v>
      </c>
      <c r="NF29">
        <f t="shared" si="356"/>
        <v>0</v>
      </c>
      <c r="NG29">
        <f t="shared" si="357"/>
        <v>0</v>
      </c>
      <c r="NH29">
        <f t="shared" si="358"/>
        <v>0</v>
      </c>
      <c r="NI29">
        <f t="shared" si="359"/>
        <v>0</v>
      </c>
      <c r="NJ29">
        <f t="shared" si="360"/>
        <v>0</v>
      </c>
      <c r="NK29">
        <f t="shared" si="361"/>
        <v>0</v>
      </c>
      <c r="NL29">
        <f t="shared" si="362"/>
        <v>0</v>
      </c>
      <c r="NM29">
        <f t="shared" si="160"/>
        <v>0</v>
      </c>
      <c r="NN29">
        <f t="shared" si="161"/>
        <v>0</v>
      </c>
      <c r="NO29">
        <f t="shared" si="162"/>
        <v>0</v>
      </c>
      <c r="NP29">
        <f t="shared" si="163"/>
        <v>0</v>
      </c>
      <c r="NQ29">
        <f t="shared" si="164"/>
        <v>0</v>
      </c>
      <c r="NR29">
        <f t="shared" si="165"/>
        <v>0</v>
      </c>
      <c r="NS29">
        <f t="shared" si="166"/>
        <v>0</v>
      </c>
      <c r="NT29">
        <f t="shared" si="167"/>
        <v>0</v>
      </c>
      <c r="NU29">
        <f t="shared" si="168"/>
        <v>0</v>
      </c>
      <c r="NV29">
        <f t="shared" si="169"/>
        <v>0</v>
      </c>
      <c r="NW29">
        <f t="shared" si="170"/>
        <v>0</v>
      </c>
      <c r="NX29">
        <f t="shared" si="171"/>
        <v>0</v>
      </c>
      <c r="NY29">
        <f t="shared" si="172"/>
        <v>0</v>
      </c>
      <c r="NZ29">
        <f t="shared" si="173"/>
        <v>0</v>
      </c>
      <c r="OA29">
        <f t="shared" si="174"/>
        <v>0</v>
      </c>
      <c r="OB29">
        <f t="shared" si="175"/>
        <v>0</v>
      </c>
      <c r="OC29">
        <f t="shared" si="176"/>
        <v>0</v>
      </c>
      <c r="OD29">
        <f t="shared" si="177"/>
        <v>0</v>
      </c>
      <c r="OE29">
        <f t="shared" si="178"/>
        <v>0</v>
      </c>
      <c r="OF29">
        <f t="shared" si="179"/>
        <v>0</v>
      </c>
      <c r="OG29">
        <f t="shared" si="180"/>
        <v>0</v>
      </c>
      <c r="OH29">
        <f t="shared" si="181"/>
        <v>0</v>
      </c>
      <c r="OI29">
        <f t="shared" si="182"/>
        <v>0</v>
      </c>
      <c r="OJ29">
        <f t="shared" si="183"/>
        <v>0</v>
      </c>
      <c r="OK29">
        <f t="shared" si="184"/>
        <v>0</v>
      </c>
      <c r="OL29">
        <f t="shared" si="185"/>
        <v>0</v>
      </c>
      <c r="OM29">
        <f t="shared" si="186"/>
        <v>0</v>
      </c>
      <c r="ON29">
        <f t="shared" si="187"/>
        <v>0</v>
      </c>
      <c r="OO29">
        <f t="shared" si="188"/>
        <v>0</v>
      </c>
      <c r="OP29">
        <f t="shared" si="189"/>
        <v>0</v>
      </c>
      <c r="OQ29">
        <f t="shared" si="190"/>
        <v>200</v>
      </c>
      <c r="OR29">
        <f t="shared" si="191"/>
        <v>0</v>
      </c>
      <c r="OS29">
        <f t="shared" si="192"/>
        <v>0</v>
      </c>
      <c r="OT29">
        <f t="shared" si="193"/>
        <v>0</v>
      </c>
      <c r="OU29">
        <f t="shared" si="194"/>
        <v>0</v>
      </c>
      <c r="OV29" t="str">
        <f t="shared" si="195"/>
        <v/>
      </c>
      <c r="OW29" t="str">
        <f t="shared" si="196"/>
        <v/>
      </c>
      <c r="OX29">
        <f t="shared" si="197"/>
        <v>0</v>
      </c>
      <c r="PU29">
        <f t="shared" si="198"/>
        <v>999</v>
      </c>
      <c r="PV29">
        <f t="shared" si="199"/>
        <v>999</v>
      </c>
      <c r="QD29">
        <v>26</v>
      </c>
      <c r="QE29">
        <f t="shared" si="363"/>
        <v>0</v>
      </c>
      <c r="QF29">
        <f t="shared" si="364"/>
        <v>0</v>
      </c>
      <c r="QG29">
        <f t="shared" si="365"/>
        <v>0</v>
      </c>
      <c r="QH29">
        <f t="shared" si="366"/>
        <v>0</v>
      </c>
      <c r="QI29">
        <f t="shared" si="367"/>
        <v>0</v>
      </c>
      <c r="QJ29">
        <f t="shared" si="368"/>
        <v>0</v>
      </c>
      <c r="QK29">
        <f t="shared" si="369"/>
        <v>0</v>
      </c>
      <c r="QL29">
        <f t="shared" si="370"/>
        <v>0</v>
      </c>
      <c r="QM29">
        <f t="shared" si="371"/>
        <v>0</v>
      </c>
      <c r="QN29">
        <f t="shared" si="372"/>
        <v>0</v>
      </c>
      <c r="QO29">
        <f t="shared" si="200"/>
        <v>0</v>
      </c>
      <c r="QP29">
        <f t="shared" si="201"/>
        <v>0</v>
      </c>
      <c r="QQ29">
        <f t="shared" si="202"/>
        <v>0</v>
      </c>
      <c r="QR29">
        <f t="shared" si="203"/>
        <v>0</v>
      </c>
      <c r="QS29">
        <f t="shared" si="204"/>
        <v>0</v>
      </c>
      <c r="QT29">
        <f t="shared" si="205"/>
        <v>0</v>
      </c>
      <c r="QU29">
        <f t="shared" si="206"/>
        <v>0</v>
      </c>
      <c r="QV29">
        <f t="shared" si="207"/>
        <v>0</v>
      </c>
      <c r="QW29">
        <f t="shared" si="208"/>
        <v>0</v>
      </c>
      <c r="QX29">
        <f t="shared" si="209"/>
        <v>0</v>
      </c>
      <c r="QY29">
        <f t="shared" si="210"/>
        <v>0</v>
      </c>
      <c r="QZ29">
        <f t="shared" si="211"/>
        <v>0</v>
      </c>
      <c r="RA29">
        <f t="shared" si="212"/>
        <v>0</v>
      </c>
      <c r="RB29">
        <f t="shared" si="213"/>
        <v>0</v>
      </c>
      <c r="RC29">
        <f t="shared" si="214"/>
        <v>0</v>
      </c>
      <c r="RD29">
        <f t="shared" si="215"/>
        <v>0</v>
      </c>
      <c r="RE29">
        <f t="shared" si="216"/>
        <v>0</v>
      </c>
      <c r="RF29">
        <f t="shared" si="217"/>
        <v>0</v>
      </c>
      <c r="RG29">
        <f t="shared" si="218"/>
        <v>0</v>
      </c>
      <c r="RH29">
        <f t="shared" si="219"/>
        <v>0</v>
      </c>
      <c r="RI29">
        <f t="shared" si="220"/>
        <v>0</v>
      </c>
      <c r="RJ29">
        <f t="shared" si="221"/>
        <v>0</v>
      </c>
      <c r="RK29">
        <f t="shared" si="222"/>
        <v>0</v>
      </c>
      <c r="RL29">
        <f t="shared" si="223"/>
        <v>0</v>
      </c>
      <c r="RM29">
        <f t="shared" si="224"/>
        <v>0</v>
      </c>
      <c r="RN29">
        <f t="shared" si="225"/>
        <v>0</v>
      </c>
      <c r="RO29">
        <f t="shared" si="226"/>
        <v>0</v>
      </c>
      <c r="RP29">
        <f t="shared" si="227"/>
        <v>0</v>
      </c>
      <c r="RQ29">
        <f t="shared" si="228"/>
        <v>0</v>
      </c>
      <c r="RR29">
        <f t="shared" si="229"/>
        <v>0</v>
      </c>
      <c r="RS29">
        <f t="shared" si="230"/>
        <v>300</v>
      </c>
      <c r="RT29">
        <f t="shared" si="231"/>
        <v>0</v>
      </c>
      <c r="RU29">
        <f t="shared" si="232"/>
        <v>0</v>
      </c>
      <c r="RV29">
        <f t="shared" si="233"/>
        <v>0</v>
      </c>
      <c r="RW29">
        <f t="shared" si="234"/>
        <v>0</v>
      </c>
      <c r="RX29" t="str">
        <f t="shared" si="235"/>
        <v/>
      </c>
      <c r="RY29" t="str">
        <f t="shared" si="236"/>
        <v/>
      </c>
      <c r="RZ29">
        <f t="shared" si="237"/>
        <v>0</v>
      </c>
      <c r="SW29">
        <f t="shared" si="238"/>
        <v>999</v>
      </c>
      <c r="SX29">
        <f t="shared" si="239"/>
        <v>999</v>
      </c>
      <c r="TF29">
        <v>26</v>
      </c>
      <c r="TG29">
        <f t="shared" si="373"/>
        <v>0</v>
      </c>
      <c r="TH29">
        <f t="shared" si="374"/>
        <v>0</v>
      </c>
      <c r="TI29">
        <f t="shared" si="375"/>
        <v>0</v>
      </c>
      <c r="TJ29">
        <f t="shared" si="376"/>
        <v>0</v>
      </c>
      <c r="TK29">
        <f t="shared" si="377"/>
        <v>0</v>
      </c>
      <c r="TL29">
        <f t="shared" si="378"/>
        <v>0</v>
      </c>
      <c r="TM29">
        <f t="shared" si="379"/>
        <v>0</v>
      </c>
      <c r="TN29">
        <f t="shared" si="380"/>
        <v>0</v>
      </c>
      <c r="TO29">
        <f t="shared" si="381"/>
        <v>0</v>
      </c>
      <c r="TP29">
        <f t="shared" si="382"/>
        <v>0</v>
      </c>
      <c r="TQ29">
        <f t="shared" si="240"/>
        <v>0</v>
      </c>
      <c r="TR29">
        <f t="shared" si="241"/>
        <v>0</v>
      </c>
      <c r="TS29">
        <f t="shared" si="242"/>
        <v>0</v>
      </c>
      <c r="TT29">
        <f t="shared" si="243"/>
        <v>0</v>
      </c>
      <c r="TU29">
        <f t="shared" si="244"/>
        <v>0</v>
      </c>
      <c r="TV29">
        <f t="shared" si="245"/>
        <v>0</v>
      </c>
      <c r="TW29">
        <f t="shared" si="246"/>
        <v>0</v>
      </c>
      <c r="TX29">
        <f t="shared" si="247"/>
        <v>0</v>
      </c>
      <c r="TY29">
        <f t="shared" si="248"/>
        <v>0</v>
      </c>
      <c r="TZ29">
        <f t="shared" si="249"/>
        <v>0</v>
      </c>
      <c r="UA29">
        <f t="shared" si="250"/>
        <v>0</v>
      </c>
      <c r="UB29">
        <f t="shared" si="251"/>
        <v>0</v>
      </c>
      <c r="UC29">
        <f t="shared" si="252"/>
        <v>0</v>
      </c>
      <c r="UD29">
        <f t="shared" si="253"/>
        <v>0</v>
      </c>
      <c r="UE29">
        <f t="shared" si="254"/>
        <v>0</v>
      </c>
      <c r="UF29">
        <f t="shared" si="255"/>
        <v>0</v>
      </c>
      <c r="UG29">
        <f t="shared" si="256"/>
        <v>0</v>
      </c>
      <c r="UH29">
        <f t="shared" si="257"/>
        <v>0</v>
      </c>
      <c r="UI29">
        <f t="shared" si="258"/>
        <v>0</v>
      </c>
      <c r="UJ29">
        <f t="shared" si="259"/>
        <v>0</v>
      </c>
      <c r="UK29">
        <f t="shared" si="260"/>
        <v>0</v>
      </c>
      <c r="UL29">
        <f t="shared" si="261"/>
        <v>0</v>
      </c>
      <c r="UM29">
        <f t="shared" si="262"/>
        <v>0</v>
      </c>
      <c r="UN29">
        <f t="shared" si="263"/>
        <v>0</v>
      </c>
      <c r="UO29">
        <f t="shared" si="264"/>
        <v>0</v>
      </c>
      <c r="UP29">
        <f t="shared" si="265"/>
        <v>0</v>
      </c>
      <c r="UQ29">
        <f t="shared" si="266"/>
        <v>0</v>
      </c>
      <c r="UR29">
        <f t="shared" si="267"/>
        <v>0</v>
      </c>
      <c r="US29">
        <f t="shared" si="268"/>
        <v>0</v>
      </c>
      <c r="UT29">
        <f t="shared" si="269"/>
        <v>0</v>
      </c>
      <c r="UU29">
        <f t="shared" si="270"/>
        <v>400</v>
      </c>
      <c r="UV29">
        <f t="shared" si="271"/>
        <v>0</v>
      </c>
      <c r="UW29">
        <f t="shared" si="272"/>
        <v>0</v>
      </c>
      <c r="UX29">
        <f t="shared" si="273"/>
        <v>0</v>
      </c>
      <c r="UY29">
        <f t="shared" si="274"/>
        <v>0</v>
      </c>
      <c r="UZ29" t="str">
        <f t="shared" si="275"/>
        <v/>
      </c>
      <c r="VA29" t="str">
        <f t="shared" si="276"/>
        <v/>
      </c>
      <c r="VB29">
        <f t="shared" si="277"/>
        <v>0</v>
      </c>
      <c r="VY29">
        <f t="shared" si="278"/>
        <v>999</v>
      </c>
      <c r="VZ29">
        <f t="shared" si="279"/>
        <v>999</v>
      </c>
      <c r="WH29">
        <v>26</v>
      </c>
      <c r="WI29">
        <f t="shared" si="383"/>
        <v>0</v>
      </c>
      <c r="WJ29">
        <f t="shared" si="384"/>
        <v>0</v>
      </c>
      <c r="WK29">
        <f t="shared" si="385"/>
        <v>0</v>
      </c>
      <c r="WL29">
        <f t="shared" si="386"/>
        <v>0</v>
      </c>
      <c r="WM29">
        <f t="shared" si="387"/>
        <v>0</v>
      </c>
      <c r="WN29">
        <f t="shared" si="388"/>
        <v>0</v>
      </c>
      <c r="WO29">
        <f t="shared" si="389"/>
        <v>0</v>
      </c>
      <c r="WP29">
        <f t="shared" si="390"/>
        <v>0</v>
      </c>
      <c r="WQ29">
        <f t="shared" si="391"/>
        <v>0</v>
      </c>
      <c r="WR29">
        <f t="shared" si="392"/>
        <v>0</v>
      </c>
      <c r="WS29">
        <f t="shared" si="280"/>
        <v>0</v>
      </c>
      <c r="WT29">
        <f t="shared" si="281"/>
        <v>0</v>
      </c>
      <c r="WU29">
        <f t="shared" si="282"/>
        <v>0</v>
      </c>
      <c r="WV29">
        <f t="shared" si="283"/>
        <v>0</v>
      </c>
      <c r="WW29">
        <f t="shared" si="284"/>
        <v>0</v>
      </c>
      <c r="WX29">
        <f t="shared" si="285"/>
        <v>0</v>
      </c>
      <c r="WY29">
        <f t="shared" si="286"/>
        <v>0</v>
      </c>
      <c r="WZ29">
        <f t="shared" si="287"/>
        <v>0</v>
      </c>
      <c r="XA29">
        <f t="shared" si="288"/>
        <v>0</v>
      </c>
      <c r="XB29">
        <f t="shared" si="289"/>
        <v>0</v>
      </c>
      <c r="XC29">
        <f t="shared" si="290"/>
        <v>0</v>
      </c>
      <c r="XD29">
        <f t="shared" si="291"/>
        <v>0</v>
      </c>
      <c r="XE29">
        <f t="shared" si="292"/>
        <v>0</v>
      </c>
      <c r="XF29">
        <f t="shared" si="293"/>
        <v>0</v>
      </c>
      <c r="XG29">
        <f t="shared" si="294"/>
        <v>0</v>
      </c>
      <c r="XH29">
        <f t="shared" si="295"/>
        <v>0</v>
      </c>
      <c r="XI29">
        <f t="shared" si="296"/>
        <v>0</v>
      </c>
      <c r="XJ29">
        <f t="shared" si="297"/>
        <v>0</v>
      </c>
      <c r="XK29">
        <f t="shared" si="298"/>
        <v>0</v>
      </c>
      <c r="XL29">
        <f t="shared" si="299"/>
        <v>0</v>
      </c>
      <c r="XM29">
        <f t="shared" si="300"/>
        <v>0</v>
      </c>
      <c r="XN29">
        <f t="shared" si="301"/>
        <v>0</v>
      </c>
      <c r="XO29">
        <f t="shared" si="302"/>
        <v>0</v>
      </c>
      <c r="XP29">
        <f t="shared" si="303"/>
        <v>0</v>
      </c>
      <c r="XQ29">
        <f t="shared" si="304"/>
        <v>0</v>
      </c>
      <c r="XR29">
        <f t="shared" si="305"/>
        <v>0</v>
      </c>
      <c r="XS29">
        <f t="shared" si="306"/>
        <v>0</v>
      </c>
      <c r="XT29">
        <f t="shared" si="307"/>
        <v>0</v>
      </c>
      <c r="XU29">
        <f t="shared" si="308"/>
        <v>0</v>
      </c>
      <c r="XV29">
        <f t="shared" si="309"/>
        <v>0</v>
      </c>
      <c r="XX29">
        <f t="shared" si="310"/>
        <v>0</v>
      </c>
      <c r="XY29">
        <f t="shared" si="311"/>
        <v>0</v>
      </c>
      <c r="XZ29">
        <f t="shared" si="312"/>
        <v>0</v>
      </c>
    </row>
    <row r="30" spans="1:650" x14ac:dyDescent="0.45">
      <c r="B30" s="27" t="str">
        <f>IF(IFERROR(MATCH(4,$AQ$4:$AQ$13,0),"")="","",4)</f>
        <v/>
      </c>
      <c r="C30" s="28" t="str">
        <f>IF(IFERROR(MATCH(4,$AQ$4:$AQ$13,0),"")="","",INDEX($C$7:$C$16,IFERROR(MATCH(4,$AQ$4:$AQ$13,0),"")))</f>
        <v/>
      </c>
      <c r="D30" s="29" t="str">
        <f>IF(IFERROR(MATCH(4,$AQ$4:$AQ$13,0),"")="","",INDEX($D$7:$D$16,IFERROR(MATCH(4,$AQ$4:$AQ$13,0),"")))</f>
        <v/>
      </c>
      <c r="E30" s="30" t="str">
        <f>IF(IFERROR(MATCH(4,$AQ$4:$AQ$13,0),"")="","",INDEX($E$7:$E$16,IFERROR(MATCH(4,$AQ$4:$AQ$13,0),"")))</f>
        <v/>
      </c>
      <c r="F30" s="29" t="str">
        <f>IF(IFERROR(MATCH(4,$AQ$4:$AQ$13,0),"")="","",INDEX($F$7:$F$16,IFERROR(MATCH(4,$AQ$4:$AQ$13,0),"")))</f>
        <v/>
      </c>
      <c r="AT30">
        <v>27</v>
      </c>
      <c r="AU30">
        <f t="shared" si="313"/>
        <v>0</v>
      </c>
      <c r="AV30">
        <f t="shared" si="314"/>
        <v>0</v>
      </c>
      <c r="AW30">
        <f t="shared" si="315"/>
        <v>0</v>
      </c>
      <c r="AX30">
        <f t="shared" si="316"/>
        <v>0</v>
      </c>
      <c r="AY30">
        <f t="shared" si="317"/>
        <v>0</v>
      </c>
      <c r="AZ30">
        <f t="shared" si="318"/>
        <v>0</v>
      </c>
      <c r="BA30">
        <f t="shared" si="319"/>
        <v>0</v>
      </c>
      <c r="BB30">
        <f t="shared" si="320"/>
        <v>0</v>
      </c>
      <c r="BC30">
        <f t="shared" si="321"/>
        <v>0</v>
      </c>
      <c r="BD30">
        <f t="shared" si="322"/>
        <v>0</v>
      </c>
      <c r="BE30">
        <f t="shared" si="0"/>
        <v>0</v>
      </c>
      <c r="BF30">
        <f t="shared" si="1"/>
        <v>0</v>
      </c>
      <c r="BG30">
        <f t="shared" si="2"/>
        <v>0</v>
      </c>
      <c r="BH30">
        <f t="shared" si="3"/>
        <v>0</v>
      </c>
      <c r="BI30">
        <f t="shared" si="4"/>
        <v>0</v>
      </c>
      <c r="BJ30">
        <f t="shared" si="5"/>
        <v>0</v>
      </c>
      <c r="BK30">
        <f t="shared" si="6"/>
        <v>0</v>
      </c>
      <c r="BL30">
        <f t="shared" si="7"/>
        <v>0</v>
      </c>
      <c r="BM30">
        <f t="shared" si="8"/>
        <v>0</v>
      </c>
      <c r="BN30">
        <f t="shared" si="9"/>
        <v>0</v>
      </c>
      <c r="BO30">
        <f t="shared" si="10"/>
        <v>0</v>
      </c>
      <c r="BP30">
        <f t="shared" si="11"/>
        <v>0</v>
      </c>
      <c r="BQ30">
        <f t="shared" si="12"/>
        <v>0</v>
      </c>
      <c r="BR30">
        <f t="shared" si="13"/>
        <v>0</v>
      </c>
      <c r="BS30">
        <f t="shared" si="14"/>
        <v>0</v>
      </c>
      <c r="BT30">
        <f t="shared" si="15"/>
        <v>0</v>
      </c>
      <c r="BU30">
        <f t="shared" si="16"/>
        <v>0</v>
      </c>
      <c r="BV30">
        <f t="shared" si="17"/>
        <v>0</v>
      </c>
      <c r="BW30">
        <f t="shared" si="18"/>
        <v>0</v>
      </c>
      <c r="BX30">
        <f t="shared" si="19"/>
        <v>0</v>
      </c>
      <c r="BY30">
        <f t="shared" si="20"/>
        <v>0</v>
      </c>
      <c r="BZ30">
        <f t="shared" si="21"/>
        <v>0</v>
      </c>
      <c r="CA30">
        <f t="shared" si="22"/>
        <v>0</v>
      </c>
      <c r="CB30">
        <f t="shared" si="23"/>
        <v>0</v>
      </c>
      <c r="CC30">
        <f t="shared" si="24"/>
        <v>0</v>
      </c>
      <c r="CD30">
        <f t="shared" si="25"/>
        <v>0</v>
      </c>
      <c r="CE30">
        <f t="shared" si="26"/>
        <v>0</v>
      </c>
      <c r="CF30">
        <f t="shared" si="27"/>
        <v>0</v>
      </c>
      <c r="CG30">
        <f t="shared" si="28"/>
        <v>0</v>
      </c>
      <c r="CH30">
        <f t="shared" si="29"/>
        <v>0</v>
      </c>
      <c r="CI30">
        <f t="shared" si="30"/>
        <v>0</v>
      </c>
      <c r="CJ30">
        <f t="shared" si="31"/>
        <v>0</v>
      </c>
      <c r="CK30">
        <f t="shared" si="32"/>
        <v>0</v>
      </c>
      <c r="CL30">
        <f t="shared" si="33"/>
        <v>0</v>
      </c>
      <c r="CM30">
        <f t="shared" si="34"/>
        <v>0</v>
      </c>
      <c r="CN30" t="str">
        <f t="shared" si="35"/>
        <v/>
      </c>
      <c r="CO30" t="str">
        <f t="shared" si="36"/>
        <v/>
      </c>
      <c r="CP30">
        <f t="shared" si="37"/>
        <v>0</v>
      </c>
      <c r="DM30">
        <f t="shared" si="38"/>
        <v>999</v>
      </c>
      <c r="DN30">
        <f t="shared" si="39"/>
        <v>999</v>
      </c>
      <c r="DV30">
        <v>27</v>
      </c>
      <c r="DW30">
        <f t="shared" si="323"/>
        <v>0</v>
      </c>
      <c r="DX30">
        <f t="shared" si="324"/>
        <v>0</v>
      </c>
      <c r="DY30">
        <f t="shared" si="325"/>
        <v>0</v>
      </c>
      <c r="DZ30">
        <f t="shared" si="326"/>
        <v>0</v>
      </c>
      <c r="EA30">
        <f t="shared" si="327"/>
        <v>0</v>
      </c>
      <c r="EB30">
        <f t="shared" si="328"/>
        <v>0</v>
      </c>
      <c r="EC30">
        <f t="shared" si="329"/>
        <v>0</v>
      </c>
      <c r="ED30">
        <f t="shared" si="330"/>
        <v>0</v>
      </c>
      <c r="EE30">
        <f t="shared" si="331"/>
        <v>0</v>
      </c>
      <c r="EF30">
        <f t="shared" si="332"/>
        <v>0</v>
      </c>
      <c r="EG30">
        <f t="shared" si="40"/>
        <v>0</v>
      </c>
      <c r="EH30">
        <f t="shared" si="41"/>
        <v>0</v>
      </c>
      <c r="EI30">
        <f t="shared" si="42"/>
        <v>0</v>
      </c>
      <c r="EJ30">
        <f t="shared" si="43"/>
        <v>0</v>
      </c>
      <c r="EK30">
        <f t="shared" si="44"/>
        <v>0</v>
      </c>
      <c r="EL30">
        <f t="shared" si="45"/>
        <v>0</v>
      </c>
      <c r="EM30">
        <f t="shared" si="46"/>
        <v>0</v>
      </c>
      <c r="EN30">
        <f t="shared" si="47"/>
        <v>0</v>
      </c>
      <c r="EO30">
        <f t="shared" si="48"/>
        <v>0</v>
      </c>
      <c r="EP30">
        <f t="shared" si="49"/>
        <v>0</v>
      </c>
      <c r="EQ30">
        <f t="shared" si="50"/>
        <v>0</v>
      </c>
      <c r="ER30">
        <f t="shared" si="51"/>
        <v>0</v>
      </c>
      <c r="ES30">
        <f t="shared" si="52"/>
        <v>0</v>
      </c>
      <c r="ET30">
        <f t="shared" si="53"/>
        <v>0</v>
      </c>
      <c r="EU30">
        <f t="shared" si="54"/>
        <v>0</v>
      </c>
      <c r="EV30">
        <f t="shared" si="55"/>
        <v>0</v>
      </c>
      <c r="EW30">
        <f t="shared" si="56"/>
        <v>0</v>
      </c>
      <c r="EX30">
        <f t="shared" si="57"/>
        <v>0</v>
      </c>
      <c r="EY30">
        <f t="shared" si="58"/>
        <v>0</v>
      </c>
      <c r="EZ30">
        <f t="shared" si="59"/>
        <v>0</v>
      </c>
      <c r="FA30">
        <f t="shared" si="60"/>
        <v>0</v>
      </c>
      <c r="FB30">
        <f t="shared" si="61"/>
        <v>0</v>
      </c>
      <c r="FC30">
        <f t="shared" si="62"/>
        <v>0</v>
      </c>
      <c r="FD30">
        <f t="shared" si="63"/>
        <v>0</v>
      </c>
      <c r="FE30">
        <f t="shared" si="64"/>
        <v>0</v>
      </c>
      <c r="FF30">
        <f t="shared" si="65"/>
        <v>0</v>
      </c>
      <c r="FG30">
        <f t="shared" si="66"/>
        <v>0</v>
      </c>
      <c r="FH30">
        <f t="shared" si="67"/>
        <v>0</v>
      </c>
      <c r="FI30">
        <f t="shared" si="68"/>
        <v>0</v>
      </c>
      <c r="FJ30">
        <f t="shared" si="69"/>
        <v>0</v>
      </c>
      <c r="FK30">
        <f t="shared" si="70"/>
        <v>0</v>
      </c>
      <c r="FL30">
        <f t="shared" si="71"/>
        <v>0</v>
      </c>
      <c r="FM30">
        <f t="shared" si="72"/>
        <v>0</v>
      </c>
      <c r="FN30">
        <f t="shared" si="73"/>
        <v>0</v>
      </c>
      <c r="FO30">
        <f t="shared" si="74"/>
        <v>0</v>
      </c>
      <c r="FP30" t="str">
        <f t="shared" si="75"/>
        <v/>
      </c>
      <c r="FQ30" t="str">
        <f t="shared" si="76"/>
        <v/>
      </c>
      <c r="FR30">
        <f t="shared" si="77"/>
        <v>0</v>
      </c>
      <c r="GO30">
        <f t="shared" si="78"/>
        <v>999</v>
      </c>
      <c r="GP30">
        <f t="shared" si="79"/>
        <v>999</v>
      </c>
      <c r="GX30">
        <v>27</v>
      </c>
      <c r="GY30">
        <f t="shared" si="333"/>
        <v>0</v>
      </c>
      <c r="GZ30">
        <f t="shared" si="334"/>
        <v>0</v>
      </c>
      <c r="HA30">
        <f t="shared" si="335"/>
        <v>0</v>
      </c>
      <c r="HB30">
        <f t="shared" si="336"/>
        <v>0</v>
      </c>
      <c r="HC30">
        <f t="shared" si="337"/>
        <v>0</v>
      </c>
      <c r="HD30">
        <f t="shared" si="338"/>
        <v>0</v>
      </c>
      <c r="HE30">
        <f t="shared" si="339"/>
        <v>0</v>
      </c>
      <c r="HF30">
        <f t="shared" si="340"/>
        <v>0</v>
      </c>
      <c r="HG30">
        <f t="shared" si="341"/>
        <v>0</v>
      </c>
      <c r="HH30">
        <f t="shared" si="342"/>
        <v>0</v>
      </c>
      <c r="HI30">
        <f t="shared" si="80"/>
        <v>0</v>
      </c>
      <c r="HJ30">
        <f t="shared" si="81"/>
        <v>0</v>
      </c>
      <c r="HK30">
        <f t="shared" si="82"/>
        <v>0</v>
      </c>
      <c r="HL30">
        <f t="shared" si="83"/>
        <v>0</v>
      </c>
      <c r="HM30">
        <f t="shared" si="84"/>
        <v>0</v>
      </c>
      <c r="HN30">
        <f t="shared" si="85"/>
        <v>0</v>
      </c>
      <c r="HO30">
        <f t="shared" si="86"/>
        <v>0</v>
      </c>
      <c r="HP30">
        <f t="shared" si="87"/>
        <v>0</v>
      </c>
      <c r="HQ30">
        <f t="shared" si="88"/>
        <v>0</v>
      </c>
      <c r="HR30">
        <f t="shared" si="89"/>
        <v>0</v>
      </c>
      <c r="HS30">
        <f t="shared" si="90"/>
        <v>0</v>
      </c>
      <c r="HT30">
        <f t="shared" si="91"/>
        <v>0</v>
      </c>
      <c r="HU30">
        <f t="shared" si="92"/>
        <v>0</v>
      </c>
      <c r="HV30">
        <f t="shared" si="93"/>
        <v>0</v>
      </c>
      <c r="HW30">
        <f t="shared" si="94"/>
        <v>0</v>
      </c>
      <c r="HX30">
        <f t="shared" si="95"/>
        <v>0</v>
      </c>
      <c r="HY30">
        <f t="shared" si="96"/>
        <v>0</v>
      </c>
      <c r="HZ30">
        <f t="shared" si="97"/>
        <v>0</v>
      </c>
      <c r="IA30">
        <f t="shared" si="98"/>
        <v>0</v>
      </c>
      <c r="IB30">
        <f t="shared" si="99"/>
        <v>0</v>
      </c>
      <c r="IC30">
        <f t="shared" si="100"/>
        <v>0</v>
      </c>
      <c r="ID30">
        <f t="shared" si="101"/>
        <v>0</v>
      </c>
      <c r="IE30">
        <f t="shared" si="102"/>
        <v>0</v>
      </c>
      <c r="IF30">
        <f t="shared" si="103"/>
        <v>0</v>
      </c>
      <c r="IG30">
        <f t="shared" si="104"/>
        <v>0</v>
      </c>
      <c r="IH30">
        <f t="shared" si="105"/>
        <v>0</v>
      </c>
      <c r="II30">
        <f t="shared" si="106"/>
        <v>0</v>
      </c>
      <c r="IJ30">
        <f t="shared" si="107"/>
        <v>0</v>
      </c>
      <c r="IK30">
        <f t="shared" si="108"/>
        <v>0</v>
      </c>
      <c r="IL30">
        <f t="shared" si="109"/>
        <v>0</v>
      </c>
      <c r="IM30">
        <f t="shared" si="110"/>
        <v>0</v>
      </c>
      <c r="IN30">
        <f t="shared" si="111"/>
        <v>0</v>
      </c>
      <c r="IO30">
        <f t="shared" si="112"/>
        <v>0</v>
      </c>
      <c r="IP30">
        <f t="shared" si="113"/>
        <v>0</v>
      </c>
      <c r="IQ30">
        <f t="shared" si="114"/>
        <v>0</v>
      </c>
      <c r="IR30" t="str">
        <f t="shared" si="115"/>
        <v/>
      </c>
      <c r="IS30" t="str">
        <f t="shared" si="116"/>
        <v/>
      </c>
      <c r="IT30">
        <f t="shared" si="117"/>
        <v>0</v>
      </c>
      <c r="JQ30">
        <f t="shared" si="118"/>
        <v>999</v>
      </c>
      <c r="JR30">
        <f t="shared" si="119"/>
        <v>999</v>
      </c>
      <c r="JZ30">
        <v>27</v>
      </c>
      <c r="KA30">
        <f t="shared" si="343"/>
        <v>0</v>
      </c>
      <c r="KB30">
        <f t="shared" si="344"/>
        <v>0</v>
      </c>
      <c r="KC30">
        <f t="shared" si="345"/>
        <v>0</v>
      </c>
      <c r="KD30">
        <f t="shared" si="346"/>
        <v>0</v>
      </c>
      <c r="KE30">
        <f t="shared" si="347"/>
        <v>0</v>
      </c>
      <c r="KF30">
        <f t="shared" si="348"/>
        <v>0</v>
      </c>
      <c r="KG30">
        <f t="shared" si="349"/>
        <v>0</v>
      </c>
      <c r="KH30">
        <f t="shared" si="350"/>
        <v>0</v>
      </c>
      <c r="KI30">
        <f t="shared" si="351"/>
        <v>0</v>
      </c>
      <c r="KJ30">
        <f t="shared" si="352"/>
        <v>0</v>
      </c>
      <c r="KK30">
        <f t="shared" si="120"/>
        <v>0</v>
      </c>
      <c r="KL30">
        <f t="shared" si="121"/>
        <v>0</v>
      </c>
      <c r="KM30">
        <f t="shared" si="122"/>
        <v>0</v>
      </c>
      <c r="KN30">
        <f t="shared" si="123"/>
        <v>0</v>
      </c>
      <c r="KO30">
        <f t="shared" si="124"/>
        <v>0</v>
      </c>
      <c r="KP30">
        <f t="shared" si="125"/>
        <v>0</v>
      </c>
      <c r="KQ30">
        <f t="shared" si="126"/>
        <v>0</v>
      </c>
      <c r="KR30">
        <f t="shared" si="127"/>
        <v>0</v>
      </c>
      <c r="KS30">
        <f t="shared" si="128"/>
        <v>0</v>
      </c>
      <c r="KT30">
        <f t="shared" si="129"/>
        <v>0</v>
      </c>
      <c r="KU30">
        <f t="shared" si="130"/>
        <v>0</v>
      </c>
      <c r="KV30">
        <f t="shared" si="131"/>
        <v>0</v>
      </c>
      <c r="KW30">
        <f t="shared" si="132"/>
        <v>0</v>
      </c>
      <c r="KX30">
        <f t="shared" si="133"/>
        <v>0</v>
      </c>
      <c r="KY30">
        <f t="shared" si="134"/>
        <v>0</v>
      </c>
      <c r="KZ30">
        <f t="shared" si="135"/>
        <v>0</v>
      </c>
      <c r="LA30">
        <f t="shared" si="136"/>
        <v>0</v>
      </c>
      <c r="LB30">
        <f t="shared" si="137"/>
        <v>0</v>
      </c>
      <c r="LC30">
        <f t="shared" si="138"/>
        <v>0</v>
      </c>
      <c r="LD30">
        <f t="shared" si="139"/>
        <v>0</v>
      </c>
      <c r="LE30">
        <f t="shared" si="140"/>
        <v>0</v>
      </c>
      <c r="LF30">
        <f t="shared" si="141"/>
        <v>0</v>
      </c>
      <c r="LG30">
        <f t="shared" si="142"/>
        <v>0</v>
      </c>
      <c r="LH30">
        <f t="shared" si="143"/>
        <v>0</v>
      </c>
      <c r="LI30">
        <f t="shared" si="144"/>
        <v>0</v>
      </c>
      <c r="LJ30">
        <f t="shared" si="145"/>
        <v>0</v>
      </c>
      <c r="LK30">
        <f t="shared" si="146"/>
        <v>0</v>
      </c>
      <c r="LL30">
        <f t="shared" si="147"/>
        <v>0</v>
      </c>
      <c r="LM30">
        <f t="shared" si="148"/>
        <v>0</v>
      </c>
      <c r="LN30">
        <f t="shared" si="149"/>
        <v>0</v>
      </c>
      <c r="LO30">
        <f t="shared" si="150"/>
        <v>100</v>
      </c>
      <c r="LP30">
        <f t="shared" si="151"/>
        <v>0</v>
      </c>
      <c r="LQ30">
        <f t="shared" si="152"/>
        <v>0</v>
      </c>
      <c r="LR30">
        <f t="shared" si="153"/>
        <v>0</v>
      </c>
      <c r="LS30">
        <f t="shared" si="154"/>
        <v>0</v>
      </c>
      <c r="LT30" t="str">
        <f t="shared" si="155"/>
        <v/>
      </c>
      <c r="LU30" t="str">
        <f t="shared" si="156"/>
        <v/>
      </c>
      <c r="LV30">
        <f t="shared" si="157"/>
        <v>0</v>
      </c>
      <c r="MS30">
        <f t="shared" si="158"/>
        <v>999</v>
      </c>
      <c r="MT30">
        <f t="shared" si="159"/>
        <v>999</v>
      </c>
      <c r="NB30">
        <v>27</v>
      </c>
      <c r="NC30">
        <f t="shared" si="353"/>
        <v>0</v>
      </c>
      <c r="ND30">
        <f t="shared" si="354"/>
        <v>0</v>
      </c>
      <c r="NE30">
        <f t="shared" si="355"/>
        <v>0</v>
      </c>
      <c r="NF30">
        <f t="shared" si="356"/>
        <v>0</v>
      </c>
      <c r="NG30">
        <f t="shared" si="357"/>
        <v>0</v>
      </c>
      <c r="NH30">
        <f t="shared" si="358"/>
        <v>0</v>
      </c>
      <c r="NI30">
        <f t="shared" si="359"/>
        <v>0</v>
      </c>
      <c r="NJ30">
        <f t="shared" si="360"/>
        <v>0</v>
      </c>
      <c r="NK30">
        <f t="shared" si="361"/>
        <v>0</v>
      </c>
      <c r="NL30">
        <f t="shared" si="362"/>
        <v>0</v>
      </c>
      <c r="NM30">
        <f t="shared" si="160"/>
        <v>0</v>
      </c>
      <c r="NN30">
        <f t="shared" si="161"/>
        <v>0</v>
      </c>
      <c r="NO30">
        <f t="shared" si="162"/>
        <v>0</v>
      </c>
      <c r="NP30">
        <f t="shared" si="163"/>
        <v>0</v>
      </c>
      <c r="NQ30">
        <f t="shared" si="164"/>
        <v>0</v>
      </c>
      <c r="NR30">
        <f t="shared" si="165"/>
        <v>0</v>
      </c>
      <c r="NS30">
        <f t="shared" si="166"/>
        <v>0</v>
      </c>
      <c r="NT30">
        <f t="shared" si="167"/>
        <v>0</v>
      </c>
      <c r="NU30">
        <f t="shared" si="168"/>
        <v>0</v>
      </c>
      <c r="NV30">
        <f t="shared" si="169"/>
        <v>0</v>
      </c>
      <c r="NW30">
        <f t="shared" si="170"/>
        <v>0</v>
      </c>
      <c r="NX30">
        <f t="shared" si="171"/>
        <v>0</v>
      </c>
      <c r="NY30">
        <f t="shared" si="172"/>
        <v>0</v>
      </c>
      <c r="NZ30">
        <f t="shared" si="173"/>
        <v>0</v>
      </c>
      <c r="OA30">
        <f t="shared" si="174"/>
        <v>0</v>
      </c>
      <c r="OB30">
        <f t="shared" si="175"/>
        <v>0</v>
      </c>
      <c r="OC30">
        <f t="shared" si="176"/>
        <v>0</v>
      </c>
      <c r="OD30">
        <f t="shared" si="177"/>
        <v>0</v>
      </c>
      <c r="OE30">
        <f t="shared" si="178"/>
        <v>0</v>
      </c>
      <c r="OF30">
        <f t="shared" si="179"/>
        <v>0</v>
      </c>
      <c r="OG30">
        <f t="shared" si="180"/>
        <v>0</v>
      </c>
      <c r="OH30">
        <f t="shared" si="181"/>
        <v>0</v>
      </c>
      <c r="OI30">
        <f t="shared" si="182"/>
        <v>0</v>
      </c>
      <c r="OJ30">
        <f t="shared" si="183"/>
        <v>0</v>
      </c>
      <c r="OK30">
        <f t="shared" si="184"/>
        <v>0</v>
      </c>
      <c r="OL30">
        <f t="shared" si="185"/>
        <v>0</v>
      </c>
      <c r="OM30">
        <f t="shared" si="186"/>
        <v>0</v>
      </c>
      <c r="ON30">
        <f t="shared" si="187"/>
        <v>0</v>
      </c>
      <c r="OO30">
        <f t="shared" si="188"/>
        <v>0</v>
      </c>
      <c r="OP30">
        <f t="shared" si="189"/>
        <v>0</v>
      </c>
      <c r="OQ30">
        <f t="shared" si="190"/>
        <v>200</v>
      </c>
      <c r="OR30">
        <f t="shared" si="191"/>
        <v>0</v>
      </c>
      <c r="OS30">
        <f t="shared" si="192"/>
        <v>0</v>
      </c>
      <c r="OT30">
        <f t="shared" si="193"/>
        <v>0</v>
      </c>
      <c r="OU30">
        <f t="shared" si="194"/>
        <v>0</v>
      </c>
      <c r="OV30" t="str">
        <f t="shared" si="195"/>
        <v/>
      </c>
      <c r="OW30" t="str">
        <f t="shared" si="196"/>
        <v/>
      </c>
      <c r="OX30">
        <f t="shared" si="197"/>
        <v>0</v>
      </c>
      <c r="PU30">
        <f t="shared" si="198"/>
        <v>999</v>
      </c>
      <c r="PV30">
        <f t="shared" si="199"/>
        <v>999</v>
      </c>
      <c r="QD30">
        <v>27</v>
      </c>
      <c r="QE30">
        <f t="shared" si="363"/>
        <v>0</v>
      </c>
      <c r="QF30">
        <f t="shared" si="364"/>
        <v>0</v>
      </c>
      <c r="QG30">
        <f t="shared" si="365"/>
        <v>0</v>
      </c>
      <c r="QH30">
        <f t="shared" si="366"/>
        <v>0</v>
      </c>
      <c r="QI30">
        <f t="shared" si="367"/>
        <v>0</v>
      </c>
      <c r="QJ30">
        <f t="shared" si="368"/>
        <v>0</v>
      </c>
      <c r="QK30">
        <f t="shared" si="369"/>
        <v>0</v>
      </c>
      <c r="QL30">
        <f t="shared" si="370"/>
        <v>0</v>
      </c>
      <c r="QM30">
        <f t="shared" si="371"/>
        <v>0</v>
      </c>
      <c r="QN30">
        <f t="shared" si="372"/>
        <v>0</v>
      </c>
      <c r="QO30">
        <f t="shared" si="200"/>
        <v>0</v>
      </c>
      <c r="QP30">
        <f t="shared" si="201"/>
        <v>0</v>
      </c>
      <c r="QQ30">
        <f t="shared" si="202"/>
        <v>0</v>
      </c>
      <c r="QR30">
        <f t="shared" si="203"/>
        <v>0</v>
      </c>
      <c r="QS30">
        <f t="shared" si="204"/>
        <v>0</v>
      </c>
      <c r="QT30">
        <f t="shared" si="205"/>
        <v>0</v>
      </c>
      <c r="QU30">
        <f t="shared" si="206"/>
        <v>0</v>
      </c>
      <c r="QV30">
        <f t="shared" si="207"/>
        <v>0</v>
      </c>
      <c r="QW30">
        <f t="shared" si="208"/>
        <v>0</v>
      </c>
      <c r="QX30">
        <f t="shared" si="209"/>
        <v>0</v>
      </c>
      <c r="QY30">
        <f t="shared" si="210"/>
        <v>0</v>
      </c>
      <c r="QZ30">
        <f t="shared" si="211"/>
        <v>0</v>
      </c>
      <c r="RA30">
        <f t="shared" si="212"/>
        <v>0</v>
      </c>
      <c r="RB30">
        <f t="shared" si="213"/>
        <v>0</v>
      </c>
      <c r="RC30">
        <f t="shared" si="214"/>
        <v>0</v>
      </c>
      <c r="RD30">
        <f t="shared" si="215"/>
        <v>0</v>
      </c>
      <c r="RE30">
        <f t="shared" si="216"/>
        <v>0</v>
      </c>
      <c r="RF30">
        <f t="shared" si="217"/>
        <v>0</v>
      </c>
      <c r="RG30">
        <f t="shared" si="218"/>
        <v>0</v>
      </c>
      <c r="RH30">
        <f t="shared" si="219"/>
        <v>0</v>
      </c>
      <c r="RI30">
        <f t="shared" si="220"/>
        <v>0</v>
      </c>
      <c r="RJ30">
        <f t="shared" si="221"/>
        <v>0</v>
      </c>
      <c r="RK30">
        <f t="shared" si="222"/>
        <v>0</v>
      </c>
      <c r="RL30">
        <f t="shared" si="223"/>
        <v>0</v>
      </c>
      <c r="RM30">
        <f t="shared" si="224"/>
        <v>0</v>
      </c>
      <c r="RN30">
        <f t="shared" si="225"/>
        <v>0</v>
      </c>
      <c r="RO30">
        <f t="shared" si="226"/>
        <v>0</v>
      </c>
      <c r="RP30">
        <f t="shared" si="227"/>
        <v>0</v>
      </c>
      <c r="RQ30">
        <f t="shared" si="228"/>
        <v>0</v>
      </c>
      <c r="RR30">
        <f t="shared" si="229"/>
        <v>0</v>
      </c>
      <c r="RS30">
        <f t="shared" si="230"/>
        <v>300</v>
      </c>
      <c r="RT30">
        <f t="shared" si="231"/>
        <v>0</v>
      </c>
      <c r="RU30">
        <f t="shared" si="232"/>
        <v>0</v>
      </c>
      <c r="RV30">
        <f t="shared" si="233"/>
        <v>0</v>
      </c>
      <c r="RW30">
        <f t="shared" si="234"/>
        <v>0</v>
      </c>
      <c r="RX30" t="str">
        <f t="shared" si="235"/>
        <v/>
      </c>
      <c r="RY30" t="str">
        <f t="shared" si="236"/>
        <v/>
      </c>
      <c r="RZ30">
        <f t="shared" si="237"/>
        <v>0</v>
      </c>
      <c r="SW30">
        <f t="shared" si="238"/>
        <v>999</v>
      </c>
      <c r="SX30">
        <f t="shared" si="239"/>
        <v>999</v>
      </c>
      <c r="TF30">
        <v>27</v>
      </c>
      <c r="TG30">
        <f t="shared" si="373"/>
        <v>0</v>
      </c>
      <c r="TH30">
        <f t="shared" si="374"/>
        <v>0</v>
      </c>
      <c r="TI30">
        <f t="shared" si="375"/>
        <v>0</v>
      </c>
      <c r="TJ30">
        <f t="shared" si="376"/>
        <v>0</v>
      </c>
      <c r="TK30">
        <f t="shared" si="377"/>
        <v>0</v>
      </c>
      <c r="TL30">
        <f t="shared" si="378"/>
        <v>0</v>
      </c>
      <c r="TM30">
        <f t="shared" si="379"/>
        <v>0</v>
      </c>
      <c r="TN30">
        <f t="shared" si="380"/>
        <v>0</v>
      </c>
      <c r="TO30">
        <f t="shared" si="381"/>
        <v>0</v>
      </c>
      <c r="TP30">
        <f t="shared" si="382"/>
        <v>0</v>
      </c>
      <c r="TQ30">
        <f t="shared" si="240"/>
        <v>0</v>
      </c>
      <c r="TR30">
        <f t="shared" si="241"/>
        <v>0</v>
      </c>
      <c r="TS30">
        <f t="shared" si="242"/>
        <v>0</v>
      </c>
      <c r="TT30">
        <f t="shared" si="243"/>
        <v>0</v>
      </c>
      <c r="TU30">
        <f t="shared" si="244"/>
        <v>0</v>
      </c>
      <c r="TV30">
        <f t="shared" si="245"/>
        <v>0</v>
      </c>
      <c r="TW30">
        <f t="shared" si="246"/>
        <v>0</v>
      </c>
      <c r="TX30">
        <f t="shared" si="247"/>
        <v>0</v>
      </c>
      <c r="TY30">
        <f t="shared" si="248"/>
        <v>0</v>
      </c>
      <c r="TZ30">
        <f t="shared" si="249"/>
        <v>0</v>
      </c>
      <c r="UA30">
        <f t="shared" si="250"/>
        <v>0</v>
      </c>
      <c r="UB30">
        <f t="shared" si="251"/>
        <v>0</v>
      </c>
      <c r="UC30">
        <f t="shared" si="252"/>
        <v>0</v>
      </c>
      <c r="UD30">
        <f t="shared" si="253"/>
        <v>0</v>
      </c>
      <c r="UE30">
        <f t="shared" si="254"/>
        <v>0</v>
      </c>
      <c r="UF30">
        <f t="shared" si="255"/>
        <v>0</v>
      </c>
      <c r="UG30">
        <f t="shared" si="256"/>
        <v>0</v>
      </c>
      <c r="UH30">
        <f t="shared" si="257"/>
        <v>0</v>
      </c>
      <c r="UI30">
        <f t="shared" si="258"/>
        <v>0</v>
      </c>
      <c r="UJ30">
        <f t="shared" si="259"/>
        <v>0</v>
      </c>
      <c r="UK30">
        <f t="shared" si="260"/>
        <v>0</v>
      </c>
      <c r="UL30">
        <f t="shared" si="261"/>
        <v>0</v>
      </c>
      <c r="UM30">
        <f t="shared" si="262"/>
        <v>0</v>
      </c>
      <c r="UN30">
        <f t="shared" si="263"/>
        <v>0</v>
      </c>
      <c r="UO30">
        <f t="shared" si="264"/>
        <v>0</v>
      </c>
      <c r="UP30">
        <f t="shared" si="265"/>
        <v>0</v>
      </c>
      <c r="UQ30">
        <f t="shared" si="266"/>
        <v>0</v>
      </c>
      <c r="UR30">
        <f t="shared" si="267"/>
        <v>0</v>
      </c>
      <c r="US30">
        <f t="shared" si="268"/>
        <v>0</v>
      </c>
      <c r="UT30">
        <f t="shared" si="269"/>
        <v>0</v>
      </c>
      <c r="UU30">
        <f t="shared" si="270"/>
        <v>400</v>
      </c>
      <c r="UV30">
        <f t="shared" si="271"/>
        <v>0</v>
      </c>
      <c r="UW30">
        <f t="shared" si="272"/>
        <v>0</v>
      </c>
      <c r="UX30">
        <f t="shared" si="273"/>
        <v>0</v>
      </c>
      <c r="UY30">
        <f t="shared" si="274"/>
        <v>0</v>
      </c>
      <c r="UZ30" t="str">
        <f t="shared" si="275"/>
        <v/>
      </c>
      <c r="VA30" t="str">
        <f t="shared" si="276"/>
        <v/>
      </c>
      <c r="VB30">
        <f t="shared" si="277"/>
        <v>0</v>
      </c>
      <c r="VY30">
        <f t="shared" si="278"/>
        <v>999</v>
      </c>
      <c r="VZ30">
        <f t="shared" si="279"/>
        <v>999</v>
      </c>
      <c r="WH30">
        <v>27</v>
      </c>
      <c r="WI30">
        <f t="shared" si="383"/>
        <v>0</v>
      </c>
      <c r="WJ30">
        <f t="shared" si="384"/>
        <v>0</v>
      </c>
      <c r="WK30">
        <f t="shared" si="385"/>
        <v>0</v>
      </c>
      <c r="WL30">
        <f t="shared" si="386"/>
        <v>0</v>
      </c>
      <c r="WM30">
        <f t="shared" si="387"/>
        <v>0</v>
      </c>
      <c r="WN30">
        <f t="shared" si="388"/>
        <v>0</v>
      </c>
      <c r="WO30">
        <f t="shared" si="389"/>
        <v>0</v>
      </c>
      <c r="WP30">
        <f t="shared" si="390"/>
        <v>0</v>
      </c>
      <c r="WQ30">
        <f t="shared" si="391"/>
        <v>0</v>
      </c>
      <c r="WR30">
        <f t="shared" si="392"/>
        <v>0</v>
      </c>
      <c r="WS30">
        <f t="shared" si="280"/>
        <v>0</v>
      </c>
      <c r="WT30">
        <f t="shared" si="281"/>
        <v>0</v>
      </c>
      <c r="WU30">
        <f t="shared" si="282"/>
        <v>0</v>
      </c>
      <c r="WV30">
        <f t="shared" si="283"/>
        <v>0</v>
      </c>
      <c r="WW30">
        <f t="shared" si="284"/>
        <v>0</v>
      </c>
      <c r="WX30">
        <f t="shared" si="285"/>
        <v>0</v>
      </c>
      <c r="WY30">
        <f t="shared" si="286"/>
        <v>0</v>
      </c>
      <c r="WZ30">
        <f t="shared" si="287"/>
        <v>0</v>
      </c>
      <c r="XA30">
        <f t="shared" si="288"/>
        <v>0</v>
      </c>
      <c r="XB30">
        <f t="shared" si="289"/>
        <v>0</v>
      </c>
      <c r="XC30">
        <f t="shared" si="290"/>
        <v>0</v>
      </c>
      <c r="XD30">
        <f t="shared" si="291"/>
        <v>0</v>
      </c>
      <c r="XE30">
        <f t="shared" si="292"/>
        <v>0</v>
      </c>
      <c r="XF30">
        <f t="shared" si="293"/>
        <v>0</v>
      </c>
      <c r="XG30">
        <f t="shared" si="294"/>
        <v>0</v>
      </c>
      <c r="XH30">
        <f t="shared" si="295"/>
        <v>0</v>
      </c>
      <c r="XI30">
        <f t="shared" si="296"/>
        <v>0</v>
      </c>
      <c r="XJ30">
        <f t="shared" si="297"/>
        <v>0</v>
      </c>
      <c r="XK30">
        <f t="shared" si="298"/>
        <v>0</v>
      </c>
      <c r="XL30">
        <f t="shared" si="299"/>
        <v>0</v>
      </c>
      <c r="XM30">
        <f t="shared" si="300"/>
        <v>0</v>
      </c>
      <c r="XN30">
        <f t="shared" si="301"/>
        <v>0</v>
      </c>
      <c r="XO30">
        <f t="shared" si="302"/>
        <v>0</v>
      </c>
      <c r="XP30">
        <f t="shared" si="303"/>
        <v>0</v>
      </c>
      <c r="XQ30">
        <f t="shared" si="304"/>
        <v>0</v>
      </c>
      <c r="XR30">
        <f t="shared" si="305"/>
        <v>0</v>
      </c>
      <c r="XS30">
        <f t="shared" si="306"/>
        <v>0</v>
      </c>
      <c r="XT30">
        <f t="shared" si="307"/>
        <v>0</v>
      </c>
      <c r="XU30">
        <f t="shared" si="308"/>
        <v>0</v>
      </c>
      <c r="XV30">
        <f t="shared" si="309"/>
        <v>0</v>
      </c>
      <c r="XX30">
        <f t="shared" si="310"/>
        <v>0</v>
      </c>
      <c r="XY30">
        <f t="shared" si="311"/>
        <v>0</v>
      </c>
      <c r="XZ30">
        <f t="shared" si="312"/>
        <v>0</v>
      </c>
    </row>
    <row r="31" spans="1:650" x14ac:dyDescent="0.45">
      <c r="B31" s="27" t="str">
        <f>IF(IFERROR(MATCH(5,$AQ$4:$AQ$13,0),"")="","",5)</f>
        <v/>
      </c>
      <c r="C31" s="28" t="str">
        <f>IF(IFERROR(MATCH(5,$AQ$4:$AQ$13,0),"")="","",INDEX($C$7:$C$16,IFERROR(MATCH(5,$AQ$4:$AQ$13,0),"")))</f>
        <v/>
      </c>
      <c r="D31" s="29" t="str">
        <f>IF(IFERROR(MATCH(5,$AQ$4:$AQ$13,0),"")="","",INDEX($D$7:$D$16,IFERROR(MATCH(5,$AQ$4:$AQ$13,0),"")))</f>
        <v/>
      </c>
      <c r="E31" s="30" t="str">
        <f>IF(IFERROR(MATCH(5,$AQ$4:$AQ$13,0),"")="","",INDEX($E$7:$E$16,IFERROR(MATCH(5,$AQ$4:$AQ$13,0),"")))</f>
        <v/>
      </c>
      <c r="F31" s="29" t="str">
        <f>IF(IFERROR(MATCH(5,$AQ$4:$AQ$13,0),"")="","",INDEX($F$7:$F$16,IFERROR(MATCH(5,$AQ$4:$AQ$13,0),"")))</f>
        <v/>
      </c>
      <c r="AT31">
        <v>28</v>
      </c>
      <c r="AU31">
        <f t="shared" si="313"/>
        <v>0</v>
      </c>
      <c r="AV31">
        <f t="shared" si="314"/>
        <v>0</v>
      </c>
      <c r="AW31">
        <f t="shared" si="315"/>
        <v>0</v>
      </c>
      <c r="AX31">
        <f t="shared" si="316"/>
        <v>0</v>
      </c>
      <c r="AY31">
        <f t="shared" si="317"/>
        <v>0</v>
      </c>
      <c r="AZ31">
        <f t="shared" si="318"/>
        <v>0</v>
      </c>
      <c r="BA31">
        <f t="shared" si="319"/>
        <v>0</v>
      </c>
      <c r="BB31">
        <f t="shared" si="320"/>
        <v>0</v>
      </c>
      <c r="BC31">
        <f t="shared" si="321"/>
        <v>0</v>
      </c>
      <c r="BD31">
        <f t="shared" si="322"/>
        <v>0</v>
      </c>
      <c r="BE31">
        <f t="shared" si="0"/>
        <v>0</v>
      </c>
      <c r="BF31">
        <f t="shared" si="1"/>
        <v>0</v>
      </c>
      <c r="BG31">
        <f t="shared" si="2"/>
        <v>0</v>
      </c>
      <c r="BH31">
        <f t="shared" si="3"/>
        <v>0</v>
      </c>
      <c r="BI31">
        <f t="shared" si="4"/>
        <v>0</v>
      </c>
      <c r="BJ31">
        <f t="shared" si="5"/>
        <v>0</v>
      </c>
      <c r="BK31">
        <f t="shared" si="6"/>
        <v>0</v>
      </c>
      <c r="BL31">
        <f t="shared" si="7"/>
        <v>0</v>
      </c>
      <c r="BM31">
        <f t="shared" si="8"/>
        <v>0</v>
      </c>
      <c r="BN31">
        <f t="shared" si="9"/>
        <v>0</v>
      </c>
      <c r="BO31">
        <f t="shared" si="10"/>
        <v>0</v>
      </c>
      <c r="BP31">
        <f t="shared" si="11"/>
        <v>0</v>
      </c>
      <c r="BQ31">
        <f t="shared" si="12"/>
        <v>0</v>
      </c>
      <c r="BR31">
        <f t="shared" si="13"/>
        <v>0</v>
      </c>
      <c r="BS31">
        <f t="shared" si="14"/>
        <v>0</v>
      </c>
      <c r="BT31">
        <f t="shared" si="15"/>
        <v>0</v>
      </c>
      <c r="BU31">
        <f t="shared" si="16"/>
        <v>0</v>
      </c>
      <c r="BV31">
        <f t="shared" si="17"/>
        <v>0</v>
      </c>
      <c r="BW31">
        <f t="shared" si="18"/>
        <v>0</v>
      </c>
      <c r="BX31">
        <f t="shared" si="19"/>
        <v>0</v>
      </c>
      <c r="BY31">
        <f t="shared" si="20"/>
        <v>0</v>
      </c>
      <c r="BZ31">
        <f t="shared" si="21"/>
        <v>0</v>
      </c>
      <c r="CA31">
        <f t="shared" si="22"/>
        <v>0</v>
      </c>
      <c r="CB31">
        <f t="shared" si="23"/>
        <v>0</v>
      </c>
      <c r="CC31">
        <f t="shared" si="24"/>
        <v>0</v>
      </c>
      <c r="CD31">
        <f t="shared" si="25"/>
        <v>0</v>
      </c>
      <c r="CE31">
        <f t="shared" si="26"/>
        <v>0</v>
      </c>
      <c r="CF31">
        <f t="shared" si="27"/>
        <v>0</v>
      </c>
      <c r="CG31">
        <f t="shared" si="28"/>
        <v>0</v>
      </c>
      <c r="CH31">
        <f t="shared" si="29"/>
        <v>0</v>
      </c>
      <c r="CI31">
        <f t="shared" si="30"/>
        <v>0</v>
      </c>
      <c r="CJ31">
        <f t="shared" si="31"/>
        <v>0</v>
      </c>
      <c r="CK31">
        <f t="shared" si="32"/>
        <v>0</v>
      </c>
      <c r="CL31">
        <f t="shared" si="33"/>
        <v>0</v>
      </c>
      <c r="CM31">
        <f t="shared" si="34"/>
        <v>0</v>
      </c>
      <c r="CN31" t="str">
        <f t="shared" si="35"/>
        <v/>
      </c>
      <c r="CO31" t="str">
        <f t="shared" si="36"/>
        <v/>
      </c>
      <c r="CP31">
        <f t="shared" si="37"/>
        <v>0</v>
      </c>
      <c r="DM31">
        <f t="shared" si="38"/>
        <v>999</v>
      </c>
      <c r="DN31">
        <f t="shared" si="39"/>
        <v>999</v>
      </c>
      <c r="DV31">
        <v>28</v>
      </c>
      <c r="DW31">
        <f t="shared" si="323"/>
        <v>0</v>
      </c>
      <c r="DX31">
        <f t="shared" si="324"/>
        <v>0</v>
      </c>
      <c r="DY31">
        <f t="shared" si="325"/>
        <v>0</v>
      </c>
      <c r="DZ31">
        <f t="shared" si="326"/>
        <v>0</v>
      </c>
      <c r="EA31">
        <f t="shared" si="327"/>
        <v>0</v>
      </c>
      <c r="EB31">
        <f t="shared" si="328"/>
        <v>0</v>
      </c>
      <c r="EC31">
        <f t="shared" si="329"/>
        <v>0</v>
      </c>
      <c r="ED31">
        <f t="shared" si="330"/>
        <v>0</v>
      </c>
      <c r="EE31">
        <f t="shared" si="331"/>
        <v>0</v>
      </c>
      <c r="EF31">
        <f t="shared" si="332"/>
        <v>0</v>
      </c>
      <c r="EG31">
        <f t="shared" si="40"/>
        <v>0</v>
      </c>
      <c r="EH31">
        <f t="shared" si="41"/>
        <v>0</v>
      </c>
      <c r="EI31">
        <f t="shared" si="42"/>
        <v>0</v>
      </c>
      <c r="EJ31">
        <f t="shared" si="43"/>
        <v>0</v>
      </c>
      <c r="EK31">
        <f t="shared" si="44"/>
        <v>0</v>
      </c>
      <c r="EL31">
        <f t="shared" si="45"/>
        <v>0</v>
      </c>
      <c r="EM31">
        <f t="shared" si="46"/>
        <v>0</v>
      </c>
      <c r="EN31">
        <f t="shared" si="47"/>
        <v>0</v>
      </c>
      <c r="EO31">
        <f t="shared" si="48"/>
        <v>0</v>
      </c>
      <c r="EP31">
        <f t="shared" si="49"/>
        <v>0</v>
      </c>
      <c r="EQ31">
        <f t="shared" si="50"/>
        <v>0</v>
      </c>
      <c r="ER31">
        <f t="shared" si="51"/>
        <v>0</v>
      </c>
      <c r="ES31">
        <f t="shared" si="52"/>
        <v>0</v>
      </c>
      <c r="ET31">
        <f t="shared" si="53"/>
        <v>0</v>
      </c>
      <c r="EU31">
        <f t="shared" si="54"/>
        <v>0</v>
      </c>
      <c r="EV31">
        <f t="shared" si="55"/>
        <v>0</v>
      </c>
      <c r="EW31">
        <f t="shared" si="56"/>
        <v>0</v>
      </c>
      <c r="EX31">
        <f t="shared" si="57"/>
        <v>0</v>
      </c>
      <c r="EY31">
        <f t="shared" si="58"/>
        <v>0</v>
      </c>
      <c r="EZ31">
        <f t="shared" si="59"/>
        <v>0</v>
      </c>
      <c r="FA31">
        <f t="shared" si="60"/>
        <v>0</v>
      </c>
      <c r="FB31">
        <f t="shared" si="61"/>
        <v>0</v>
      </c>
      <c r="FC31">
        <f t="shared" si="62"/>
        <v>0</v>
      </c>
      <c r="FD31">
        <f t="shared" si="63"/>
        <v>0</v>
      </c>
      <c r="FE31">
        <f t="shared" si="64"/>
        <v>0</v>
      </c>
      <c r="FF31">
        <f t="shared" si="65"/>
        <v>0</v>
      </c>
      <c r="FG31">
        <f t="shared" si="66"/>
        <v>0</v>
      </c>
      <c r="FH31">
        <f t="shared" si="67"/>
        <v>0</v>
      </c>
      <c r="FI31">
        <f t="shared" si="68"/>
        <v>0</v>
      </c>
      <c r="FJ31">
        <f t="shared" si="69"/>
        <v>0</v>
      </c>
      <c r="FK31">
        <f t="shared" si="70"/>
        <v>0</v>
      </c>
      <c r="FL31">
        <f t="shared" si="71"/>
        <v>0</v>
      </c>
      <c r="FM31">
        <f t="shared" si="72"/>
        <v>0</v>
      </c>
      <c r="FN31">
        <f t="shared" si="73"/>
        <v>0</v>
      </c>
      <c r="FO31">
        <f t="shared" si="74"/>
        <v>0</v>
      </c>
      <c r="FP31" t="str">
        <f t="shared" si="75"/>
        <v/>
      </c>
      <c r="FQ31" t="str">
        <f t="shared" si="76"/>
        <v/>
      </c>
      <c r="FR31">
        <f t="shared" si="77"/>
        <v>0</v>
      </c>
      <c r="GO31">
        <f t="shared" si="78"/>
        <v>999</v>
      </c>
      <c r="GP31">
        <f t="shared" si="79"/>
        <v>999</v>
      </c>
      <c r="GX31">
        <v>28</v>
      </c>
      <c r="GY31">
        <f t="shared" si="333"/>
        <v>0</v>
      </c>
      <c r="GZ31">
        <f t="shared" si="334"/>
        <v>0</v>
      </c>
      <c r="HA31">
        <f t="shared" si="335"/>
        <v>0</v>
      </c>
      <c r="HB31">
        <f t="shared" si="336"/>
        <v>0</v>
      </c>
      <c r="HC31">
        <f t="shared" si="337"/>
        <v>0</v>
      </c>
      <c r="HD31">
        <f t="shared" si="338"/>
        <v>0</v>
      </c>
      <c r="HE31">
        <f t="shared" si="339"/>
        <v>0</v>
      </c>
      <c r="HF31">
        <f t="shared" si="340"/>
        <v>0</v>
      </c>
      <c r="HG31">
        <f t="shared" si="341"/>
        <v>0</v>
      </c>
      <c r="HH31">
        <f t="shared" si="342"/>
        <v>0</v>
      </c>
      <c r="HI31">
        <f t="shared" si="80"/>
        <v>0</v>
      </c>
      <c r="HJ31">
        <f t="shared" si="81"/>
        <v>0</v>
      </c>
      <c r="HK31">
        <f t="shared" si="82"/>
        <v>0</v>
      </c>
      <c r="HL31">
        <f t="shared" si="83"/>
        <v>0</v>
      </c>
      <c r="HM31">
        <f t="shared" si="84"/>
        <v>0</v>
      </c>
      <c r="HN31">
        <f t="shared" si="85"/>
        <v>0</v>
      </c>
      <c r="HO31">
        <f t="shared" si="86"/>
        <v>0</v>
      </c>
      <c r="HP31">
        <f t="shared" si="87"/>
        <v>0</v>
      </c>
      <c r="HQ31">
        <f t="shared" si="88"/>
        <v>0</v>
      </c>
      <c r="HR31">
        <f t="shared" si="89"/>
        <v>0</v>
      </c>
      <c r="HS31">
        <f t="shared" si="90"/>
        <v>0</v>
      </c>
      <c r="HT31">
        <f t="shared" si="91"/>
        <v>0</v>
      </c>
      <c r="HU31">
        <f t="shared" si="92"/>
        <v>0</v>
      </c>
      <c r="HV31">
        <f t="shared" si="93"/>
        <v>0</v>
      </c>
      <c r="HW31">
        <f t="shared" si="94"/>
        <v>0</v>
      </c>
      <c r="HX31">
        <f t="shared" si="95"/>
        <v>0</v>
      </c>
      <c r="HY31">
        <f t="shared" si="96"/>
        <v>0</v>
      </c>
      <c r="HZ31">
        <f t="shared" si="97"/>
        <v>0</v>
      </c>
      <c r="IA31">
        <f t="shared" si="98"/>
        <v>0</v>
      </c>
      <c r="IB31">
        <f t="shared" si="99"/>
        <v>0</v>
      </c>
      <c r="IC31">
        <f t="shared" si="100"/>
        <v>0</v>
      </c>
      <c r="ID31">
        <f t="shared" si="101"/>
        <v>0</v>
      </c>
      <c r="IE31">
        <f t="shared" si="102"/>
        <v>0</v>
      </c>
      <c r="IF31">
        <f t="shared" si="103"/>
        <v>0</v>
      </c>
      <c r="IG31">
        <f t="shared" si="104"/>
        <v>0</v>
      </c>
      <c r="IH31">
        <f t="shared" si="105"/>
        <v>0</v>
      </c>
      <c r="II31">
        <f t="shared" si="106"/>
        <v>0</v>
      </c>
      <c r="IJ31">
        <f t="shared" si="107"/>
        <v>0</v>
      </c>
      <c r="IK31">
        <f t="shared" si="108"/>
        <v>0</v>
      </c>
      <c r="IL31">
        <f t="shared" si="109"/>
        <v>0</v>
      </c>
      <c r="IM31">
        <f t="shared" si="110"/>
        <v>0</v>
      </c>
      <c r="IN31">
        <f t="shared" si="111"/>
        <v>0</v>
      </c>
      <c r="IO31">
        <f t="shared" si="112"/>
        <v>0</v>
      </c>
      <c r="IP31">
        <f t="shared" si="113"/>
        <v>0</v>
      </c>
      <c r="IQ31">
        <f t="shared" si="114"/>
        <v>0</v>
      </c>
      <c r="IR31" t="str">
        <f t="shared" si="115"/>
        <v/>
      </c>
      <c r="IS31" t="str">
        <f t="shared" si="116"/>
        <v/>
      </c>
      <c r="IT31">
        <f t="shared" si="117"/>
        <v>0</v>
      </c>
      <c r="JQ31">
        <f t="shared" si="118"/>
        <v>999</v>
      </c>
      <c r="JR31">
        <f t="shared" si="119"/>
        <v>999</v>
      </c>
      <c r="JZ31">
        <v>28</v>
      </c>
      <c r="KA31">
        <f t="shared" si="343"/>
        <v>0</v>
      </c>
      <c r="KB31">
        <f t="shared" si="344"/>
        <v>0</v>
      </c>
      <c r="KC31">
        <f t="shared" si="345"/>
        <v>0</v>
      </c>
      <c r="KD31">
        <f t="shared" si="346"/>
        <v>0</v>
      </c>
      <c r="KE31">
        <f t="shared" si="347"/>
        <v>0</v>
      </c>
      <c r="KF31">
        <f t="shared" si="348"/>
        <v>0</v>
      </c>
      <c r="KG31">
        <f t="shared" si="349"/>
        <v>0</v>
      </c>
      <c r="KH31">
        <f t="shared" si="350"/>
        <v>0</v>
      </c>
      <c r="KI31">
        <f t="shared" si="351"/>
        <v>0</v>
      </c>
      <c r="KJ31">
        <f t="shared" si="352"/>
        <v>0</v>
      </c>
      <c r="KK31">
        <f t="shared" si="120"/>
        <v>0</v>
      </c>
      <c r="KL31">
        <f t="shared" si="121"/>
        <v>0</v>
      </c>
      <c r="KM31">
        <f t="shared" si="122"/>
        <v>0</v>
      </c>
      <c r="KN31">
        <f t="shared" si="123"/>
        <v>0</v>
      </c>
      <c r="KO31">
        <f t="shared" si="124"/>
        <v>0</v>
      </c>
      <c r="KP31">
        <f t="shared" si="125"/>
        <v>0</v>
      </c>
      <c r="KQ31">
        <f t="shared" si="126"/>
        <v>0</v>
      </c>
      <c r="KR31">
        <f t="shared" si="127"/>
        <v>0</v>
      </c>
      <c r="KS31">
        <f t="shared" si="128"/>
        <v>0</v>
      </c>
      <c r="KT31">
        <f t="shared" si="129"/>
        <v>0</v>
      </c>
      <c r="KU31">
        <f t="shared" si="130"/>
        <v>0</v>
      </c>
      <c r="KV31">
        <f t="shared" si="131"/>
        <v>0</v>
      </c>
      <c r="KW31">
        <f t="shared" si="132"/>
        <v>0</v>
      </c>
      <c r="KX31">
        <f t="shared" si="133"/>
        <v>0</v>
      </c>
      <c r="KY31">
        <f t="shared" si="134"/>
        <v>0</v>
      </c>
      <c r="KZ31">
        <f t="shared" si="135"/>
        <v>0</v>
      </c>
      <c r="LA31">
        <f t="shared" si="136"/>
        <v>0</v>
      </c>
      <c r="LB31">
        <f t="shared" si="137"/>
        <v>0</v>
      </c>
      <c r="LC31">
        <f t="shared" si="138"/>
        <v>0</v>
      </c>
      <c r="LD31">
        <f t="shared" si="139"/>
        <v>0</v>
      </c>
      <c r="LE31">
        <f t="shared" si="140"/>
        <v>0</v>
      </c>
      <c r="LF31">
        <f t="shared" si="141"/>
        <v>0</v>
      </c>
      <c r="LG31">
        <f t="shared" si="142"/>
        <v>0</v>
      </c>
      <c r="LH31">
        <f t="shared" si="143"/>
        <v>0</v>
      </c>
      <c r="LI31">
        <f t="shared" si="144"/>
        <v>0</v>
      </c>
      <c r="LJ31">
        <f t="shared" si="145"/>
        <v>0</v>
      </c>
      <c r="LK31">
        <f t="shared" si="146"/>
        <v>0</v>
      </c>
      <c r="LL31">
        <f t="shared" si="147"/>
        <v>0</v>
      </c>
      <c r="LM31">
        <f t="shared" si="148"/>
        <v>0</v>
      </c>
      <c r="LN31">
        <f t="shared" si="149"/>
        <v>0</v>
      </c>
      <c r="LO31">
        <f t="shared" si="150"/>
        <v>100</v>
      </c>
      <c r="LP31">
        <f t="shared" si="151"/>
        <v>0</v>
      </c>
      <c r="LQ31">
        <f t="shared" si="152"/>
        <v>0</v>
      </c>
      <c r="LR31">
        <f t="shared" si="153"/>
        <v>0</v>
      </c>
      <c r="LS31">
        <f t="shared" si="154"/>
        <v>0</v>
      </c>
      <c r="LT31" t="str">
        <f t="shared" si="155"/>
        <v/>
      </c>
      <c r="LU31" t="str">
        <f t="shared" si="156"/>
        <v/>
      </c>
      <c r="LV31">
        <f t="shared" si="157"/>
        <v>0</v>
      </c>
      <c r="MS31">
        <f t="shared" si="158"/>
        <v>999</v>
      </c>
      <c r="MT31">
        <f t="shared" si="159"/>
        <v>999</v>
      </c>
      <c r="NB31">
        <v>28</v>
      </c>
      <c r="NC31">
        <f t="shared" si="353"/>
        <v>0</v>
      </c>
      <c r="ND31">
        <f t="shared" si="354"/>
        <v>0</v>
      </c>
      <c r="NE31">
        <f t="shared" si="355"/>
        <v>0</v>
      </c>
      <c r="NF31">
        <f t="shared" si="356"/>
        <v>0</v>
      </c>
      <c r="NG31">
        <f t="shared" si="357"/>
        <v>0</v>
      </c>
      <c r="NH31">
        <f t="shared" si="358"/>
        <v>0</v>
      </c>
      <c r="NI31">
        <f t="shared" si="359"/>
        <v>0</v>
      </c>
      <c r="NJ31">
        <f t="shared" si="360"/>
        <v>0</v>
      </c>
      <c r="NK31">
        <f t="shared" si="361"/>
        <v>0</v>
      </c>
      <c r="NL31">
        <f t="shared" si="362"/>
        <v>0</v>
      </c>
      <c r="NM31">
        <f t="shared" si="160"/>
        <v>0</v>
      </c>
      <c r="NN31">
        <f t="shared" si="161"/>
        <v>0</v>
      </c>
      <c r="NO31">
        <f t="shared" si="162"/>
        <v>0</v>
      </c>
      <c r="NP31">
        <f t="shared" si="163"/>
        <v>0</v>
      </c>
      <c r="NQ31">
        <f t="shared" si="164"/>
        <v>0</v>
      </c>
      <c r="NR31">
        <f t="shared" si="165"/>
        <v>0</v>
      </c>
      <c r="NS31">
        <f t="shared" si="166"/>
        <v>0</v>
      </c>
      <c r="NT31">
        <f t="shared" si="167"/>
        <v>0</v>
      </c>
      <c r="NU31">
        <f t="shared" si="168"/>
        <v>0</v>
      </c>
      <c r="NV31">
        <f t="shared" si="169"/>
        <v>0</v>
      </c>
      <c r="NW31">
        <f t="shared" si="170"/>
        <v>0</v>
      </c>
      <c r="NX31">
        <f t="shared" si="171"/>
        <v>0</v>
      </c>
      <c r="NY31">
        <f t="shared" si="172"/>
        <v>0</v>
      </c>
      <c r="NZ31">
        <f t="shared" si="173"/>
        <v>0</v>
      </c>
      <c r="OA31">
        <f t="shared" si="174"/>
        <v>0</v>
      </c>
      <c r="OB31">
        <f t="shared" si="175"/>
        <v>0</v>
      </c>
      <c r="OC31">
        <f t="shared" si="176"/>
        <v>0</v>
      </c>
      <c r="OD31">
        <f t="shared" si="177"/>
        <v>0</v>
      </c>
      <c r="OE31">
        <f t="shared" si="178"/>
        <v>0</v>
      </c>
      <c r="OF31">
        <f t="shared" si="179"/>
        <v>0</v>
      </c>
      <c r="OG31">
        <f t="shared" si="180"/>
        <v>0</v>
      </c>
      <c r="OH31">
        <f t="shared" si="181"/>
        <v>0</v>
      </c>
      <c r="OI31">
        <f t="shared" si="182"/>
        <v>0</v>
      </c>
      <c r="OJ31">
        <f t="shared" si="183"/>
        <v>0</v>
      </c>
      <c r="OK31">
        <f t="shared" si="184"/>
        <v>0</v>
      </c>
      <c r="OL31">
        <f t="shared" si="185"/>
        <v>0</v>
      </c>
      <c r="OM31">
        <f t="shared" si="186"/>
        <v>0</v>
      </c>
      <c r="ON31">
        <f t="shared" si="187"/>
        <v>0</v>
      </c>
      <c r="OO31">
        <f t="shared" si="188"/>
        <v>0</v>
      </c>
      <c r="OP31">
        <f t="shared" si="189"/>
        <v>0</v>
      </c>
      <c r="OQ31">
        <f t="shared" si="190"/>
        <v>200</v>
      </c>
      <c r="OR31">
        <f t="shared" si="191"/>
        <v>0</v>
      </c>
      <c r="OS31">
        <f t="shared" si="192"/>
        <v>0</v>
      </c>
      <c r="OT31">
        <f t="shared" si="193"/>
        <v>0</v>
      </c>
      <c r="OU31">
        <f t="shared" si="194"/>
        <v>0</v>
      </c>
      <c r="OV31" t="str">
        <f t="shared" si="195"/>
        <v/>
      </c>
      <c r="OW31" t="str">
        <f t="shared" si="196"/>
        <v/>
      </c>
      <c r="OX31">
        <f t="shared" si="197"/>
        <v>0</v>
      </c>
      <c r="PU31">
        <f t="shared" si="198"/>
        <v>999</v>
      </c>
      <c r="PV31">
        <f t="shared" si="199"/>
        <v>999</v>
      </c>
      <c r="QD31">
        <v>28</v>
      </c>
      <c r="QE31">
        <f t="shared" si="363"/>
        <v>0</v>
      </c>
      <c r="QF31">
        <f t="shared" si="364"/>
        <v>0</v>
      </c>
      <c r="QG31">
        <f t="shared" si="365"/>
        <v>0</v>
      </c>
      <c r="QH31">
        <f t="shared" si="366"/>
        <v>0</v>
      </c>
      <c r="QI31">
        <f t="shared" si="367"/>
        <v>0</v>
      </c>
      <c r="QJ31">
        <f t="shared" si="368"/>
        <v>0</v>
      </c>
      <c r="QK31">
        <f t="shared" si="369"/>
        <v>0</v>
      </c>
      <c r="QL31">
        <f t="shared" si="370"/>
        <v>0</v>
      </c>
      <c r="QM31">
        <f t="shared" si="371"/>
        <v>0</v>
      </c>
      <c r="QN31">
        <f t="shared" si="372"/>
        <v>0</v>
      </c>
      <c r="QO31">
        <f t="shared" si="200"/>
        <v>0</v>
      </c>
      <c r="QP31">
        <f t="shared" si="201"/>
        <v>0</v>
      </c>
      <c r="QQ31">
        <f t="shared" si="202"/>
        <v>0</v>
      </c>
      <c r="QR31">
        <f t="shared" si="203"/>
        <v>0</v>
      </c>
      <c r="QS31">
        <f t="shared" si="204"/>
        <v>0</v>
      </c>
      <c r="QT31">
        <f t="shared" si="205"/>
        <v>0</v>
      </c>
      <c r="QU31">
        <f t="shared" si="206"/>
        <v>0</v>
      </c>
      <c r="QV31">
        <f t="shared" si="207"/>
        <v>0</v>
      </c>
      <c r="QW31">
        <f t="shared" si="208"/>
        <v>0</v>
      </c>
      <c r="QX31">
        <f t="shared" si="209"/>
        <v>0</v>
      </c>
      <c r="QY31">
        <f t="shared" si="210"/>
        <v>0</v>
      </c>
      <c r="QZ31">
        <f t="shared" si="211"/>
        <v>0</v>
      </c>
      <c r="RA31">
        <f t="shared" si="212"/>
        <v>0</v>
      </c>
      <c r="RB31">
        <f t="shared" si="213"/>
        <v>0</v>
      </c>
      <c r="RC31">
        <f t="shared" si="214"/>
        <v>0</v>
      </c>
      <c r="RD31">
        <f t="shared" si="215"/>
        <v>0</v>
      </c>
      <c r="RE31">
        <f t="shared" si="216"/>
        <v>0</v>
      </c>
      <c r="RF31">
        <f t="shared" si="217"/>
        <v>0</v>
      </c>
      <c r="RG31">
        <f t="shared" si="218"/>
        <v>0</v>
      </c>
      <c r="RH31">
        <f t="shared" si="219"/>
        <v>0</v>
      </c>
      <c r="RI31">
        <f t="shared" si="220"/>
        <v>0</v>
      </c>
      <c r="RJ31">
        <f t="shared" si="221"/>
        <v>0</v>
      </c>
      <c r="RK31">
        <f t="shared" si="222"/>
        <v>0</v>
      </c>
      <c r="RL31">
        <f t="shared" si="223"/>
        <v>0</v>
      </c>
      <c r="RM31">
        <f t="shared" si="224"/>
        <v>0</v>
      </c>
      <c r="RN31">
        <f t="shared" si="225"/>
        <v>0</v>
      </c>
      <c r="RO31">
        <f t="shared" si="226"/>
        <v>0</v>
      </c>
      <c r="RP31">
        <f t="shared" si="227"/>
        <v>0</v>
      </c>
      <c r="RQ31">
        <f t="shared" si="228"/>
        <v>0</v>
      </c>
      <c r="RR31">
        <f t="shared" si="229"/>
        <v>0</v>
      </c>
      <c r="RS31">
        <f t="shared" si="230"/>
        <v>300</v>
      </c>
      <c r="RT31">
        <f t="shared" si="231"/>
        <v>0</v>
      </c>
      <c r="RU31">
        <f t="shared" si="232"/>
        <v>0</v>
      </c>
      <c r="RV31">
        <f t="shared" si="233"/>
        <v>0</v>
      </c>
      <c r="RW31">
        <f t="shared" si="234"/>
        <v>0</v>
      </c>
      <c r="RX31" t="str">
        <f t="shared" si="235"/>
        <v/>
      </c>
      <c r="RY31" t="str">
        <f t="shared" si="236"/>
        <v/>
      </c>
      <c r="RZ31">
        <f t="shared" si="237"/>
        <v>0</v>
      </c>
      <c r="SW31">
        <f t="shared" si="238"/>
        <v>999</v>
      </c>
      <c r="SX31">
        <f t="shared" si="239"/>
        <v>999</v>
      </c>
      <c r="TF31">
        <v>28</v>
      </c>
      <c r="TG31">
        <f t="shared" si="373"/>
        <v>0</v>
      </c>
      <c r="TH31">
        <f t="shared" si="374"/>
        <v>0</v>
      </c>
      <c r="TI31">
        <f t="shared" si="375"/>
        <v>0</v>
      </c>
      <c r="TJ31">
        <f t="shared" si="376"/>
        <v>0</v>
      </c>
      <c r="TK31">
        <f t="shared" si="377"/>
        <v>0</v>
      </c>
      <c r="TL31">
        <f t="shared" si="378"/>
        <v>0</v>
      </c>
      <c r="TM31">
        <f t="shared" si="379"/>
        <v>0</v>
      </c>
      <c r="TN31">
        <f t="shared" si="380"/>
        <v>0</v>
      </c>
      <c r="TO31">
        <f t="shared" si="381"/>
        <v>0</v>
      </c>
      <c r="TP31">
        <f t="shared" si="382"/>
        <v>0</v>
      </c>
      <c r="TQ31">
        <f t="shared" si="240"/>
        <v>0</v>
      </c>
      <c r="TR31">
        <f t="shared" si="241"/>
        <v>0</v>
      </c>
      <c r="TS31">
        <f t="shared" si="242"/>
        <v>0</v>
      </c>
      <c r="TT31">
        <f t="shared" si="243"/>
        <v>0</v>
      </c>
      <c r="TU31">
        <f t="shared" si="244"/>
        <v>0</v>
      </c>
      <c r="TV31">
        <f t="shared" si="245"/>
        <v>0</v>
      </c>
      <c r="TW31">
        <f t="shared" si="246"/>
        <v>0</v>
      </c>
      <c r="TX31">
        <f t="shared" si="247"/>
        <v>0</v>
      </c>
      <c r="TY31">
        <f t="shared" si="248"/>
        <v>0</v>
      </c>
      <c r="TZ31">
        <f t="shared" si="249"/>
        <v>0</v>
      </c>
      <c r="UA31">
        <f t="shared" si="250"/>
        <v>0</v>
      </c>
      <c r="UB31">
        <f t="shared" si="251"/>
        <v>0</v>
      </c>
      <c r="UC31">
        <f t="shared" si="252"/>
        <v>0</v>
      </c>
      <c r="UD31">
        <f t="shared" si="253"/>
        <v>0</v>
      </c>
      <c r="UE31">
        <f t="shared" si="254"/>
        <v>0</v>
      </c>
      <c r="UF31">
        <f t="shared" si="255"/>
        <v>0</v>
      </c>
      <c r="UG31">
        <f t="shared" si="256"/>
        <v>0</v>
      </c>
      <c r="UH31">
        <f t="shared" si="257"/>
        <v>0</v>
      </c>
      <c r="UI31">
        <f t="shared" si="258"/>
        <v>0</v>
      </c>
      <c r="UJ31">
        <f t="shared" si="259"/>
        <v>0</v>
      </c>
      <c r="UK31">
        <f t="shared" si="260"/>
        <v>0</v>
      </c>
      <c r="UL31">
        <f t="shared" si="261"/>
        <v>0</v>
      </c>
      <c r="UM31">
        <f t="shared" si="262"/>
        <v>0</v>
      </c>
      <c r="UN31">
        <f t="shared" si="263"/>
        <v>0</v>
      </c>
      <c r="UO31">
        <f t="shared" si="264"/>
        <v>0</v>
      </c>
      <c r="UP31">
        <f t="shared" si="265"/>
        <v>0</v>
      </c>
      <c r="UQ31">
        <f t="shared" si="266"/>
        <v>0</v>
      </c>
      <c r="UR31">
        <f t="shared" si="267"/>
        <v>0</v>
      </c>
      <c r="US31">
        <f t="shared" si="268"/>
        <v>0</v>
      </c>
      <c r="UT31">
        <f t="shared" si="269"/>
        <v>0</v>
      </c>
      <c r="UU31">
        <f t="shared" si="270"/>
        <v>400</v>
      </c>
      <c r="UV31">
        <f t="shared" si="271"/>
        <v>0</v>
      </c>
      <c r="UW31">
        <f t="shared" si="272"/>
        <v>0</v>
      </c>
      <c r="UX31">
        <f t="shared" si="273"/>
        <v>0</v>
      </c>
      <c r="UY31">
        <f t="shared" si="274"/>
        <v>0</v>
      </c>
      <c r="UZ31" t="str">
        <f t="shared" si="275"/>
        <v/>
      </c>
      <c r="VA31" t="str">
        <f t="shared" si="276"/>
        <v/>
      </c>
      <c r="VB31">
        <f t="shared" si="277"/>
        <v>0</v>
      </c>
      <c r="VY31">
        <f t="shared" si="278"/>
        <v>999</v>
      </c>
      <c r="VZ31">
        <f t="shared" si="279"/>
        <v>999</v>
      </c>
      <c r="WH31">
        <v>28</v>
      </c>
      <c r="WI31">
        <f t="shared" si="383"/>
        <v>0</v>
      </c>
      <c r="WJ31">
        <f t="shared" si="384"/>
        <v>0</v>
      </c>
      <c r="WK31">
        <f t="shared" si="385"/>
        <v>0</v>
      </c>
      <c r="WL31">
        <f t="shared" si="386"/>
        <v>0</v>
      </c>
      <c r="WM31">
        <f t="shared" si="387"/>
        <v>0</v>
      </c>
      <c r="WN31">
        <f t="shared" si="388"/>
        <v>0</v>
      </c>
      <c r="WO31">
        <f t="shared" si="389"/>
        <v>0</v>
      </c>
      <c r="WP31">
        <f t="shared" si="390"/>
        <v>0</v>
      </c>
      <c r="WQ31">
        <f t="shared" si="391"/>
        <v>0</v>
      </c>
      <c r="WR31">
        <f t="shared" si="392"/>
        <v>0</v>
      </c>
      <c r="WS31">
        <f t="shared" si="280"/>
        <v>0</v>
      </c>
      <c r="WT31">
        <f t="shared" si="281"/>
        <v>0</v>
      </c>
      <c r="WU31">
        <f t="shared" si="282"/>
        <v>0</v>
      </c>
      <c r="WV31">
        <f t="shared" si="283"/>
        <v>0</v>
      </c>
      <c r="WW31">
        <f t="shared" si="284"/>
        <v>0</v>
      </c>
      <c r="WX31">
        <f t="shared" si="285"/>
        <v>0</v>
      </c>
      <c r="WY31">
        <f t="shared" si="286"/>
        <v>0</v>
      </c>
      <c r="WZ31">
        <f t="shared" si="287"/>
        <v>0</v>
      </c>
      <c r="XA31">
        <f t="shared" si="288"/>
        <v>0</v>
      </c>
      <c r="XB31">
        <f t="shared" si="289"/>
        <v>0</v>
      </c>
      <c r="XC31">
        <f t="shared" si="290"/>
        <v>0</v>
      </c>
      <c r="XD31">
        <f t="shared" si="291"/>
        <v>0</v>
      </c>
      <c r="XE31">
        <f t="shared" si="292"/>
        <v>0</v>
      </c>
      <c r="XF31">
        <f t="shared" si="293"/>
        <v>0</v>
      </c>
      <c r="XG31">
        <f t="shared" si="294"/>
        <v>0</v>
      </c>
      <c r="XH31">
        <f t="shared" si="295"/>
        <v>0</v>
      </c>
      <c r="XI31">
        <f t="shared" si="296"/>
        <v>0</v>
      </c>
      <c r="XJ31">
        <f t="shared" si="297"/>
        <v>0</v>
      </c>
      <c r="XK31">
        <f t="shared" si="298"/>
        <v>0</v>
      </c>
      <c r="XL31">
        <f t="shared" si="299"/>
        <v>0</v>
      </c>
      <c r="XM31">
        <f t="shared" si="300"/>
        <v>0</v>
      </c>
      <c r="XN31">
        <f t="shared" si="301"/>
        <v>0</v>
      </c>
      <c r="XO31">
        <f t="shared" si="302"/>
        <v>0</v>
      </c>
      <c r="XP31">
        <f t="shared" si="303"/>
        <v>0</v>
      </c>
      <c r="XQ31">
        <f t="shared" si="304"/>
        <v>0</v>
      </c>
      <c r="XR31">
        <f t="shared" si="305"/>
        <v>0</v>
      </c>
      <c r="XS31">
        <f t="shared" si="306"/>
        <v>0</v>
      </c>
      <c r="XT31">
        <f t="shared" si="307"/>
        <v>0</v>
      </c>
      <c r="XU31">
        <f t="shared" si="308"/>
        <v>0</v>
      </c>
      <c r="XV31">
        <f t="shared" si="309"/>
        <v>0</v>
      </c>
      <c r="XX31">
        <f t="shared" si="310"/>
        <v>0</v>
      </c>
      <c r="XY31">
        <f t="shared" si="311"/>
        <v>0</v>
      </c>
      <c r="XZ31">
        <f t="shared" si="312"/>
        <v>0</v>
      </c>
    </row>
    <row r="32" spans="1:650" x14ac:dyDescent="0.45">
      <c r="B32" s="27" t="str">
        <f>IF(IFERROR(MATCH(6,$AQ$4:$AQ$13,0),"")="","",6)</f>
        <v/>
      </c>
      <c r="C32" s="28" t="str">
        <f>IF(IFERROR(MATCH(6,$AQ$4:$AQ$13,0),"")="","",INDEX($C$7:$C$16,IFERROR(MATCH(6,$AQ$4:$AQ$13,0),"")))</f>
        <v/>
      </c>
      <c r="D32" s="29" t="str">
        <f>IF(IFERROR(MATCH(6,$AQ$4:$AQ$13,0),"")="","",INDEX($D$7:$D$16,IFERROR(MATCH(6,$AQ$4:$AQ$13,0),"")))</f>
        <v/>
      </c>
      <c r="E32" s="30" t="str">
        <f>IF(IFERROR(MATCH(6,$AQ$4:$AQ$13,0),"")="","",INDEX($E$7:$E$16,IFERROR(MATCH(6,$AQ$4:$AQ$13,0),"")))</f>
        <v/>
      </c>
      <c r="F32" s="29" t="str">
        <f>IF(IFERROR(MATCH(6,$AQ$4:$AQ$13,0),"")="","",INDEX($F$7:$F$16,IFERROR(MATCH(6,$AQ$4:$AQ$13,0),"")))</f>
        <v/>
      </c>
      <c r="AT32">
        <v>29</v>
      </c>
      <c r="AU32">
        <f t="shared" si="313"/>
        <v>0</v>
      </c>
      <c r="AV32">
        <f t="shared" si="314"/>
        <v>0</v>
      </c>
      <c r="AW32">
        <f t="shared" si="315"/>
        <v>0</v>
      </c>
      <c r="AX32">
        <f t="shared" si="316"/>
        <v>0</v>
      </c>
      <c r="AY32">
        <f t="shared" si="317"/>
        <v>0</v>
      </c>
      <c r="AZ32">
        <f t="shared" si="318"/>
        <v>0</v>
      </c>
      <c r="BA32">
        <f t="shared" si="319"/>
        <v>0</v>
      </c>
      <c r="BB32">
        <f t="shared" si="320"/>
        <v>0</v>
      </c>
      <c r="BC32">
        <f t="shared" si="321"/>
        <v>0</v>
      </c>
      <c r="BD32">
        <f t="shared" si="322"/>
        <v>0</v>
      </c>
      <c r="BE32">
        <f t="shared" si="0"/>
        <v>0</v>
      </c>
      <c r="BF32">
        <f t="shared" si="1"/>
        <v>0</v>
      </c>
      <c r="BG32">
        <f t="shared" si="2"/>
        <v>0</v>
      </c>
      <c r="BH32">
        <f t="shared" si="3"/>
        <v>0</v>
      </c>
      <c r="BI32">
        <f t="shared" si="4"/>
        <v>0</v>
      </c>
      <c r="BJ32">
        <f t="shared" si="5"/>
        <v>0</v>
      </c>
      <c r="BK32">
        <f t="shared" si="6"/>
        <v>0</v>
      </c>
      <c r="BL32">
        <f t="shared" si="7"/>
        <v>0</v>
      </c>
      <c r="BM32">
        <f t="shared" si="8"/>
        <v>0</v>
      </c>
      <c r="BN32">
        <f t="shared" si="9"/>
        <v>0</v>
      </c>
      <c r="BO32">
        <f t="shared" si="10"/>
        <v>0</v>
      </c>
      <c r="BP32">
        <f t="shared" si="11"/>
        <v>0</v>
      </c>
      <c r="BQ32">
        <f t="shared" si="12"/>
        <v>0</v>
      </c>
      <c r="BR32">
        <f t="shared" si="13"/>
        <v>0</v>
      </c>
      <c r="BS32">
        <f t="shared" si="14"/>
        <v>0</v>
      </c>
      <c r="BT32">
        <f t="shared" si="15"/>
        <v>0</v>
      </c>
      <c r="BU32">
        <f t="shared" si="16"/>
        <v>0</v>
      </c>
      <c r="BV32">
        <f t="shared" si="17"/>
        <v>0</v>
      </c>
      <c r="BW32">
        <f t="shared" si="18"/>
        <v>0</v>
      </c>
      <c r="BX32">
        <f t="shared" si="19"/>
        <v>0</v>
      </c>
      <c r="BY32">
        <f t="shared" si="20"/>
        <v>0</v>
      </c>
      <c r="BZ32">
        <f t="shared" si="21"/>
        <v>0</v>
      </c>
      <c r="CA32">
        <f t="shared" si="22"/>
        <v>0</v>
      </c>
      <c r="CB32">
        <f t="shared" si="23"/>
        <v>0</v>
      </c>
      <c r="CC32">
        <f t="shared" si="24"/>
        <v>0</v>
      </c>
      <c r="CD32">
        <f t="shared" si="25"/>
        <v>0</v>
      </c>
      <c r="CE32">
        <f t="shared" si="26"/>
        <v>0</v>
      </c>
      <c r="CF32">
        <f t="shared" si="27"/>
        <v>0</v>
      </c>
      <c r="CG32">
        <f t="shared" si="28"/>
        <v>0</v>
      </c>
      <c r="CH32">
        <f t="shared" si="29"/>
        <v>0</v>
      </c>
      <c r="CI32">
        <f t="shared" si="30"/>
        <v>0</v>
      </c>
      <c r="CJ32">
        <f t="shared" si="31"/>
        <v>0</v>
      </c>
      <c r="CK32">
        <f t="shared" si="32"/>
        <v>0</v>
      </c>
      <c r="CL32">
        <f t="shared" si="33"/>
        <v>0</v>
      </c>
      <c r="CM32">
        <f t="shared" si="34"/>
        <v>0</v>
      </c>
      <c r="CN32" t="str">
        <f t="shared" si="35"/>
        <v/>
      </c>
      <c r="CO32" t="str">
        <f t="shared" si="36"/>
        <v/>
      </c>
      <c r="CP32">
        <f t="shared" si="37"/>
        <v>0</v>
      </c>
      <c r="DM32">
        <f t="shared" si="38"/>
        <v>999</v>
      </c>
      <c r="DN32">
        <f t="shared" si="39"/>
        <v>999</v>
      </c>
      <c r="DV32">
        <v>29</v>
      </c>
      <c r="DW32">
        <f t="shared" si="323"/>
        <v>0</v>
      </c>
      <c r="DX32">
        <f t="shared" si="324"/>
        <v>0</v>
      </c>
      <c r="DY32">
        <f t="shared" si="325"/>
        <v>0</v>
      </c>
      <c r="DZ32">
        <f t="shared" si="326"/>
        <v>0</v>
      </c>
      <c r="EA32">
        <f t="shared" si="327"/>
        <v>0</v>
      </c>
      <c r="EB32">
        <f t="shared" si="328"/>
        <v>0</v>
      </c>
      <c r="EC32">
        <f t="shared" si="329"/>
        <v>0</v>
      </c>
      <c r="ED32">
        <f t="shared" si="330"/>
        <v>0</v>
      </c>
      <c r="EE32">
        <f t="shared" si="331"/>
        <v>0</v>
      </c>
      <c r="EF32">
        <f t="shared" si="332"/>
        <v>0</v>
      </c>
      <c r="EG32">
        <f t="shared" si="40"/>
        <v>0</v>
      </c>
      <c r="EH32">
        <f t="shared" si="41"/>
        <v>0</v>
      </c>
      <c r="EI32">
        <f t="shared" si="42"/>
        <v>0</v>
      </c>
      <c r="EJ32">
        <f t="shared" si="43"/>
        <v>0</v>
      </c>
      <c r="EK32">
        <f t="shared" si="44"/>
        <v>0</v>
      </c>
      <c r="EL32">
        <f t="shared" si="45"/>
        <v>0</v>
      </c>
      <c r="EM32">
        <f t="shared" si="46"/>
        <v>0</v>
      </c>
      <c r="EN32">
        <f t="shared" si="47"/>
        <v>0</v>
      </c>
      <c r="EO32">
        <f t="shared" si="48"/>
        <v>0</v>
      </c>
      <c r="EP32">
        <f t="shared" si="49"/>
        <v>0</v>
      </c>
      <c r="EQ32">
        <f t="shared" si="50"/>
        <v>0</v>
      </c>
      <c r="ER32">
        <f t="shared" si="51"/>
        <v>0</v>
      </c>
      <c r="ES32">
        <f t="shared" si="52"/>
        <v>0</v>
      </c>
      <c r="ET32">
        <f t="shared" si="53"/>
        <v>0</v>
      </c>
      <c r="EU32">
        <f t="shared" si="54"/>
        <v>0</v>
      </c>
      <c r="EV32">
        <f t="shared" si="55"/>
        <v>0</v>
      </c>
      <c r="EW32">
        <f t="shared" si="56"/>
        <v>0</v>
      </c>
      <c r="EX32">
        <f t="shared" si="57"/>
        <v>0</v>
      </c>
      <c r="EY32">
        <f t="shared" si="58"/>
        <v>0</v>
      </c>
      <c r="EZ32">
        <f t="shared" si="59"/>
        <v>0</v>
      </c>
      <c r="FA32">
        <f t="shared" si="60"/>
        <v>0</v>
      </c>
      <c r="FB32">
        <f t="shared" si="61"/>
        <v>0</v>
      </c>
      <c r="FC32">
        <f t="shared" si="62"/>
        <v>0</v>
      </c>
      <c r="FD32">
        <f t="shared" si="63"/>
        <v>0</v>
      </c>
      <c r="FE32">
        <f t="shared" si="64"/>
        <v>0</v>
      </c>
      <c r="FF32">
        <f t="shared" si="65"/>
        <v>0</v>
      </c>
      <c r="FG32">
        <f t="shared" si="66"/>
        <v>0</v>
      </c>
      <c r="FH32">
        <f t="shared" si="67"/>
        <v>0</v>
      </c>
      <c r="FI32">
        <f t="shared" si="68"/>
        <v>0</v>
      </c>
      <c r="FJ32">
        <f t="shared" si="69"/>
        <v>0</v>
      </c>
      <c r="FK32">
        <f t="shared" si="70"/>
        <v>0</v>
      </c>
      <c r="FL32">
        <f t="shared" si="71"/>
        <v>0</v>
      </c>
      <c r="FM32">
        <f t="shared" si="72"/>
        <v>0</v>
      </c>
      <c r="FN32">
        <f t="shared" si="73"/>
        <v>0</v>
      </c>
      <c r="FO32">
        <f t="shared" si="74"/>
        <v>0</v>
      </c>
      <c r="FP32" t="str">
        <f t="shared" si="75"/>
        <v/>
      </c>
      <c r="FQ32" t="str">
        <f t="shared" si="76"/>
        <v/>
      </c>
      <c r="FR32">
        <f t="shared" si="77"/>
        <v>0</v>
      </c>
      <c r="GO32">
        <f t="shared" si="78"/>
        <v>999</v>
      </c>
      <c r="GP32">
        <f t="shared" si="79"/>
        <v>999</v>
      </c>
      <c r="GX32">
        <v>29</v>
      </c>
      <c r="GY32">
        <f t="shared" si="333"/>
        <v>0</v>
      </c>
      <c r="GZ32">
        <f t="shared" si="334"/>
        <v>0</v>
      </c>
      <c r="HA32">
        <f t="shared" si="335"/>
        <v>0</v>
      </c>
      <c r="HB32">
        <f t="shared" si="336"/>
        <v>0</v>
      </c>
      <c r="HC32">
        <f t="shared" si="337"/>
        <v>0</v>
      </c>
      <c r="HD32">
        <f t="shared" si="338"/>
        <v>0</v>
      </c>
      <c r="HE32">
        <f t="shared" si="339"/>
        <v>0</v>
      </c>
      <c r="HF32">
        <f t="shared" si="340"/>
        <v>0</v>
      </c>
      <c r="HG32">
        <f t="shared" si="341"/>
        <v>0</v>
      </c>
      <c r="HH32">
        <f t="shared" si="342"/>
        <v>0</v>
      </c>
      <c r="HI32">
        <f t="shared" si="80"/>
        <v>0</v>
      </c>
      <c r="HJ32">
        <f t="shared" si="81"/>
        <v>0</v>
      </c>
      <c r="HK32">
        <f t="shared" si="82"/>
        <v>0</v>
      </c>
      <c r="HL32">
        <f t="shared" si="83"/>
        <v>0</v>
      </c>
      <c r="HM32">
        <f t="shared" si="84"/>
        <v>0</v>
      </c>
      <c r="HN32">
        <f t="shared" si="85"/>
        <v>0</v>
      </c>
      <c r="HO32">
        <f t="shared" si="86"/>
        <v>0</v>
      </c>
      <c r="HP32">
        <f t="shared" si="87"/>
        <v>0</v>
      </c>
      <c r="HQ32">
        <f t="shared" si="88"/>
        <v>0</v>
      </c>
      <c r="HR32">
        <f t="shared" si="89"/>
        <v>0</v>
      </c>
      <c r="HS32">
        <f t="shared" si="90"/>
        <v>0</v>
      </c>
      <c r="HT32">
        <f t="shared" si="91"/>
        <v>0</v>
      </c>
      <c r="HU32">
        <f t="shared" si="92"/>
        <v>0</v>
      </c>
      <c r="HV32">
        <f t="shared" si="93"/>
        <v>0</v>
      </c>
      <c r="HW32">
        <f t="shared" si="94"/>
        <v>0</v>
      </c>
      <c r="HX32">
        <f t="shared" si="95"/>
        <v>0</v>
      </c>
      <c r="HY32">
        <f t="shared" si="96"/>
        <v>0</v>
      </c>
      <c r="HZ32">
        <f t="shared" si="97"/>
        <v>0</v>
      </c>
      <c r="IA32">
        <f t="shared" si="98"/>
        <v>0</v>
      </c>
      <c r="IB32">
        <f t="shared" si="99"/>
        <v>0</v>
      </c>
      <c r="IC32">
        <f t="shared" si="100"/>
        <v>0</v>
      </c>
      <c r="ID32">
        <f t="shared" si="101"/>
        <v>0</v>
      </c>
      <c r="IE32">
        <f t="shared" si="102"/>
        <v>0</v>
      </c>
      <c r="IF32">
        <f t="shared" si="103"/>
        <v>0</v>
      </c>
      <c r="IG32">
        <f t="shared" si="104"/>
        <v>0</v>
      </c>
      <c r="IH32">
        <f t="shared" si="105"/>
        <v>0</v>
      </c>
      <c r="II32">
        <f t="shared" si="106"/>
        <v>0</v>
      </c>
      <c r="IJ32">
        <f t="shared" si="107"/>
        <v>0</v>
      </c>
      <c r="IK32">
        <f t="shared" si="108"/>
        <v>0</v>
      </c>
      <c r="IL32">
        <f t="shared" si="109"/>
        <v>0</v>
      </c>
      <c r="IM32">
        <f t="shared" si="110"/>
        <v>0</v>
      </c>
      <c r="IN32">
        <f t="shared" si="111"/>
        <v>0</v>
      </c>
      <c r="IO32">
        <f t="shared" si="112"/>
        <v>0</v>
      </c>
      <c r="IP32">
        <f t="shared" si="113"/>
        <v>0</v>
      </c>
      <c r="IQ32">
        <f t="shared" si="114"/>
        <v>0</v>
      </c>
      <c r="IR32" t="str">
        <f t="shared" si="115"/>
        <v/>
      </c>
      <c r="IS32" t="str">
        <f t="shared" si="116"/>
        <v/>
      </c>
      <c r="IT32">
        <f t="shared" si="117"/>
        <v>0</v>
      </c>
      <c r="JQ32">
        <f t="shared" si="118"/>
        <v>999</v>
      </c>
      <c r="JR32">
        <f t="shared" si="119"/>
        <v>999</v>
      </c>
      <c r="JZ32">
        <v>29</v>
      </c>
      <c r="KA32">
        <f t="shared" si="343"/>
        <v>0</v>
      </c>
      <c r="KB32">
        <f t="shared" si="344"/>
        <v>0</v>
      </c>
      <c r="KC32">
        <f t="shared" si="345"/>
        <v>0</v>
      </c>
      <c r="KD32">
        <f t="shared" si="346"/>
        <v>0</v>
      </c>
      <c r="KE32">
        <f t="shared" si="347"/>
        <v>0</v>
      </c>
      <c r="KF32">
        <f t="shared" si="348"/>
        <v>0</v>
      </c>
      <c r="KG32">
        <f t="shared" si="349"/>
        <v>0</v>
      </c>
      <c r="KH32">
        <f t="shared" si="350"/>
        <v>0</v>
      </c>
      <c r="KI32">
        <f t="shared" si="351"/>
        <v>0</v>
      </c>
      <c r="KJ32">
        <f t="shared" si="352"/>
        <v>0</v>
      </c>
      <c r="KK32">
        <f t="shared" si="120"/>
        <v>0</v>
      </c>
      <c r="KL32">
        <f t="shared" si="121"/>
        <v>0</v>
      </c>
      <c r="KM32">
        <f t="shared" si="122"/>
        <v>0</v>
      </c>
      <c r="KN32">
        <f t="shared" si="123"/>
        <v>0</v>
      </c>
      <c r="KO32">
        <f t="shared" si="124"/>
        <v>0</v>
      </c>
      <c r="KP32">
        <f t="shared" si="125"/>
        <v>0</v>
      </c>
      <c r="KQ32">
        <f t="shared" si="126"/>
        <v>0</v>
      </c>
      <c r="KR32">
        <f t="shared" si="127"/>
        <v>0</v>
      </c>
      <c r="KS32">
        <f t="shared" si="128"/>
        <v>0</v>
      </c>
      <c r="KT32">
        <f t="shared" si="129"/>
        <v>0</v>
      </c>
      <c r="KU32">
        <f t="shared" si="130"/>
        <v>0</v>
      </c>
      <c r="KV32">
        <f t="shared" si="131"/>
        <v>0</v>
      </c>
      <c r="KW32">
        <f t="shared" si="132"/>
        <v>0</v>
      </c>
      <c r="KX32">
        <f t="shared" si="133"/>
        <v>0</v>
      </c>
      <c r="KY32">
        <f t="shared" si="134"/>
        <v>0</v>
      </c>
      <c r="KZ32">
        <f t="shared" si="135"/>
        <v>0</v>
      </c>
      <c r="LA32">
        <f t="shared" si="136"/>
        <v>0</v>
      </c>
      <c r="LB32">
        <f t="shared" si="137"/>
        <v>0</v>
      </c>
      <c r="LC32">
        <f t="shared" si="138"/>
        <v>0</v>
      </c>
      <c r="LD32">
        <f t="shared" si="139"/>
        <v>0</v>
      </c>
      <c r="LE32">
        <f t="shared" si="140"/>
        <v>0</v>
      </c>
      <c r="LF32">
        <f t="shared" si="141"/>
        <v>0</v>
      </c>
      <c r="LG32">
        <f t="shared" si="142"/>
        <v>0</v>
      </c>
      <c r="LH32">
        <f t="shared" si="143"/>
        <v>0</v>
      </c>
      <c r="LI32">
        <f t="shared" si="144"/>
        <v>0</v>
      </c>
      <c r="LJ32">
        <f t="shared" si="145"/>
        <v>0</v>
      </c>
      <c r="LK32">
        <f t="shared" si="146"/>
        <v>0</v>
      </c>
      <c r="LL32">
        <f t="shared" si="147"/>
        <v>0</v>
      </c>
      <c r="LM32">
        <f t="shared" si="148"/>
        <v>0</v>
      </c>
      <c r="LN32">
        <f t="shared" si="149"/>
        <v>0</v>
      </c>
      <c r="LO32">
        <f t="shared" si="150"/>
        <v>100</v>
      </c>
      <c r="LP32">
        <f t="shared" si="151"/>
        <v>0</v>
      </c>
      <c r="LQ32">
        <f t="shared" si="152"/>
        <v>0</v>
      </c>
      <c r="LR32">
        <f t="shared" si="153"/>
        <v>0</v>
      </c>
      <c r="LS32">
        <f t="shared" si="154"/>
        <v>0</v>
      </c>
      <c r="LT32" t="str">
        <f t="shared" si="155"/>
        <v/>
      </c>
      <c r="LU32" t="str">
        <f t="shared" si="156"/>
        <v/>
      </c>
      <c r="LV32">
        <f t="shared" si="157"/>
        <v>0</v>
      </c>
      <c r="MS32">
        <f t="shared" si="158"/>
        <v>999</v>
      </c>
      <c r="MT32">
        <f t="shared" si="159"/>
        <v>999</v>
      </c>
      <c r="NB32">
        <v>29</v>
      </c>
      <c r="NC32">
        <f t="shared" si="353"/>
        <v>0</v>
      </c>
      <c r="ND32">
        <f t="shared" si="354"/>
        <v>0</v>
      </c>
      <c r="NE32">
        <f t="shared" si="355"/>
        <v>0</v>
      </c>
      <c r="NF32">
        <f t="shared" si="356"/>
        <v>0</v>
      </c>
      <c r="NG32">
        <f t="shared" si="357"/>
        <v>0</v>
      </c>
      <c r="NH32">
        <f t="shared" si="358"/>
        <v>0</v>
      </c>
      <c r="NI32">
        <f t="shared" si="359"/>
        <v>0</v>
      </c>
      <c r="NJ32">
        <f t="shared" si="360"/>
        <v>0</v>
      </c>
      <c r="NK32">
        <f t="shared" si="361"/>
        <v>0</v>
      </c>
      <c r="NL32">
        <f t="shared" si="362"/>
        <v>0</v>
      </c>
      <c r="NM32">
        <f t="shared" si="160"/>
        <v>0</v>
      </c>
      <c r="NN32">
        <f t="shared" si="161"/>
        <v>0</v>
      </c>
      <c r="NO32">
        <f t="shared" si="162"/>
        <v>0</v>
      </c>
      <c r="NP32">
        <f t="shared" si="163"/>
        <v>0</v>
      </c>
      <c r="NQ32">
        <f t="shared" si="164"/>
        <v>0</v>
      </c>
      <c r="NR32">
        <f t="shared" si="165"/>
        <v>0</v>
      </c>
      <c r="NS32">
        <f t="shared" si="166"/>
        <v>0</v>
      </c>
      <c r="NT32">
        <f t="shared" si="167"/>
        <v>0</v>
      </c>
      <c r="NU32">
        <f t="shared" si="168"/>
        <v>0</v>
      </c>
      <c r="NV32">
        <f t="shared" si="169"/>
        <v>0</v>
      </c>
      <c r="NW32">
        <f t="shared" si="170"/>
        <v>0</v>
      </c>
      <c r="NX32">
        <f t="shared" si="171"/>
        <v>0</v>
      </c>
      <c r="NY32">
        <f t="shared" si="172"/>
        <v>0</v>
      </c>
      <c r="NZ32">
        <f t="shared" si="173"/>
        <v>0</v>
      </c>
      <c r="OA32">
        <f t="shared" si="174"/>
        <v>0</v>
      </c>
      <c r="OB32">
        <f t="shared" si="175"/>
        <v>0</v>
      </c>
      <c r="OC32">
        <f t="shared" si="176"/>
        <v>0</v>
      </c>
      <c r="OD32">
        <f t="shared" si="177"/>
        <v>0</v>
      </c>
      <c r="OE32">
        <f t="shared" si="178"/>
        <v>0</v>
      </c>
      <c r="OF32">
        <f t="shared" si="179"/>
        <v>0</v>
      </c>
      <c r="OG32">
        <f t="shared" si="180"/>
        <v>0</v>
      </c>
      <c r="OH32">
        <f t="shared" si="181"/>
        <v>0</v>
      </c>
      <c r="OI32">
        <f t="shared" si="182"/>
        <v>0</v>
      </c>
      <c r="OJ32">
        <f t="shared" si="183"/>
        <v>0</v>
      </c>
      <c r="OK32">
        <f t="shared" si="184"/>
        <v>0</v>
      </c>
      <c r="OL32">
        <f t="shared" si="185"/>
        <v>0</v>
      </c>
      <c r="OM32">
        <f t="shared" si="186"/>
        <v>0</v>
      </c>
      <c r="ON32">
        <f t="shared" si="187"/>
        <v>0</v>
      </c>
      <c r="OO32">
        <f t="shared" si="188"/>
        <v>0</v>
      </c>
      <c r="OP32">
        <f t="shared" si="189"/>
        <v>0</v>
      </c>
      <c r="OQ32">
        <f t="shared" si="190"/>
        <v>200</v>
      </c>
      <c r="OR32">
        <f t="shared" si="191"/>
        <v>0</v>
      </c>
      <c r="OS32">
        <f t="shared" si="192"/>
        <v>0</v>
      </c>
      <c r="OT32">
        <f t="shared" si="193"/>
        <v>0</v>
      </c>
      <c r="OU32">
        <f t="shared" si="194"/>
        <v>0</v>
      </c>
      <c r="OV32" t="str">
        <f t="shared" si="195"/>
        <v/>
      </c>
      <c r="OW32" t="str">
        <f t="shared" si="196"/>
        <v/>
      </c>
      <c r="OX32">
        <f t="shared" si="197"/>
        <v>0</v>
      </c>
      <c r="PU32">
        <f t="shared" si="198"/>
        <v>999</v>
      </c>
      <c r="PV32">
        <f t="shared" si="199"/>
        <v>999</v>
      </c>
      <c r="QD32">
        <v>29</v>
      </c>
      <c r="QE32">
        <f t="shared" si="363"/>
        <v>0</v>
      </c>
      <c r="QF32">
        <f t="shared" si="364"/>
        <v>0</v>
      </c>
      <c r="QG32">
        <f t="shared" si="365"/>
        <v>0</v>
      </c>
      <c r="QH32">
        <f t="shared" si="366"/>
        <v>0</v>
      </c>
      <c r="QI32">
        <f t="shared" si="367"/>
        <v>0</v>
      </c>
      <c r="QJ32">
        <f t="shared" si="368"/>
        <v>0</v>
      </c>
      <c r="QK32">
        <f t="shared" si="369"/>
        <v>0</v>
      </c>
      <c r="QL32">
        <f t="shared" si="370"/>
        <v>0</v>
      </c>
      <c r="QM32">
        <f t="shared" si="371"/>
        <v>0</v>
      </c>
      <c r="QN32">
        <f t="shared" si="372"/>
        <v>0</v>
      </c>
      <c r="QO32">
        <f t="shared" si="200"/>
        <v>0</v>
      </c>
      <c r="QP32">
        <f t="shared" si="201"/>
        <v>0</v>
      </c>
      <c r="QQ32">
        <f t="shared" si="202"/>
        <v>0</v>
      </c>
      <c r="QR32">
        <f t="shared" si="203"/>
        <v>0</v>
      </c>
      <c r="QS32">
        <f t="shared" si="204"/>
        <v>0</v>
      </c>
      <c r="QT32">
        <f t="shared" si="205"/>
        <v>0</v>
      </c>
      <c r="QU32">
        <f t="shared" si="206"/>
        <v>0</v>
      </c>
      <c r="QV32">
        <f t="shared" si="207"/>
        <v>0</v>
      </c>
      <c r="QW32">
        <f t="shared" si="208"/>
        <v>0</v>
      </c>
      <c r="QX32">
        <f t="shared" si="209"/>
        <v>0</v>
      </c>
      <c r="QY32">
        <f t="shared" si="210"/>
        <v>0</v>
      </c>
      <c r="QZ32">
        <f t="shared" si="211"/>
        <v>0</v>
      </c>
      <c r="RA32">
        <f t="shared" si="212"/>
        <v>0</v>
      </c>
      <c r="RB32">
        <f t="shared" si="213"/>
        <v>0</v>
      </c>
      <c r="RC32">
        <f t="shared" si="214"/>
        <v>0</v>
      </c>
      <c r="RD32">
        <f t="shared" si="215"/>
        <v>0</v>
      </c>
      <c r="RE32">
        <f t="shared" si="216"/>
        <v>0</v>
      </c>
      <c r="RF32">
        <f t="shared" si="217"/>
        <v>0</v>
      </c>
      <c r="RG32">
        <f t="shared" si="218"/>
        <v>0</v>
      </c>
      <c r="RH32">
        <f t="shared" si="219"/>
        <v>0</v>
      </c>
      <c r="RI32">
        <f t="shared" si="220"/>
        <v>0</v>
      </c>
      <c r="RJ32">
        <f t="shared" si="221"/>
        <v>0</v>
      </c>
      <c r="RK32">
        <f t="shared" si="222"/>
        <v>0</v>
      </c>
      <c r="RL32">
        <f t="shared" si="223"/>
        <v>0</v>
      </c>
      <c r="RM32">
        <f t="shared" si="224"/>
        <v>0</v>
      </c>
      <c r="RN32">
        <f t="shared" si="225"/>
        <v>0</v>
      </c>
      <c r="RO32">
        <f t="shared" si="226"/>
        <v>0</v>
      </c>
      <c r="RP32">
        <f t="shared" si="227"/>
        <v>0</v>
      </c>
      <c r="RQ32">
        <f t="shared" si="228"/>
        <v>0</v>
      </c>
      <c r="RR32">
        <f t="shared" si="229"/>
        <v>0</v>
      </c>
      <c r="RS32">
        <f t="shared" si="230"/>
        <v>300</v>
      </c>
      <c r="RT32">
        <f t="shared" si="231"/>
        <v>0</v>
      </c>
      <c r="RU32">
        <f t="shared" si="232"/>
        <v>0</v>
      </c>
      <c r="RV32">
        <f t="shared" si="233"/>
        <v>0</v>
      </c>
      <c r="RW32">
        <f t="shared" si="234"/>
        <v>0</v>
      </c>
      <c r="RX32" t="str">
        <f t="shared" si="235"/>
        <v/>
      </c>
      <c r="RY32" t="str">
        <f t="shared" si="236"/>
        <v/>
      </c>
      <c r="RZ32">
        <f t="shared" si="237"/>
        <v>0</v>
      </c>
      <c r="SW32">
        <f t="shared" si="238"/>
        <v>999</v>
      </c>
      <c r="SX32">
        <f t="shared" si="239"/>
        <v>999</v>
      </c>
      <c r="TF32">
        <v>29</v>
      </c>
      <c r="TG32">
        <f t="shared" si="373"/>
        <v>0</v>
      </c>
      <c r="TH32">
        <f t="shared" si="374"/>
        <v>0</v>
      </c>
      <c r="TI32">
        <f t="shared" si="375"/>
        <v>0</v>
      </c>
      <c r="TJ32">
        <f t="shared" si="376"/>
        <v>0</v>
      </c>
      <c r="TK32">
        <f t="shared" si="377"/>
        <v>0</v>
      </c>
      <c r="TL32">
        <f t="shared" si="378"/>
        <v>0</v>
      </c>
      <c r="TM32">
        <f t="shared" si="379"/>
        <v>0</v>
      </c>
      <c r="TN32">
        <f t="shared" si="380"/>
        <v>0</v>
      </c>
      <c r="TO32">
        <f t="shared" si="381"/>
        <v>0</v>
      </c>
      <c r="TP32">
        <f t="shared" si="382"/>
        <v>0</v>
      </c>
      <c r="TQ32">
        <f t="shared" si="240"/>
        <v>0</v>
      </c>
      <c r="TR32">
        <f t="shared" si="241"/>
        <v>0</v>
      </c>
      <c r="TS32">
        <f t="shared" si="242"/>
        <v>0</v>
      </c>
      <c r="TT32">
        <f t="shared" si="243"/>
        <v>0</v>
      </c>
      <c r="TU32">
        <f t="shared" si="244"/>
        <v>0</v>
      </c>
      <c r="TV32">
        <f t="shared" si="245"/>
        <v>0</v>
      </c>
      <c r="TW32">
        <f t="shared" si="246"/>
        <v>0</v>
      </c>
      <c r="TX32">
        <f t="shared" si="247"/>
        <v>0</v>
      </c>
      <c r="TY32">
        <f t="shared" si="248"/>
        <v>0</v>
      </c>
      <c r="TZ32">
        <f t="shared" si="249"/>
        <v>0</v>
      </c>
      <c r="UA32">
        <f t="shared" si="250"/>
        <v>0</v>
      </c>
      <c r="UB32">
        <f t="shared" si="251"/>
        <v>0</v>
      </c>
      <c r="UC32">
        <f t="shared" si="252"/>
        <v>0</v>
      </c>
      <c r="UD32">
        <f t="shared" si="253"/>
        <v>0</v>
      </c>
      <c r="UE32">
        <f t="shared" si="254"/>
        <v>0</v>
      </c>
      <c r="UF32">
        <f t="shared" si="255"/>
        <v>0</v>
      </c>
      <c r="UG32">
        <f t="shared" si="256"/>
        <v>0</v>
      </c>
      <c r="UH32">
        <f t="shared" si="257"/>
        <v>0</v>
      </c>
      <c r="UI32">
        <f t="shared" si="258"/>
        <v>0</v>
      </c>
      <c r="UJ32">
        <f t="shared" si="259"/>
        <v>0</v>
      </c>
      <c r="UK32">
        <f t="shared" si="260"/>
        <v>0</v>
      </c>
      <c r="UL32">
        <f t="shared" si="261"/>
        <v>0</v>
      </c>
      <c r="UM32">
        <f t="shared" si="262"/>
        <v>0</v>
      </c>
      <c r="UN32">
        <f t="shared" si="263"/>
        <v>0</v>
      </c>
      <c r="UO32">
        <f t="shared" si="264"/>
        <v>0</v>
      </c>
      <c r="UP32">
        <f t="shared" si="265"/>
        <v>0</v>
      </c>
      <c r="UQ32">
        <f t="shared" si="266"/>
        <v>0</v>
      </c>
      <c r="UR32">
        <f t="shared" si="267"/>
        <v>0</v>
      </c>
      <c r="US32">
        <f t="shared" si="268"/>
        <v>0</v>
      </c>
      <c r="UT32">
        <f t="shared" si="269"/>
        <v>0</v>
      </c>
      <c r="UU32">
        <f t="shared" si="270"/>
        <v>400</v>
      </c>
      <c r="UV32">
        <f t="shared" si="271"/>
        <v>0</v>
      </c>
      <c r="UW32">
        <f t="shared" si="272"/>
        <v>0</v>
      </c>
      <c r="UX32">
        <f t="shared" si="273"/>
        <v>0</v>
      </c>
      <c r="UY32">
        <f t="shared" si="274"/>
        <v>0</v>
      </c>
      <c r="UZ32" t="str">
        <f t="shared" si="275"/>
        <v/>
      </c>
      <c r="VA32" t="str">
        <f t="shared" si="276"/>
        <v/>
      </c>
      <c r="VB32">
        <f t="shared" si="277"/>
        <v>0</v>
      </c>
      <c r="VY32">
        <f t="shared" si="278"/>
        <v>999</v>
      </c>
      <c r="VZ32">
        <f t="shared" si="279"/>
        <v>999</v>
      </c>
      <c r="WH32">
        <v>29</v>
      </c>
      <c r="WI32">
        <f t="shared" si="383"/>
        <v>0</v>
      </c>
      <c r="WJ32">
        <f t="shared" si="384"/>
        <v>0</v>
      </c>
      <c r="WK32">
        <f t="shared" si="385"/>
        <v>0</v>
      </c>
      <c r="WL32">
        <f t="shared" si="386"/>
        <v>0</v>
      </c>
      <c r="WM32">
        <f t="shared" si="387"/>
        <v>0</v>
      </c>
      <c r="WN32">
        <f t="shared" si="388"/>
        <v>0</v>
      </c>
      <c r="WO32">
        <f t="shared" si="389"/>
        <v>0</v>
      </c>
      <c r="WP32">
        <f t="shared" si="390"/>
        <v>0</v>
      </c>
      <c r="WQ32">
        <f t="shared" si="391"/>
        <v>0</v>
      </c>
      <c r="WR32">
        <f t="shared" si="392"/>
        <v>0</v>
      </c>
      <c r="WS32">
        <f t="shared" si="280"/>
        <v>0</v>
      </c>
      <c r="WT32">
        <f t="shared" si="281"/>
        <v>0</v>
      </c>
      <c r="WU32">
        <f t="shared" si="282"/>
        <v>0</v>
      </c>
      <c r="WV32">
        <f t="shared" si="283"/>
        <v>0</v>
      </c>
      <c r="WW32">
        <f t="shared" si="284"/>
        <v>0</v>
      </c>
      <c r="WX32">
        <f t="shared" si="285"/>
        <v>0</v>
      </c>
      <c r="WY32">
        <f t="shared" si="286"/>
        <v>0</v>
      </c>
      <c r="WZ32">
        <f t="shared" si="287"/>
        <v>0</v>
      </c>
      <c r="XA32">
        <f t="shared" si="288"/>
        <v>0</v>
      </c>
      <c r="XB32">
        <f t="shared" si="289"/>
        <v>0</v>
      </c>
      <c r="XC32">
        <f t="shared" si="290"/>
        <v>0</v>
      </c>
      <c r="XD32">
        <f t="shared" si="291"/>
        <v>0</v>
      </c>
      <c r="XE32">
        <f t="shared" si="292"/>
        <v>0</v>
      </c>
      <c r="XF32">
        <f t="shared" si="293"/>
        <v>0</v>
      </c>
      <c r="XG32">
        <f t="shared" si="294"/>
        <v>0</v>
      </c>
      <c r="XH32">
        <f t="shared" si="295"/>
        <v>0</v>
      </c>
      <c r="XI32">
        <f t="shared" si="296"/>
        <v>0</v>
      </c>
      <c r="XJ32">
        <f t="shared" si="297"/>
        <v>0</v>
      </c>
      <c r="XK32">
        <f t="shared" si="298"/>
        <v>0</v>
      </c>
      <c r="XL32">
        <f t="shared" si="299"/>
        <v>0</v>
      </c>
      <c r="XM32">
        <f t="shared" si="300"/>
        <v>0</v>
      </c>
      <c r="XN32">
        <f t="shared" si="301"/>
        <v>0</v>
      </c>
      <c r="XO32">
        <f t="shared" si="302"/>
        <v>0</v>
      </c>
      <c r="XP32">
        <f t="shared" si="303"/>
        <v>0</v>
      </c>
      <c r="XQ32">
        <f t="shared" si="304"/>
        <v>0</v>
      </c>
      <c r="XR32">
        <f t="shared" si="305"/>
        <v>0</v>
      </c>
      <c r="XS32">
        <f t="shared" si="306"/>
        <v>0</v>
      </c>
      <c r="XT32">
        <f t="shared" si="307"/>
        <v>0</v>
      </c>
      <c r="XU32">
        <f t="shared" si="308"/>
        <v>0</v>
      </c>
      <c r="XV32">
        <f t="shared" si="309"/>
        <v>0</v>
      </c>
      <c r="XX32">
        <f t="shared" si="310"/>
        <v>0</v>
      </c>
      <c r="XY32">
        <f t="shared" si="311"/>
        <v>0</v>
      </c>
      <c r="XZ32">
        <f t="shared" si="312"/>
        <v>0</v>
      </c>
    </row>
    <row r="33" spans="1:650" x14ac:dyDescent="0.45">
      <c r="B33" s="27" t="str">
        <f>IF(IFERROR(MATCH(7,$AQ$4:$AQ$13,0),"")="","",7)</f>
        <v/>
      </c>
      <c r="C33" s="28" t="str">
        <f>IF(IFERROR(MATCH(7,$AQ$4:$AQ$13,0),"")="","",INDEX($C$7:$C$16,IFERROR(MATCH(7,$AQ$4:$AQ$13,0),"")))</f>
        <v/>
      </c>
      <c r="D33" s="29" t="str">
        <f>IF(IFERROR(MATCH(7,$AQ$4:$AQ$13,0),"")="","",INDEX($D$7:$D$16,IFERROR(MATCH(7,$AQ$4:$AQ$13,0),"")))</f>
        <v/>
      </c>
      <c r="E33" s="30" t="str">
        <f>IF(IFERROR(MATCH(7,$AQ$4:$AQ$13,0),"")="","",INDEX($E$7:$E$16,IFERROR(MATCH(7,$AQ$4:$AQ$13,0),"")))</f>
        <v/>
      </c>
      <c r="F33" s="29" t="str">
        <f>IF(IFERROR(MATCH(7,$AQ$4:$AQ$13,0),"")="","",INDEX($F$7:$F$16,IFERROR(MATCH(7,$AQ$4:$AQ$13,0),"")))</f>
        <v/>
      </c>
      <c r="AT33">
        <v>30</v>
      </c>
      <c r="AU33">
        <f t="shared" si="313"/>
        <v>0</v>
      </c>
      <c r="AV33">
        <f t="shared" si="314"/>
        <v>0</v>
      </c>
      <c r="AW33">
        <f t="shared" si="315"/>
        <v>0</v>
      </c>
      <c r="AX33">
        <f t="shared" si="316"/>
        <v>0</v>
      </c>
      <c r="AY33">
        <f t="shared" si="317"/>
        <v>0</v>
      </c>
      <c r="AZ33">
        <f t="shared" si="318"/>
        <v>0</v>
      </c>
      <c r="BA33">
        <f t="shared" si="319"/>
        <v>0</v>
      </c>
      <c r="BB33">
        <f t="shared" si="320"/>
        <v>0</v>
      </c>
      <c r="BC33">
        <f t="shared" si="321"/>
        <v>0</v>
      </c>
      <c r="BD33">
        <f t="shared" si="322"/>
        <v>0</v>
      </c>
      <c r="BE33">
        <f t="shared" si="0"/>
        <v>0</v>
      </c>
      <c r="BF33">
        <f t="shared" si="1"/>
        <v>0</v>
      </c>
      <c r="BG33">
        <f t="shared" si="2"/>
        <v>0</v>
      </c>
      <c r="BH33">
        <f t="shared" si="3"/>
        <v>0</v>
      </c>
      <c r="BI33">
        <f t="shared" si="4"/>
        <v>0</v>
      </c>
      <c r="BJ33">
        <f t="shared" si="5"/>
        <v>0</v>
      </c>
      <c r="BK33">
        <f t="shared" si="6"/>
        <v>0</v>
      </c>
      <c r="BL33">
        <f t="shared" si="7"/>
        <v>0</v>
      </c>
      <c r="BM33">
        <f t="shared" si="8"/>
        <v>0</v>
      </c>
      <c r="BN33">
        <f t="shared" si="9"/>
        <v>0</v>
      </c>
      <c r="BO33">
        <f t="shared" si="10"/>
        <v>0</v>
      </c>
      <c r="BP33">
        <f t="shared" si="11"/>
        <v>0</v>
      </c>
      <c r="BQ33">
        <f t="shared" si="12"/>
        <v>0</v>
      </c>
      <c r="BR33">
        <f t="shared" si="13"/>
        <v>0</v>
      </c>
      <c r="BS33">
        <f t="shared" si="14"/>
        <v>0</v>
      </c>
      <c r="BT33">
        <f t="shared" si="15"/>
        <v>0</v>
      </c>
      <c r="BU33">
        <f t="shared" si="16"/>
        <v>0</v>
      </c>
      <c r="BV33">
        <f t="shared" si="17"/>
        <v>0</v>
      </c>
      <c r="BW33">
        <f t="shared" si="18"/>
        <v>0</v>
      </c>
      <c r="BX33">
        <f t="shared" si="19"/>
        <v>0</v>
      </c>
      <c r="BY33">
        <f t="shared" si="20"/>
        <v>0</v>
      </c>
      <c r="BZ33">
        <f t="shared" si="21"/>
        <v>0</v>
      </c>
      <c r="CA33">
        <f t="shared" si="22"/>
        <v>0</v>
      </c>
      <c r="CB33">
        <f t="shared" si="23"/>
        <v>0</v>
      </c>
      <c r="CC33">
        <f t="shared" si="24"/>
        <v>0</v>
      </c>
      <c r="CD33">
        <f t="shared" si="25"/>
        <v>0</v>
      </c>
      <c r="CE33">
        <f t="shared" si="26"/>
        <v>0</v>
      </c>
      <c r="CF33">
        <f t="shared" si="27"/>
        <v>0</v>
      </c>
      <c r="CG33">
        <f t="shared" si="28"/>
        <v>0</v>
      </c>
      <c r="CH33">
        <f t="shared" si="29"/>
        <v>0</v>
      </c>
      <c r="CI33">
        <f t="shared" si="30"/>
        <v>0</v>
      </c>
      <c r="CJ33">
        <f t="shared" si="31"/>
        <v>0</v>
      </c>
      <c r="CK33">
        <f t="shared" si="32"/>
        <v>0</v>
      </c>
      <c r="CL33">
        <f t="shared" si="33"/>
        <v>0</v>
      </c>
      <c r="CM33">
        <f t="shared" si="34"/>
        <v>0</v>
      </c>
      <c r="CN33" t="str">
        <f t="shared" si="35"/>
        <v/>
      </c>
      <c r="CO33" t="str">
        <f t="shared" si="36"/>
        <v/>
      </c>
      <c r="CP33">
        <f t="shared" si="37"/>
        <v>0</v>
      </c>
      <c r="DM33">
        <f t="shared" si="38"/>
        <v>999</v>
      </c>
      <c r="DN33">
        <f t="shared" si="39"/>
        <v>999</v>
      </c>
      <c r="DV33">
        <v>30</v>
      </c>
      <c r="DW33">
        <f t="shared" si="323"/>
        <v>0</v>
      </c>
      <c r="DX33">
        <f t="shared" si="324"/>
        <v>0</v>
      </c>
      <c r="DY33">
        <f t="shared" si="325"/>
        <v>0</v>
      </c>
      <c r="DZ33">
        <f t="shared" si="326"/>
        <v>0</v>
      </c>
      <c r="EA33">
        <f t="shared" si="327"/>
        <v>0</v>
      </c>
      <c r="EB33">
        <f t="shared" si="328"/>
        <v>0</v>
      </c>
      <c r="EC33">
        <f t="shared" si="329"/>
        <v>0</v>
      </c>
      <c r="ED33">
        <f t="shared" si="330"/>
        <v>0</v>
      </c>
      <c r="EE33">
        <f t="shared" si="331"/>
        <v>0</v>
      </c>
      <c r="EF33">
        <f t="shared" si="332"/>
        <v>0</v>
      </c>
      <c r="EG33">
        <f t="shared" si="40"/>
        <v>0</v>
      </c>
      <c r="EH33">
        <f t="shared" si="41"/>
        <v>0</v>
      </c>
      <c r="EI33">
        <f t="shared" si="42"/>
        <v>0</v>
      </c>
      <c r="EJ33">
        <f t="shared" si="43"/>
        <v>0</v>
      </c>
      <c r="EK33">
        <f t="shared" si="44"/>
        <v>0</v>
      </c>
      <c r="EL33">
        <f t="shared" si="45"/>
        <v>0</v>
      </c>
      <c r="EM33">
        <f t="shared" si="46"/>
        <v>0</v>
      </c>
      <c r="EN33">
        <f t="shared" si="47"/>
        <v>0</v>
      </c>
      <c r="EO33">
        <f t="shared" si="48"/>
        <v>0</v>
      </c>
      <c r="EP33">
        <f t="shared" si="49"/>
        <v>0</v>
      </c>
      <c r="EQ33">
        <f t="shared" si="50"/>
        <v>0</v>
      </c>
      <c r="ER33">
        <f t="shared" si="51"/>
        <v>0</v>
      </c>
      <c r="ES33">
        <f t="shared" si="52"/>
        <v>0</v>
      </c>
      <c r="ET33">
        <f t="shared" si="53"/>
        <v>0</v>
      </c>
      <c r="EU33">
        <f t="shared" si="54"/>
        <v>0</v>
      </c>
      <c r="EV33">
        <f t="shared" si="55"/>
        <v>0</v>
      </c>
      <c r="EW33">
        <f t="shared" si="56"/>
        <v>0</v>
      </c>
      <c r="EX33">
        <f t="shared" si="57"/>
        <v>0</v>
      </c>
      <c r="EY33">
        <f t="shared" si="58"/>
        <v>0</v>
      </c>
      <c r="EZ33">
        <f t="shared" si="59"/>
        <v>0</v>
      </c>
      <c r="FA33">
        <f t="shared" si="60"/>
        <v>0</v>
      </c>
      <c r="FB33">
        <f t="shared" si="61"/>
        <v>0</v>
      </c>
      <c r="FC33">
        <f t="shared" si="62"/>
        <v>0</v>
      </c>
      <c r="FD33">
        <f t="shared" si="63"/>
        <v>0</v>
      </c>
      <c r="FE33">
        <f t="shared" si="64"/>
        <v>0</v>
      </c>
      <c r="FF33">
        <f t="shared" si="65"/>
        <v>0</v>
      </c>
      <c r="FG33">
        <f t="shared" si="66"/>
        <v>0</v>
      </c>
      <c r="FH33">
        <f t="shared" si="67"/>
        <v>0</v>
      </c>
      <c r="FI33">
        <f t="shared" si="68"/>
        <v>0</v>
      </c>
      <c r="FJ33">
        <f t="shared" si="69"/>
        <v>0</v>
      </c>
      <c r="FK33">
        <f t="shared" si="70"/>
        <v>0</v>
      </c>
      <c r="FL33">
        <f t="shared" si="71"/>
        <v>0</v>
      </c>
      <c r="FM33">
        <f t="shared" si="72"/>
        <v>0</v>
      </c>
      <c r="FN33">
        <f t="shared" si="73"/>
        <v>0</v>
      </c>
      <c r="FO33">
        <f t="shared" si="74"/>
        <v>0</v>
      </c>
      <c r="FP33" t="str">
        <f t="shared" si="75"/>
        <v/>
      </c>
      <c r="FQ33" t="str">
        <f t="shared" si="76"/>
        <v/>
      </c>
      <c r="FR33">
        <f t="shared" si="77"/>
        <v>0</v>
      </c>
      <c r="GO33">
        <f t="shared" si="78"/>
        <v>999</v>
      </c>
      <c r="GP33">
        <f t="shared" si="79"/>
        <v>999</v>
      </c>
      <c r="GX33">
        <v>30</v>
      </c>
      <c r="GY33">
        <f t="shared" si="333"/>
        <v>0</v>
      </c>
      <c r="GZ33">
        <f t="shared" si="334"/>
        <v>0</v>
      </c>
      <c r="HA33">
        <f t="shared" si="335"/>
        <v>0</v>
      </c>
      <c r="HB33">
        <f t="shared" si="336"/>
        <v>0</v>
      </c>
      <c r="HC33">
        <f t="shared" si="337"/>
        <v>0</v>
      </c>
      <c r="HD33">
        <f t="shared" si="338"/>
        <v>0</v>
      </c>
      <c r="HE33">
        <f t="shared" si="339"/>
        <v>0</v>
      </c>
      <c r="HF33">
        <f t="shared" si="340"/>
        <v>0</v>
      </c>
      <c r="HG33">
        <f t="shared" si="341"/>
        <v>0</v>
      </c>
      <c r="HH33">
        <f t="shared" si="342"/>
        <v>0</v>
      </c>
      <c r="HI33">
        <f t="shared" si="80"/>
        <v>0</v>
      </c>
      <c r="HJ33">
        <f t="shared" si="81"/>
        <v>0</v>
      </c>
      <c r="HK33">
        <f t="shared" si="82"/>
        <v>0</v>
      </c>
      <c r="HL33">
        <f t="shared" si="83"/>
        <v>0</v>
      </c>
      <c r="HM33">
        <f t="shared" si="84"/>
        <v>0</v>
      </c>
      <c r="HN33">
        <f t="shared" si="85"/>
        <v>0</v>
      </c>
      <c r="HO33">
        <f t="shared" si="86"/>
        <v>0</v>
      </c>
      <c r="HP33">
        <f t="shared" si="87"/>
        <v>0</v>
      </c>
      <c r="HQ33">
        <f t="shared" si="88"/>
        <v>0</v>
      </c>
      <c r="HR33">
        <f t="shared" si="89"/>
        <v>0</v>
      </c>
      <c r="HS33">
        <f t="shared" si="90"/>
        <v>0</v>
      </c>
      <c r="HT33">
        <f t="shared" si="91"/>
        <v>0</v>
      </c>
      <c r="HU33">
        <f t="shared" si="92"/>
        <v>0</v>
      </c>
      <c r="HV33">
        <f t="shared" si="93"/>
        <v>0</v>
      </c>
      <c r="HW33">
        <f t="shared" si="94"/>
        <v>0</v>
      </c>
      <c r="HX33">
        <f t="shared" si="95"/>
        <v>0</v>
      </c>
      <c r="HY33">
        <f t="shared" si="96"/>
        <v>0</v>
      </c>
      <c r="HZ33">
        <f t="shared" si="97"/>
        <v>0</v>
      </c>
      <c r="IA33">
        <f t="shared" si="98"/>
        <v>0</v>
      </c>
      <c r="IB33">
        <f t="shared" si="99"/>
        <v>0</v>
      </c>
      <c r="IC33">
        <f t="shared" si="100"/>
        <v>0</v>
      </c>
      <c r="ID33">
        <f t="shared" si="101"/>
        <v>0</v>
      </c>
      <c r="IE33">
        <f t="shared" si="102"/>
        <v>0</v>
      </c>
      <c r="IF33">
        <f t="shared" si="103"/>
        <v>0</v>
      </c>
      <c r="IG33">
        <f t="shared" si="104"/>
        <v>0</v>
      </c>
      <c r="IH33">
        <f t="shared" si="105"/>
        <v>0</v>
      </c>
      <c r="II33">
        <f t="shared" si="106"/>
        <v>0</v>
      </c>
      <c r="IJ33">
        <f t="shared" si="107"/>
        <v>0</v>
      </c>
      <c r="IK33">
        <f t="shared" si="108"/>
        <v>0</v>
      </c>
      <c r="IL33">
        <f t="shared" si="109"/>
        <v>0</v>
      </c>
      <c r="IM33">
        <f t="shared" si="110"/>
        <v>0</v>
      </c>
      <c r="IN33">
        <f t="shared" si="111"/>
        <v>0</v>
      </c>
      <c r="IO33">
        <f t="shared" si="112"/>
        <v>0</v>
      </c>
      <c r="IP33">
        <f t="shared" si="113"/>
        <v>0</v>
      </c>
      <c r="IQ33">
        <f t="shared" si="114"/>
        <v>0</v>
      </c>
      <c r="IR33" t="str">
        <f t="shared" si="115"/>
        <v/>
      </c>
      <c r="IS33" t="str">
        <f t="shared" si="116"/>
        <v/>
      </c>
      <c r="IT33">
        <f t="shared" si="117"/>
        <v>0</v>
      </c>
      <c r="JQ33">
        <f t="shared" si="118"/>
        <v>999</v>
      </c>
      <c r="JR33">
        <f t="shared" si="119"/>
        <v>999</v>
      </c>
      <c r="JZ33">
        <v>30</v>
      </c>
      <c r="KA33">
        <f t="shared" si="343"/>
        <v>0</v>
      </c>
      <c r="KB33">
        <f t="shared" si="344"/>
        <v>0</v>
      </c>
      <c r="KC33">
        <f t="shared" si="345"/>
        <v>0</v>
      </c>
      <c r="KD33">
        <f t="shared" si="346"/>
        <v>0</v>
      </c>
      <c r="KE33">
        <f t="shared" si="347"/>
        <v>0</v>
      </c>
      <c r="KF33">
        <f t="shared" si="348"/>
        <v>0</v>
      </c>
      <c r="KG33">
        <f t="shared" si="349"/>
        <v>0</v>
      </c>
      <c r="KH33">
        <f t="shared" si="350"/>
        <v>0</v>
      </c>
      <c r="KI33">
        <f t="shared" si="351"/>
        <v>0</v>
      </c>
      <c r="KJ33">
        <f t="shared" si="352"/>
        <v>0</v>
      </c>
      <c r="KK33">
        <f t="shared" si="120"/>
        <v>0</v>
      </c>
      <c r="KL33">
        <f t="shared" si="121"/>
        <v>0</v>
      </c>
      <c r="KM33">
        <f t="shared" si="122"/>
        <v>0</v>
      </c>
      <c r="KN33">
        <f t="shared" si="123"/>
        <v>0</v>
      </c>
      <c r="KO33">
        <f t="shared" si="124"/>
        <v>0</v>
      </c>
      <c r="KP33">
        <f t="shared" si="125"/>
        <v>0</v>
      </c>
      <c r="KQ33">
        <f t="shared" si="126"/>
        <v>0</v>
      </c>
      <c r="KR33">
        <f t="shared" si="127"/>
        <v>0</v>
      </c>
      <c r="KS33">
        <f t="shared" si="128"/>
        <v>0</v>
      </c>
      <c r="KT33">
        <f t="shared" si="129"/>
        <v>0</v>
      </c>
      <c r="KU33">
        <f t="shared" si="130"/>
        <v>0</v>
      </c>
      <c r="KV33">
        <f t="shared" si="131"/>
        <v>0</v>
      </c>
      <c r="KW33">
        <f t="shared" si="132"/>
        <v>0</v>
      </c>
      <c r="KX33">
        <f t="shared" si="133"/>
        <v>0</v>
      </c>
      <c r="KY33">
        <f t="shared" si="134"/>
        <v>0</v>
      </c>
      <c r="KZ33">
        <f t="shared" si="135"/>
        <v>0</v>
      </c>
      <c r="LA33">
        <f t="shared" si="136"/>
        <v>0</v>
      </c>
      <c r="LB33">
        <f t="shared" si="137"/>
        <v>0</v>
      </c>
      <c r="LC33">
        <f t="shared" si="138"/>
        <v>0</v>
      </c>
      <c r="LD33">
        <f t="shared" si="139"/>
        <v>0</v>
      </c>
      <c r="LE33">
        <f t="shared" si="140"/>
        <v>0</v>
      </c>
      <c r="LF33">
        <f t="shared" si="141"/>
        <v>0</v>
      </c>
      <c r="LG33">
        <f t="shared" si="142"/>
        <v>0</v>
      </c>
      <c r="LH33">
        <f t="shared" si="143"/>
        <v>0</v>
      </c>
      <c r="LI33">
        <f t="shared" si="144"/>
        <v>0</v>
      </c>
      <c r="LJ33">
        <f t="shared" si="145"/>
        <v>0</v>
      </c>
      <c r="LK33">
        <f t="shared" si="146"/>
        <v>0</v>
      </c>
      <c r="LL33">
        <f t="shared" si="147"/>
        <v>0</v>
      </c>
      <c r="LM33">
        <f t="shared" si="148"/>
        <v>0</v>
      </c>
      <c r="LN33">
        <f t="shared" si="149"/>
        <v>0</v>
      </c>
      <c r="LO33">
        <f t="shared" si="150"/>
        <v>100</v>
      </c>
      <c r="LP33">
        <f t="shared" si="151"/>
        <v>0</v>
      </c>
      <c r="LQ33">
        <f t="shared" si="152"/>
        <v>0</v>
      </c>
      <c r="LR33">
        <f t="shared" si="153"/>
        <v>0</v>
      </c>
      <c r="LS33">
        <f t="shared" si="154"/>
        <v>0</v>
      </c>
      <c r="LT33" t="str">
        <f t="shared" si="155"/>
        <v/>
      </c>
      <c r="LU33" t="str">
        <f t="shared" si="156"/>
        <v/>
      </c>
      <c r="LV33">
        <f t="shared" si="157"/>
        <v>0</v>
      </c>
      <c r="MS33">
        <f t="shared" si="158"/>
        <v>999</v>
      </c>
      <c r="MT33">
        <f t="shared" si="159"/>
        <v>999</v>
      </c>
      <c r="NB33">
        <v>30</v>
      </c>
      <c r="NC33">
        <f t="shared" si="353"/>
        <v>0</v>
      </c>
      <c r="ND33">
        <f t="shared" si="354"/>
        <v>0</v>
      </c>
      <c r="NE33">
        <f t="shared" si="355"/>
        <v>0</v>
      </c>
      <c r="NF33">
        <f t="shared" si="356"/>
        <v>0</v>
      </c>
      <c r="NG33">
        <f t="shared" si="357"/>
        <v>0</v>
      </c>
      <c r="NH33">
        <f t="shared" si="358"/>
        <v>0</v>
      </c>
      <c r="NI33">
        <f t="shared" si="359"/>
        <v>0</v>
      </c>
      <c r="NJ33">
        <f t="shared" si="360"/>
        <v>0</v>
      </c>
      <c r="NK33">
        <f t="shared" si="361"/>
        <v>0</v>
      </c>
      <c r="NL33">
        <f t="shared" si="362"/>
        <v>0</v>
      </c>
      <c r="NM33">
        <f t="shared" si="160"/>
        <v>0</v>
      </c>
      <c r="NN33">
        <f t="shared" si="161"/>
        <v>0</v>
      </c>
      <c r="NO33">
        <f t="shared" si="162"/>
        <v>0</v>
      </c>
      <c r="NP33">
        <f t="shared" si="163"/>
        <v>0</v>
      </c>
      <c r="NQ33">
        <f t="shared" si="164"/>
        <v>0</v>
      </c>
      <c r="NR33">
        <f t="shared" si="165"/>
        <v>0</v>
      </c>
      <c r="NS33">
        <f t="shared" si="166"/>
        <v>0</v>
      </c>
      <c r="NT33">
        <f t="shared" si="167"/>
        <v>0</v>
      </c>
      <c r="NU33">
        <f t="shared" si="168"/>
        <v>0</v>
      </c>
      <c r="NV33">
        <f t="shared" si="169"/>
        <v>0</v>
      </c>
      <c r="NW33">
        <f t="shared" si="170"/>
        <v>0</v>
      </c>
      <c r="NX33">
        <f t="shared" si="171"/>
        <v>0</v>
      </c>
      <c r="NY33">
        <f t="shared" si="172"/>
        <v>0</v>
      </c>
      <c r="NZ33">
        <f t="shared" si="173"/>
        <v>0</v>
      </c>
      <c r="OA33">
        <f t="shared" si="174"/>
        <v>0</v>
      </c>
      <c r="OB33">
        <f t="shared" si="175"/>
        <v>0</v>
      </c>
      <c r="OC33">
        <f t="shared" si="176"/>
        <v>0</v>
      </c>
      <c r="OD33">
        <f t="shared" si="177"/>
        <v>0</v>
      </c>
      <c r="OE33">
        <f t="shared" si="178"/>
        <v>0</v>
      </c>
      <c r="OF33">
        <f t="shared" si="179"/>
        <v>0</v>
      </c>
      <c r="OG33">
        <f t="shared" si="180"/>
        <v>0</v>
      </c>
      <c r="OH33">
        <f t="shared" si="181"/>
        <v>0</v>
      </c>
      <c r="OI33">
        <f t="shared" si="182"/>
        <v>0</v>
      </c>
      <c r="OJ33">
        <f t="shared" si="183"/>
        <v>0</v>
      </c>
      <c r="OK33">
        <f t="shared" si="184"/>
        <v>0</v>
      </c>
      <c r="OL33">
        <f t="shared" si="185"/>
        <v>0</v>
      </c>
      <c r="OM33">
        <f t="shared" si="186"/>
        <v>0</v>
      </c>
      <c r="ON33">
        <f t="shared" si="187"/>
        <v>0</v>
      </c>
      <c r="OO33">
        <f t="shared" si="188"/>
        <v>0</v>
      </c>
      <c r="OP33">
        <f t="shared" si="189"/>
        <v>0</v>
      </c>
      <c r="OQ33">
        <f t="shared" si="190"/>
        <v>200</v>
      </c>
      <c r="OR33">
        <f t="shared" si="191"/>
        <v>0</v>
      </c>
      <c r="OS33">
        <f t="shared" si="192"/>
        <v>0</v>
      </c>
      <c r="OT33">
        <f t="shared" si="193"/>
        <v>0</v>
      </c>
      <c r="OU33">
        <f t="shared" si="194"/>
        <v>0</v>
      </c>
      <c r="OV33" t="str">
        <f t="shared" si="195"/>
        <v/>
      </c>
      <c r="OW33" t="str">
        <f t="shared" si="196"/>
        <v/>
      </c>
      <c r="OX33">
        <f t="shared" si="197"/>
        <v>0</v>
      </c>
      <c r="PU33">
        <f t="shared" si="198"/>
        <v>999</v>
      </c>
      <c r="PV33">
        <f t="shared" si="199"/>
        <v>999</v>
      </c>
      <c r="QD33">
        <v>30</v>
      </c>
      <c r="QE33">
        <f t="shared" si="363"/>
        <v>0</v>
      </c>
      <c r="QF33">
        <f t="shared" si="364"/>
        <v>0</v>
      </c>
      <c r="QG33">
        <f t="shared" si="365"/>
        <v>0</v>
      </c>
      <c r="QH33">
        <f t="shared" si="366"/>
        <v>0</v>
      </c>
      <c r="QI33">
        <f t="shared" si="367"/>
        <v>0</v>
      </c>
      <c r="QJ33">
        <f t="shared" si="368"/>
        <v>0</v>
      </c>
      <c r="QK33">
        <f t="shared" si="369"/>
        <v>0</v>
      </c>
      <c r="QL33">
        <f t="shared" si="370"/>
        <v>0</v>
      </c>
      <c r="QM33">
        <f t="shared" si="371"/>
        <v>0</v>
      </c>
      <c r="QN33">
        <f t="shared" si="372"/>
        <v>0</v>
      </c>
      <c r="QO33">
        <f t="shared" si="200"/>
        <v>0</v>
      </c>
      <c r="QP33">
        <f t="shared" si="201"/>
        <v>0</v>
      </c>
      <c r="QQ33">
        <f t="shared" si="202"/>
        <v>0</v>
      </c>
      <c r="QR33">
        <f t="shared" si="203"/>
        <v>0</v>
      </c>
      <c r="QS33">
        <f t="shared" si="204"/>
        <v>0</v>
      </c>
      <c r="QT33">
        <f t="shared" si="205"/>
        <v>0</v>
      </c>
      <c r="QU33">
        <f t="shared" si="206"/>
        <v>0</v>
      </c>
      <c r="QV33">
        <f t="shared" si="207"/>
        <v>0</v>
      </c>
      <c r="QW33">
        <f t="shared" si="208"/>
        <v>0</v>
      </c>
      <c r="QX33">
        <f t="shared" si="209"/>
        <v>0</v>
      </c>
      <c r="QY33">
        <f t="shared" si="210"/>
        <v>0</v>
      </c>
      <c r="QZ33">
        <f t="shared" si="211"/>
        <v>0</v>
      </c>
      <c r="RA33">
        <f t="shared" si="212"/>
        <v>0</v>
      </c>
      <c r="RB33">
        <f t="shared" si="213"/>
        <v>0</v>
      </c>
      <c r="RC33">
        <f t="shared" si="214"/>
        <v>0</v>
      </c>
      <c r="RD33">
        <f t="shared" si="215"/>
        <v>0</v>
      </c>
      <c r="RE33">
        <f t="shared" si="216"/>
        <v>0</v>
      </c>
      <c r="RF33">
        <f t="shared" si="217"/>
        <v>0</v>
      </c>
      <c r="RG33">
        <f t="shared" si="218"/>
        <v>0</v>
      </c>
      <c r="RH33">
        <f t="shared" si="219"/>
        <v>0</v>
      </c>
      <c r="RI33">
        <f t="shared" si="220"/>
        <v>0</v>
      </c>
      <c r="RJ33">
        <f t="shared" si="221"/>
        <v>0</v>
      </c>
      <c r="RK33">
        <f t="shared" si="222"/>
        <v>0</v>
      </c>
      <c r="RL33">
        <f t="shared" si="223"/>
        <v>0</v>
      </c>
      <c r="RM33">
        <f t="shared" si="224"/>
        <v>0</v>
      </c>
      <c r="RN33">
        <f t="shared" si="225"/>
        <v>0</v>
      </c>
      <c r="RO33">
        <f t="shared" si="226"/>
        <v>0</v>
      </c>
      <c r="RP33">
        <f t="shared" si="227"/>
        <v>0</v>
      </c>
      <c r="RQ33">
        <f t="shared" si="228"/>
        <v>0</v>
      </c>
      <c r="RR33">
        <f t="shared" si="229"/>
        <v>0</v>
      </c>
      <c r="RS33">
        <f t="shared" si="230"/>
        <v>300</v>
      </c>
      <c r="RT33">
        <f t="shared" si="231"/>
        <v>0</v>
      </c>
      <c r="RU33">
        <f t="shared" si="232"/>
        <v>0</v>
      </c>
      <c r="RV33">
        <f t="shared" si="233"/>
        <v>0</v>
      </c>
      <c r="RW33">
        <f t="shared" si="234"/>
        <v>0</v>
      </c>
      <c r="RX33" t="str">
        <f t="shared" si="235"/>
        <v/>
      </c>
      <c r="RY33" t="str">
        <f t="shared" si="236"/>
        <v/>
      </c>
      <c r="RZ33">
        <f t="shared" si="237"/>
        <v>0</v>
      </c>
      <c r="SW33">
        <f t="shared" si="238"/>
        <v>999</v>
      </c>
      <c r="SX33">
        <f t="shared" si="239"/>
        <v>999</v>
      </c>
      <c r="TF33">
        <v>30</v>
      </c>
      <c r="TG33">
        <f t="shared" si="373"/>
        <v>0</v>
      </c>
      <c r="TH33">
        <f t="shared" si="374"/>
        <v>0</v>
      </c>
      <c r="TI33">
        <f t="shared" si="375"/>
        <v>0</v>
      </c>
      <c r="TJ33">
        <f t="shared" si="376"/>
        <v>0</v>
      </c>
      <c r="TK33">
        <f t="shared" si="377"/>
        <v>0</v>
      </c>
      <c r="TL33">
        <f t="shared" si="378"/>
        <v>0</v>
      </c>
      <c r="TM33">
        <f t="shared" si="379"/>
        <v>0</v>
      </c>
      <c r="TN33">
        <f t="shared" si="380"/>
        <v>0</v>
      </c>
      <c r="TO33">
        <f t="shared" si="381"/>
        <v>0</v>
      </c>
      <c r="TP33">
        <f t="shared" si="382"/>
        <v>0</v>
      </c>
      <c r="TQ33">
        <f t="shared" si="240"/>
        <v>0</v>
      </c>
      <c r="TR33">
        <f t="shared" si="241"/>
        <v>0</v>
      </c>
      <c r="TS33">
        <f t="shared" si="242"/>
        <v>0</v>
      </c>
      <c r="TT33">
        <f t="shared" si="243"/>
        <v>0</v>
      </c>
      <c r="TU33">
        <f t="shared" si="244"/>
        <v>0</v>
      </c>
      <c r="TV33">
        <f t="shared" si="245"/>
        <v>0</v>
      </c>
      <c r="TW33">
        <f t="shared" si="246"/>
        <v>0</v>
      </c>
      <c r="TX33">
        <f t="shared" si="247"/>
        <v>0</v>
      </c>
      <c r="TY33">
        <f t="shared" si="248"/>
        <v>0</v>
      </c>
      <c r="TZ33">
        <f t="shared" si="249"/>
        <v>0</v>
      </c>
      <c r="UA33">
        <f t="shared" si="250"/>
        <v>0</v>
      </c>
      <c r="UB33">
        <f t="shared" si="251"/>
        <v>0</v>
      </c>
      <c r="UC33">
        <f t="shared" si="252"/>
        <v>0</v>
      </c>
      <c r="UD33">
        <f t="shared" si="253"/>
        <v>0</v>
      </c>
      <c r="UE33">
        <f t="shared" si="254"/>
        <v>0</v>
      </c>
      <c r="UF33">
        <f t="shared" si="255"/>
        <v>0</v>
      </c>
      <c r="UG33">
        <f t="shared" si="256"/>
        <v>0</v>
      </c>
      <c r="UH33">
        <f t="shared" si="257"/>
        <v>0</v>
      </c>
      <c r="UI33">
        <f t="shared" si="258"/>
        <v>0</v>
      </c>
      <c r="UJ33">
        <f t="shared" si="259"/>
        <v>0</v>
      </c>
      <c r="UK33">
        <f t="shared" si="260"/>
        <v>0</v>
      </c>
      <c r="UL33">
        <f t="shared" si="261"/>
        <v>0</v>
      </c>
      <c r="UM33">
        <f t="shared" si="262"/>
        <v>0</v>
      </c>
      <c r="UN33">
        <f t="shared" si="263"/>
        <v>0</v>
      </c>
      <c r="UO33">
        <f t="shared" si="264"/>
        <v>0</v>
      </c>
      <c r="UP33">
        <f t="shared" si="265"/>
        <v>0</v>
      </c>
      <c r="UQ33">
        <f t="shared" si="266"/>
        <v>0</v>
      </c>
      <c r="UR33">
        <f t="shared" si="267"/>
        <v>0</v>
      </c>
      <c r="US33">
        <f t="shared" si="268"/>
        <v>0</v>
      </c>
      <c r="UT33">
        <f t="shared" si="269"/>
        <v>0</v>
      </c>
      <c r="UU33">
        <f t="shared" si="270"/>
        <v>400</v>
      </c>
      <c r="UV33">
        <f t="shared" si="271"/>
        <v>0</v>
      </c>
      <c r="UW33">
        <f t="shared" si="272"/>
        <v>0</v>
      </c>
      <c r="UX33">
        <f t="shared" si="273"/>
        <v>0</v>
      </c>
      <c r="UY33">
        <f t="shared" si="274"/>
        <v>0</v>
      </c>
      <c r="UZ33" t="str">
        <f t="shared" si="275"/>
        <v/>
      </c>
      <c r="VA33" t="str">
        <f t="shared" si="276"/>
        <v/>
      </c>
      <c r="VB33">
        <f t="shared" si="277"/>
        <v>0</v>
      </c>
      <c r="VY33">
        <f t="shared" si="278"/>
        <v>999</v>
      </c>
      <c r="VZ33">
        <f t="shared" si="279"/>
        <v>999</v>
      </c>
      <c r="WH33">
        <v>30</v>
      </c>
      <c r="WI33">
        <f t="shared" si="383"/>
        <v>0</v>
      </c>
      <c r="WJ33">
        <f t="shared" si="384"/>
        <v>0</v>
      </c>
      <c r="WK33">
        <f t="shared" si="385"/>
        <v>0</v>
      </c>
      <c r="WL33">
        <f t="shared" si="386"/>
        <v>0</v>
      </c>
      <c r="WM33">
        <f t="shared" si="387"/>
        <v>0</v>
      </c>
      <c r="WN33">
        <f t="shared" si="388"/>
        <v>0</v>
      </c>
      <c r="WO33">
        <f t="shared" si="389"/>
        <v>0</v>
      </c>
      <c r="WP33">
        <f t="shared" si="390"/>
        <v>0</v>
      </c>
      <c r="WQ33">
        <f t="shared" si="391"/>
        <v>0</v>
      </c>
      <c r="WR33">
        <f t="shared" si="392"/>
        <v>0</v>
      </c>
      <c r="WS33">
        <f t="shared" si="280"/>
        <v>0</v>
      </c>
      <c r="WT33">
        <f t="shared" si="281"/>
        <v>0</v>
      </c>
      <c r="WU33">
        <f t="shared" si="282"/>
        <v>0</v>
      </c>
      <c r="WV33">
        <f t="shared" si="283"/>
        <v>0</v>
      </c>
      <c r="WW33">
        <f t="shared" si="284"/>
        <v>0</v>
      </c>
      <c r="WX33">
        <f t="shared" si="285"/>
        <v>0</v>
      </c>
      <c r="WY33">
        <f t="shared" si="286"/>
        <v>0</v>
      </c>
      <c r="WZ33">
        <f t="shared" si="287"/>
        <v>0</v>
      </c>
      <c r="XA33">
        <f t="shared" si="288"/>
        <v>0</v>
      </c>
      <c r="XB33">
        <f t="shared" si="289"/>
        <v>0</v>
      </c>
      <c r="XC33">
        <f t="shared" si="290"/>
        <v>0</v>
      </c>
      <c r="XD33">
        <f t="shared" si="291"/>
        <v>0</v>
      </c>
      <c r="XE33">
        <f t="shared" si="292"/>
        <v>0</v>
      </c>
      <c r="XF33">
        <f t="shared" si="293"/>
        <v>0</v>
      </c>
      <c r="XG33">
        <f t="shared" si="294"/>
        <v>0</v>
      </c>
      <c r="XH33">
        <f t="shared" si="295"/>
        <v>0</v>
      </c>
      <c r="XI33">
        <f t="shared" si="296"/>
        <v>0</v>
      </c>
      <c r="XJ33">
        <f t="shared" si="297"/>
        <v>0</v>
      </c>
      <c r="XK33">
        <f t="shared" si="298"/>
        <v>0</v>
      </c>
      <c r="XL33">
        <f t="shared" si="299"/>
        <v>0</v>
      </c>
      <c r="XM33">
        <f t="shared" si="300"/>
        <v>0</v>
      </c>
      <c r="XN33">
        <f t="shared" si="301"/>
        <v>0</v>
      </c>
      <c r="XO33">
        <f t="shared" si="302"/>
        <v>0</v>
      </c>
      <c r="XP33">
        <f t="shared" si="303"/>
        <v>0</v>
      </c>
      <c r="XQ33">
        <f t="shared" si="304"/>
        <v>0</v>
      </c>
      <c r="XR33">
        <f t="shared" si="305"/>
        <v>0</v>
      </c>
      <c r="XS33">
        <f t="shared" si="306"/>
        <v>0</v>
      </c>
      <c r="XT33">
        <f t="shared" si="307"/>
        <v>0</v>
      </c>
      <c r="XU33">
        <f t="shared" si="308"/>
        <v>0</v>
      </c>
      <c r="XV33">
        <f t="shared" si="309"/>
        <v>0</v>
      </c>
      <c r="XX33">
        <f t="shared" si="310"/>
        <v>0</v>
      </c>
      <c r="XY33">
        <f t="shared" si="311"/>
        <v>0</v>
      </c>
      <c r="XZ33">
        <f t="shared" si="312"/>
        <v>0</v>
      </c>
    </row>
    <row r="34" spans="1:650" x14ac:dyDescent="0.45">
      <c r="B34" s="27" t="str">
        <f>IF(IFERROR(MATCH(8,$AQ$4:$AQ$13,0),"")="","",8)</f>
        <v/>
      </c>
      <c r="C34" s="28" t="str">
        <f>IF(IFERROR(MATCH(8,$AQ$4:$AQ$13,0),"")="","",INDEX($C$7:$C$16,IFERROR(MATCH(8,$AQ$4:$AQ$13,0),"")))</f>
        <v/>
      </c>
      <c r="D34" s="29" t="str">
        <f>IF(IFERROR(MATCH(8,$AQ$4:$AQ$13,0),"")="","",INDEX($D$7:$D$16,IFERROR(MATCH(8,$AQ$4:$AQ$13,0),"")))</f>
        <v/>
      </c>
      <c r="E34" s="30" t="str">
        <f>IF(IFERROR(MATCH(8,$AQ$4:$AQ$13,0),"")="","",INDEX($E$7:$E$16,IFERROR(MATCH(8,$AQ$4:$AQ$13,0),"")))</f>
        <v/>
      </c>
      <c r="F34" s="29" t="str">
        <f>IF(IFERROR(MATCH(8,$AQ$4:$AQ$13,0),"")="","",INDEX($F$7:$F$16,IFERROR(MATCH(8,$AQ$4:$AQ$13,0),"")))</f>
        <v/>
      </c>
      <c r="AT34">
        <v>31</v>
      </c>
      <c r="AU34">
        <f t="shared" si="313"/>
        <v>0</v>
      </c>
      <c r="AV34">
        <f t="shared" si="314"/>
        <v>0</v>
      </c>
      <c r="AW34">
        <f t="shared" si="315"/>
        <v>0</v>
      </c>
      <c r="AX34">
        <f t="shared" si="316"/>
        <v>0</v>
      </c>
      <c r="AY34">
        <f t="shared" si="317"/>
        <v>0</v>
      </c>
      <c r="AZ34">
        <f t="shared" si="318"/>
        <v>0</v>
      </c>
      <c r="BA34">
        <f t="shared" si="319"/>
        <v>0</v>
      </c>
      <c r="BB34">
        <f t="shared" si="320"/>
        <v>0</v>
      </c>
      <c r="BC34">
        <f t="shared" si="321"/>
        <v>0</v>
      </c>
      <c r="BD34">
        <f t="shared" si="322"/>
        <v>0</v>
      </c>
      <c r="BE34">
        <f t="shared" si="0"/>
        <v>0</v>
      </c>
      <c r="BF34">
        <f t="shared" si="1"/>
        <v>0</v>
      </c>
      <c r="BG34">
        <f t="shared" si="2"/>
        <v>0</v>
      </c>
      <c r="BH34">
        <f t="shared" si="3"/>
        <v>0</v>
      </c>
      <c r="BI34">
        <f t="shared" si="4"/>
        <v>0</v>
      </c>
      <c r="BJ34">
        <f t="shared" si="5"/>
        <v>0</v>
      </c>
      <c r="BK34">
        <f t="shared" si="6"/>
        <v>0</v>
      </c>
      <c r="BL34">
        <f t="shared" si="7"/>
        <v>0</v>
      </c>
      <c r="BM34">
        <f t="shared" si="8"/>
        <v>0</v>
      </c>
      <c r="BN34">
        <f t="shared" si="9"/>
        <v>0</v>
      </c>
      <c r="BO34">
        <f t="shared" si="10"/>
        <v>0</v>
      </c>
      <c r="BP34">
        <f t="shared" si="11"/>
        <v>0</v>
      </c>
      <c r="BQ34">
        <f t="shared" si="12"/>
        <v>0</v>
      </c>
      <c r="BR34">
        <f t="shared" si="13"/>
        <v>0</v>
      </c>
      <c r="BS34">
        <f t="shared" si="14"/>
        <v>0</v>
      </c>
      <c r="BT34">
        <f t="shared" si="15"/>
        <v>0</v>
      </c>
      <c r="BU34">
        <f t="shared" si="16"/>
        <v>0</v>
      </c>
      <c r="BV34">
        <f t="shared" si="17"/>
        <v>0</v>
      </c>
      <c r="BW34">
        <f t="shared" si="18"/>
        <v>0</v>
      </c>
      <c r="BX34">
        <f t="shared" si="19"/>
        <v>0</v>
      </c>
      <c r="BY34">
        <f t="shared" si="20"/>
        <v>0</v>
      </c>
      <c r="BZ34">
        <f t="shared" si="21"/>
        <v>0</v>
      </c>
      <c r="CA34">
        <f t="shared" si="22"/>
        <v>0</v>
      </c>
      <c r="CB34">
        <f t="shared" si="23"/>
        <v>0</v>
      </c>
      <c r="CC34">
        <f t="shared" si="24"/>
        <v>0</v>
      </c>
      <c r="CD34">
        <f t="shared" si="25"/>
        <v>0</v>
      </c>
      <c r="CE34">
        <f t="shared" si="26"/>
        <v>0</v>
      </c>
      <c r="CF34">
        <f t="shared" si="27"/>
        <v>0</v>
      </c>
      <c r="CG34">
        <f t="shared" si="28"/>
        <v>0</v>
      </c>
      <c r="CH34">
        <f t="shared" si="29"/>
        <v>0</v>
      </c>
      <c r="CI34">
        <f t="shared" si="30"/>
        <v>0</v>
      </c>
      <c r="CJ34">
        <f t="shared" si="31"/>
        <v>0</v>
      </c>
      <c r="CK34">
        <f t="shared" si="32"/>
        <v>0</v>
      </c>
      <c r="CL34">
        <f t="shared" si="33"/>
        <v>0</v>
      </c>
      <c r="CM34">
        <f t="shared" si="34"/>
        <v>0</v>
      </c>
      <c r="CN34" t="str">
        <f t="shared" si="35"/>
        <v/>
      </c>
      <c r="CO34" t="str">
        <f t="shared" si="36"/>
        <v/>
      </c>
      <c r="CP34">
        <f t="shared" si="37"/>
        <v>0</v>
      </c>
      <c r="DM34">
        <f t="shared" si="38"/>
        <v>999</v>
      </c>
      <c r="DN34">
        <f t="shared" si="39"/>
        <v>999</v>
      </c>
      <c r="DV34">
        <v>31</v>
      </c>
      <c r="DW34">
        <f t="shared" si="323"/>
        <v>0</v>
      </c>
      <c r="DX34">
        <f t="shared" si="324"/>
        <v>0</v>
      </c>
      <c r="DY34">
        <f t="shared" si="325"/>
        <v>0</v>
      </c>
      <c r="DZ34">
        <f t="shared" si="326"/>
        <v>0</v>
      </c>
      <c r="EA34">
        <f t="shared" si="327"/>
        <v>0</v>
      </c>
      <c r="EB34">
        <f t="shared" si="328"/>
        <v>0</v>
      </c>
      <c r="EC34">
        <f t="shared" si="329"/>
        <v>0</v>
      </c>
      <c r="ED34">
        <f t="shared" si="330"/>
        <v>0</v>
      </c>
      <c r="EE34">
        <f t="shared" si="331"/>
        <v>0</v>
      </c>
      <c r="EF34">
        <f t="shared" si="332"/>
        <v>0</v>
      </c>
      <c r="EG34">
        <f t="shared" si="40"/>
        <v>0</v>
      </c>
      <c r="EH34">
        <f t="shared" si="41"/>
        <v>0</v>
      </c>
      <c r="EI34">
        <f t="shared" si="42"/>
        <v>0</v>
      </c>
      <c r="EJ34">
        <f t="shared" si="43"/>
        <v>0</v>
      </c>
      <c r="EK34">
        <f t="shared" si="44"/>
        <v>0</v>
      </c>
      <c r="EL34">
        <f t="shared" si="45"/>
        <v>0</v>
      </c>
      <c r="EM34">
        <f t="shared" si="46"/>
        <v>0</v>
      </c>
      <c r="EN34">
        <f t="shared" si="47"/>
        <v>0</v>
      </c>
      <c r="EO34">
        <f t="shared" si="48"/>
        <v>0</v>
      </c>
      <c r="EP34">
        <f t="shared" si="49"/>
        <v>0</v>
      </c>
      <c r="EQ34">
        <f t="shared" si="50"/>
        <v>0</v>
      </c>
      <c r="ER34">
        <f t="shared" si="51"/>
        <v>0</v>
      </c>
      <c r="ES34">
        <f t="shared" si="52"/>
        <v>0</v>
      </c>
      <c r="ET34">
        <f t="shared" si="53"/>
        <v>0</v>
      </c>
      <c r="EU34">
        <f t="shared" si="54"/>
        <v>0</v>
      </c>
      <c r="EV34">
        <f t="shared" si="55"/>
        <v>0</v>
      </c>
      <c r="EW34">
        <f t="shared" si="56"/>
        <v>0</v>
      </c>
      <c r="EX34">
        <f t="shared" si="57"/>
        <v>0</v>
      </c>
      <c r="EY34">
        <f t="shared" si="58"/>
        <v>0</v>
      </c>
      <c r="EZ34">
        <f t="shared" si="59"/>
        <v>0</v>
      </c>
      <c r="FA34">
        <f t="shared" si="60"/>
        <v>0</v>
      </c>
      <c r="FB34">
        <f t="shared" si="61"/>
        <v>0</v>
      </c>
      <c r="FC34">
        <f t="shared" si="62"/>
        <v>0</v>
      </c>
      <c r="FD34">
        <f t="shared" si="63"/>
        <v>0</v>
      </c>
      <c r="FE34">
        <f t="shared" si="64"/>
        <v>0</v>
      </c>
      <c r="FF34">
        <f t="shared" si="65"/>
        <v>0</v>
      </c>
      <c r="FG34">
        <f t="shared" si="66"/>
        <v>0</v>
      </c>
      <c r="FH34">
        <f t="shared" si="67"/>
        <v>0</v>
      </c>
      <c r="FI34">
        <f t="shared" si="68"/>
        <v>0</v>
      </c>
      <c r="FJ34">
        <f t="shared" si="69"/>
        <v>0</v>
      </c>
      <c r="FK34">
        <f t="shared" si="70"/>
        <v>0</v>
      </c>
      <c r="FL34">
        <f t="shared" si="71"/>
        <v>0</v>
      </c>
      <c r="FM34">
        <f t="shared" si="72"/>
        <v>0</v>
      </c>
      <c r="FN34">
        <f t="shared" si="73"/>
        <v>0</v>
      </c>
      <c r="FO34">
        <f t="shared" si="74"/>
        <v>0</v>
      </c>
      <c r="FP34" t="str">
        <f t="shared" si="75"/>
        <v/>
      </c>
      <c r="FQ34" t="str">
        <f t="shared" si="76"/>
        <v/>
      </c>
      <c r="FR34">
        <f t="shared" si="77"/>
        <v>0</v>
      </c>
      <c r="GO34">
        <f t="shared" si="78"/>
        <v>999</v>
      </c>
      <c r="GP34">
        <f t="shared" si="79"/>
        <v>999</v>
      </c>
      <c r="GX34">
        <v>31</v>
      </c>
      <c r="GY34">
        <f t="shared" si="333"/>
        <v>0</v>
      </c>
      <c r="GZ34">
        <f t="shared" si="334"/>
        <v>0</v>
      </c>
      <c r="HA34">
        <f t="shared" si="335"/>
        <v>0</v>
      </c>
      <c r="HB34">
        <f t="shared" si="336"/>
        <v>0</v>
      </c>
      <c r="HC34">
        <f t="shared" si="337"/>
        <v>0</v>
      </c>
      <c r="HD34">
        <f t="shared" si="338"/>
        <v>0</v>
      </c>
      <c r="HE34">
        <f t="shared" si="339"/>
        <v>0</v>
      </c>
      <c r="HF34">
        <f t="shared" si="340"/>
        <v>0</v>
      </c>
      <c r="HG34">
        <f t="shared" si="341"/>
        <v>0</v>
      </c>
      <c r="HH34">
        <f t="shared" si="342"/>
        <v>0</v>
      </c>
      <c r="HI34">
        <f t="shared" si="80"/>
        <v>0</v>
      </c>
      <c r="HJ34">
        <f t="shared" si="81"/>
        <v>0</v>
      </c>
      <c r="HK34">
        <f t="shared" si="82"/>
        <v>0</v>
      </c>
      <c r="HL34">
        <f t="shared" si="83"/>
        <v>0</v>
      </c>
      <c r="HM34">
        <f t="shared" si="84"/>
        <v>0</v>
      </c>
      <c r="HN34">
        <f t="shared" si="85"/>
        <v>0</v>
      </c>
      <c r="HO34">
        <f t="shared" si="86"/>
        <v>0</v>
      </c>
      <c r="HP34">
        <f t="shared" si="87"/>
        <v>0</v>
      </c>
      <c r="HQ34">
        <f t="shared" si="88"/>
        <v>0</v>
      </c>
      <c r="HR34">
        <f t="shared" si="89"/>
        <v>0</v>
      </c>
      <c r="HS34">
        <f t="shared" si="90"/>
        <v>0</v>
      </c>
      <c r="HT34">
        <f t="shared" si="91"/>
        <v>0</v>
      </c>
      <c r="HU34">
        <f t="shared" si="92"/>
        <v>0</v>
      </c>
      <c r="HV34">
        <f t="shared" si="93"/>
        <v>0</v>
      </c>
      <c r="HW34">
        <f t="shared" si="94"/>
        <v>0</v>
      </c>
      <c r="HX34">
        <f t="shared" si="95"/>
        <v>0</v>
      </c>
      <c r="HY34">
        <f t="shared" si="96"/>
        <v>0</v>
      </c>
      <c r="HZ34">
        <f t="shared" si="97"/>
        <v>0</v>
      </c>
      <c r="IA34">
        <f t="shared" si="98"/>
        <v>0</v>
      </c>
      <c r="IB34">
        <f t="shared" si="99"/>
        <v>0</v>
      </c>
      <c r="IC34">
        <f t="shared" si="100"/>
        <v>0</v>
      </c>
      <c r="ID34">
        <f t="shared" si="101"/>
        <v>0</v>
      </c>
      <c r="IE34">
        <f t="shared" si="102"/>
        <v>0</v>
      </c>
      <c r="IF34">
        <f t="shared" si="103"/>
        <v>0</v>
      </c>
      <c r="IG34">
        <f t="shared" si="104"/>
        <v>0</v>
      </c>
      <c r="IH34">
        <f t="shared" si="105"/>
        <v>0</v>
      </c>
      <c r="II34">
        <f t="shared" si="106"/>
        <v>0</v>
      </c>
      <c r="IJ34">
        <f t="shared" si="107"/>
        <v>0</v>
      </c>
      <c r="IK34">
        <f t="shared" si="108"/>
        <v>0</v>
      </c>
      <c r="IL34">
        <f t="shared" si="109"/>
        <v>0</v>
      </c>
      <c r="IM34">
        <f t="shared" si="110"/>
        <v>0</v>
      </c>
      <c r="IN34">
        <f t="shared" si="111"/>
        <v>0</v>
      </c>
      <c r="IO34">
        <f t="shared" si="112"/>
        <v>0</v>
      </c>
      <c r="IP34">
        <f t="shared" si="113"/>
        <v>0</v>
      </c>
      <c r="IQ34">
        <f t="shared" si="114"/>
        <v>0</v>
      </c>
      <c r="IR34" t="str">
        <f t="shared" si="115"/>
        <v/>
      </c>
      <c r="IS34" t="str">
        <f t="shared" si="116"/>
        <v/>
      </c>
      <c r="IT34">
        <f t="shared" si="117"/>
        <v>0</v>
      </c>
      <c r="JQ34">
        <f t="shared" si="118"/>
        <v>999</v>
      </c>
      <c r="JR34">
        <f t="shared" si="119"/>
        <v>999</v>
      </c>
      <c r="JZ34">
        <v>31</v>
      </c>
      <c r="KA34">
        <f t="shared" si="343"/>
        <v>0</v>
      </c>
      <c r="KB34">
        <f t="shared" si="344"/>
        <v>0</v>
      </c>
      <c r="KC34">
        <f t="shared" si="345"/>
        <v>0</v>
      </c>
      <c r="KD34">
        <f t="shared" si="346"/>
        <v>0</v>
      </c>
      <c r="KE34">
        <f t="shared" si="347"/>
        <v>0</v>
      </c>
      <c r="KF34">
        <f t="shared" si="348"/>
        <v>0</v>
      </c>
      <c r="KG34">
        <f t="shared" si="349"/>
        <v>0</v>
      </c>
      <c r="KH34">
        <f t="shared" si="350"/>
        <v>0</v>
      </c>
      <c r="KI34">
        <f t="shared" si="351"/>
        <v>0</v>
      </c>
      <c r="KJ34">
        <f t="shared" si="352"/>
        <v>0</v>
      </c>
      <c r="KK34">
        <f t="shared" si="120"/>
        <v>0</v>
      </c>
      <c r="KL34">
        <f t="shared" si="121"/>
        <v>0</v>
      </c>
      <c r="KM34">
        <f t="shared" si="122"/>
        <v>0</v>
      </c>
      <c r="KN34">
        <f t="shared" si="123"/>
        <v>0</v>
      </c>
      <c r="KO34">
        <f t="shared" si="124"/>
        <v>0</v>
      </c>
      <c r="KP34">
        <f t="shared" si="125"/>
        <v>0</v>
      </c>
      <c r="KQ34">
        <f t="shared" si="126"/>
        <v>0</v>
      </c>
      <c r="KR34">
        <f t="shared" si="127"/>
        <v>0</v>
      </c>
      <c r="KS34">
        <f t="shared" si="128"/>
        <v>0</v>
      </c>
      <c r="KT34">
        <f t="shared" si="129"/>
        <v>0</v>
      </c>
      <c r="KU34">
        <f t="shared" si="130"/>
        <v>0</v>
      </c>
      <c r="KV34">
        <f t="shared" si="131"/>
        <v>0</v>
      </c>
      <c r="KW34">
        <f t="shared" si="132"/>
        <v>0</v>
      </c>
      <c r="KX34">
        <f t="shared" si="133"/>
        <v>0</v>
      </c>
      <c r="KY34">
        <f t="shared" si="134"/>
        <v>0</v>
      </c>
      <c r="KZ34">
        <f t="shared" si="135"/>
        <v>0</v>
      </c>
      <c r="LA34">
        <f t="shared" si="136"/>
        <v>0</v>
      </c>
      <c r="LB34">
        <f t="shared" si="137"/>
        <v>0</v>
      </c>
      <c r="LC34">
        <f t="shared" si="138"/>
        <v>0</v>
      </c>
      <c r="LD34">
        <f t="shared" si="139"/>
        <v>0</v>
      </c>
      <c r="LE34">
        <f t="shared" si="140"/>
        <v>0</v>
      </c>
      <c r="LF34">
        <f t="shared" si="141"/>
        <v>0</v>
      </c>
      <c r="LG34">
        <f t="shared" si="142"/>
        <v>0</v>
      </c>
      <c r="LH34">
        <f t="shared" si="143"/>
        <v>0</v>
      </c>
      <c r="LI34">
        <f t="shared" si="144"/>
        <v>0</v>
      </c>
      <c r="LJ34">
        <f t="shared" si="145"/>
        <v>0</v>
      </c>
      <c r="LK34">
        <f t="shared" si="146"/>
        <v>0</v>
      </c>
      <c r="LL34">
        <f t="shared" si="147"/>
        <v>0</v>
      </c>
      <c r="LM34">
        <f t="shared" si="148"/>
        <v>0</v>
      </c>
      <c r="LN34">
        <f t="shared" si="149"/>
        <v>0</v>
      </c>
      <c r="LO34">
        <f t="shared" si="150"/>
        <v>100</v>
      </c>
      <c r="LP34">
        <f t="shared" si="151"/>
        <v>0</v>
      </c>
      <c r="LQ34">
        <f t="shared" si="152"/>
        <v>0</v>
      </c>
      <c r="LR34">
        <f t="shared" si="153"/>
        <v>0</v>
      </c>
      <c r="LS34">
        <f t="shared" si="154"/>
        <v>0</v>
      </c>
      <c r="LT34" t="str">
        <f t="shared" si="155"/>
        <v/>
      </c>
      <c r="LU34" t="str">
        <f t="shared" si="156"/>
        <v/>
      </c>
      <c r="LV34">
        <f t="shared" si="157"/>
        <v>0</v>
      </c>
      <c r="MS34">
        <f t="shared" si="158"/>
        <v>999</v>
      </c>
      <c r="MT34">
        <f t="shared" si="159"/>
        <v>999</v>
      </c>
      <c r="NB34">
        <v>31</v>
      </c>
      <c r="NC34">
        <f t="shared" si="353"/>
        <v>0</v>
      </c>
      <c r="ND34">
        <f t="shared" si="354"/>
        <v>0</v>
      </c>
      <c r="NE34">
        <f t="shared" si="355"/>
        <v>0</v>
      </c>
      <c r="NF34">
        <f t="shared" si="356"/>
        <v>0</v>
      </c>
      <c r="NG34">
        <f t="shared" si="357"/>
        <v>0</v>
      </c>
      <c r="NH34">
        <f t="shared" si="358"/>
        <v>0</v>
      </c>
      <c r="NI34">
        <f t="shared" si="359"/>
        <v>0</v>
      </c>
      <c r="NJ34">
        <f t="shared" si="360"/>
        <v>0</v>
      </c>
      <c r="NK34">
        <f t="shared" si="361"/>
        <v>0</v>
      </c>
      <c r="NL34">
        <f t="shared" si="362"/>
        <v>0</v>
      </c>
      <c r="NM34">
        <f t="shared" si="160"/>
        <v>0</v>
      </c>
      <c r="NN34">
        <f t="shared" si="161"/>
        <v>0</v>
      </c>
      <c r="NO34">
        <f t="shared" si="162"/>
        <v>0</v>
      </c>
      <c r="NP34">
        <f t="shared" si="163"/>
        <v>0</v>
      </c>
      <c r="NQ34">
        <f t="shared" si="164"/>
        <v>0</v>
      </c>
      <c r="NR34">
        <f t="shared" si="165"/>
        <v>0</v>
      </c>
      <c r="NS34">
        <f t="shared" si="166"/>
        <v>0</v>
      </c>
      <c r="NT34">
        <f t="shared" si="167"/>
        <v>0</v>
      </c>
      <c r="NU34">
        <f t="shared" si="168"/>
        <v>0</v>
      </c>
      <c r="NV34">
        <f t="shared" si="169"/>
        <v>0</v>
      </c>
      <c r="NW34">
        <f t="shared" si="170"/>
        <v>0</v>
      </c>
      <c r="NX34">
        <f t="shared" si="171"/>
        <v>0</v>
      </c>
      <c r="NY34">
        <f t="shared" si="172"/>
        <v>0</v>
      </c>
      <c r="NZ34">
        <f t="shared" si="173"/>
        <v>0</v>
      </c>
      <c r="OA34">
        <f t="shared" si="174"/>
        <v>0</v>
      </c>
      <c r="OB34">
        <f t="shared" si="175"/>
        <v>0</v>
      </c>
      <c r="OC34">
        <f t="shared" si="176"/>
        <v>0</v>
      </c>
      <c r="OD34">
        <f t="shared" si="177"/>
        <v>0</v>
      </c>
      <c r="OE34">
        <f t="shared" si="178"/>
        <v>0</v>
      </c>
      <c r="OF34">
        <f t="shared" si="179"/>
        <v>0</v>
      </c>
      <c r="OG34">
        <f t="shared" si="180"/>
        <v>0</v>
      </c>
      <c r="OH34">
        <f t="shared" si="181"/>
        <v>0</v>
      </c>
      <c r="OI34">
        <f t="shared" si="182"/>
        <v>0</v>
      </c>
      <c r="OJ34">
        <f t="shared" si="183"/>
        <v>0</v>
      </c>
      <c r="OK34">
        <f t="shared" si="184"/>
        <v>0</v>
      </c>
      <c r="OL34">
        <f t="shared" si="185"/>
        <v>0</v>
      </c>
      <c r="OM34">
        <f t="shared" si="186"/>
        <v>0</v>
      </c>
      <c r="ON34">
        <f t="shared" si="187"/>
        <v>0</v>
      </c>
      <c r="OO34">
        <f t="shared" si="188"/>
        <v>0</v>
      </c>
      <c r="OP34">
        <f t="shared" si="189"/>
        <v>0</v>
      </c>
      <c r="OQ34">
        <f t="shared" si="190"/>
        <v>200</v>
      </c>
      <c r="OR34">
        <f t="shared" si="191"/>
        <v>0</v>
      </c>
      <c r="OS34">
        <f t="shared" si="192"/>
        <v>0</v>
      </c>
      <c r="OT34">
        <f t="shared" si="193"/>
        <v>0</v>
      </c>
      <c r="OU34">
        <f t="shared" si="194"/>
        <v>0</v>
      </c>
      <c r="OV34" t="str">
        <f t="shared" si="195"/>
        <v/>
      </c>
      <c r="OW34" t="str">
        <f t="shared" si="196"/>
        <v/>
      </c>
      <c r="OX34">
        <f t="shared" si="197"/>
        <v>0</v>
      </c>
      <c r="PU34">
        <f t="shared" si="198"/>
        <v>999</v>
      </c>
      <c r="PV34">
        <f t="shared" si="199"/>
        <v>999</v>
      </c>
      <c r="QD34">
        <v>31</v>
      </c>
      <c r="QE34">
        <f t="shared" si="363"/>
        <v>0</v>
      </c>
      <c r="QF34">
        <f t="shared" si="364"/>
        <v>0</v>
      </c>
      <c r="QG34">
        <f t="shared" si="365"/>
        <v>0</v>
      </c>
      <c r="QH34">
        <f t="shared" si="366"/>
        <v>0</v>
      </c>
      <c r="QI34">
        <f t="shared" si="367"/>
        <v>0</v>
      </c>
      <c r="QJ34">
        <f t="shared" si="368"/>
        <v>0</v>
      </c>
      <c r="QK34">
        <f t="shared" si="369"/>
        <v>0</v>
      </c>
      <c r="QL34">
        <f t="shared" si="370"/>
        <v>0</v>
      </c>
      <c r="QM34">
        <f t="shared" si="371"/>
        <v>0</v>
      </c>
      <c r="QN34">
        <f t="shared" si="372"/>
        <v>0</v>
      </c>
      <c r="QO34">
        <f t="shared" si="200"/>
        <v>0</v>
      </c>
      <c r="QP34">
        <f t="shared" si="201"/>
        <v>0</v>
      </c>
      <c r="QQ34">
        <f t="shared" si="202"/>
        <v>0</v>
      </c>
      <c r="QR34">
        <f t="shared" si="203"/>
        <v>0</v>
      </c>
      <c r="QS34">
        <f t="shared" si="204"/>
        <v>0</v>
      </c>
      <c r="QT34">
        <f t="shared" si="205"/>
        <v>0</v>
      </c>
      <c r="QU34">
        <f t="shared" si="206"/>
        <v>0</v>
      </c>
      <c r="QV34">
        <f t="shared" si="207"/>
        <v>0</v>
      </c>
      <c r="QW34">
        <f t="shared" si="208"/>
        <v>0</v>
      </c>
      <c r="QX34">
        <f t="shared" si="209"/>
        <v>0</v>
      </c>
      <c r="QY34">
        <f t="shared" si="210"/>
        <v>0</v>
      </c>
      <c r="QZ34">
        <f t="shared" si="211"/>
        <v>0</v>
      </c>
      <c r="RA34">
        <f t="shared" si="212"/>
        <v>0</v>
      </c>
      <c r="RB34">
        <f t="shared" si="213"/>
        <v>0</v>
      </c>
      <c r="RC34">
        <f t="shared" si="214"/>
        <v>0</v>
      </c>
      <c r="RD34">
        <f t="shared" si="215"/>
        <v>0</v>
      </c>
      <c r="RE34">
        <f t="shared" si="216"/>
        <v>0</v>
      </c>
      <c r="RF34">
        <f t="shared" si="217"/>
        <v>0</v>
      </c>
      <c r="RG34">
        <f t="shared" si="218"/>
        <v>0</v>
      </c>
      <c r="RH34">
        <f t="shared" si="219"/>
        <v>0</v>
      </c>
      <c r="RI34">
        <f t="shared" si="220"/>
        <v>0</v>
      </c>
      <c r="RJ34">
        <f t="shared" si="221"/>
        <v>0</v>
      </c>
      <c r="RK34">
        <f t="shared" si="222"/>
        <v>0</v>
      </c>
      <c r="RL34">
        <f t="shared" si="223"/>
        <v>0</v>
      </c>
      <c r="RM34">
        <f t="shared" si="224"/>
        <v>0</v>
      </c>
      <c r="RN34">
        <f t="shared" si="225"/>
        <v>0</v>
      </c>
      <c r="RO34">
        <f t="shared" si="226"/>
        <v>0</v>
      </c>
      <c r="RP34">
        <f t="shared" si="227"/>
        <v>0</v>
      </c>
      <c r="RQ34">
        <f t="shared" si="228"/>
        <v>0</v>
      </c>
      <c r="RR34">
        <f t="shared" si="229"/>
        <v>0</v>
      </c>
      <c r="RS34">
        <f t="shared" si="230"/>
        <v>300</v>
      </c>
      <c r="RT34">
        <f t="shared" si="231"/>
        <v>0</v>
      </c>
      <c r="RU34">
        <f t="shared" si="232"/>
        <v>0</v>
      </c>
      <c r="RV34">
        <f t="shared" si="233"/>
        <v>0</v>
      </c>
      <c r="RW34">
        <f t="shared" si="234"/>
        <v>0</v>
      </c>
      <c r="RX34" t="str">
        <f t="shared" si="235"/>
        <v/>
      </c>
      <c r="RY34" t="str">
        <f t="shared" si="236"/>
        <v/>
      </c>
      <c r="RZ34">
        <f t="shared" si="237"/>
        <v>0</v>
      </c>
      <c r="SW34">
        <f t="shared" si="238"/>
        <v>999</v>
      </c>
      <c r="SX34">
        <f t="shared" si="239"/>
        <v>999</v>
      </c>
      <c r="TF34">
        <v>31</v>
      </c>
      <c r="TG34">
        <f t="shared" si="373"/>
        <v>0</v>
      </c>
      <c r="TH34">
        <f t="shared" si="374"/>
        <v>0</v>
      </c>
      <c r="TI34">
        <f t="shared" si="375"/>
        <v>0</v>
      </c>
      <c r="TJ34">
        <f t="shared" si="376"/>
        <v>0</v>
      </c>
      <c r="TK34">
        <f t="shared" si="377"/>
        <v>0</v>
      </c>
      <c r="TL34">
        <f t="shared" si="378"/>
        <v>0</v>
      </c>
      <c r="TM34">
        <f t="shared" si="379"/>
        <v>0</v>
      </c>
      <c r="TN34">
        <f t="shared" si="380"/>
        <v>0</v>
      </c>
      <c r="TO34">
        <f t="shared" si="381"/>
        <v>0</v>
      </c>
      <c r="TP34">
        <f t="shared" si="382"/>
        <v>0</v>
      </c>
      <c r="TQ34">
        <f t="shared" si="240"/>
        <v>0</v>
      </c>
      <c r="TR34">
        <f t="shared" si="241"/>
        <v>0</v>
      </c>
      <c r="TS34">
        <f t="shared" si="242"/>
        <v>0</v>
      </c>
      <c r="TT34">
        <f t="shared" si="243"/>
        <v>0</v>
      </c>
      <c r="TU34">
        <f t="shared" si="244"/>
        <v>0</v>
      </c>
      <c r="TV34">
        <f t="shared" si="245"/>
        <v>0</v>
      </c>
      <c r="TW34">
        <f t="shared" si="246"/>
        <v>0</v>
      </c>
      <c r="TX34">
        <f t="shared" si="247"/>
        <v>0</v>
      </c>
      <c r="TY34">
        <f t="shared" si="248"/>
        <v>0</v>
      </c>
      <c r="TZ34">
        <f t="shared" si="249"/>
        <v>0</v>
      </c>
      <c r="UA34">
        <f t="shared" si="250"/>
        <v>0</v>
      </c>
      <c r="UB34">
        <f t="shared" si="251"/>
        <v>0</v>
      </c>
      <c r="UC34">
        <f t="shared" si="252"/>
        <v>0</v>
      </c>
      <c r="UD34">
        <f t="shared" si="253"/>
        <v>0</v>
      </c>
      <c r="UE34">
        <f t="shared" si="254"/>
        <v>0</v>
      </c>
      <c r="UF34">
        <f t="shared" si="255"/>
        <v>0</v>
      </c>
      <c r="UG34">
        <f t="shared" si="256"/>
        <v>0</v>
      </c>
      <c r="UH34">
        <f t="shared" si="257"/>
        <v>0</v>
      </c>
      <c r="UI34">
        <f t="shared" si="258"/>
        <v>0</v>
      </c>
      <c r="UJ34">
        <f t="shared" si="259"/>
        <v>0</v>
      </c>
      <c r="UK34">
        <f t="shared" si="260"/>
        <v>0</v>
      </c>
      <c r="UL34">
        <f t="shared" si="261"/>
        <v>0</v>
      </c>
      <c r="UM34">
        <f t="shared" si="262"/>
        <v>0</v>
      </c>
      <c r="UN34">
        <f t="shared" si="263"/>
        <v>0</v>
      </c>
      <c r="UO34">
        <f t="shared" si="264"/>
        <v>0</v>
      </c>
      <c r="UP34">
        <f t="shared" si="265"/>
        <v>0</v>
      </c>
      <c r="UQ34">
        <f t="shared" si="266"/>
        <v>0</v>
      </c>
      <c r="UR34">
        <f t="shared" si="267"/>
        <v>0</v>
      </c>
      <c r="US34">
        <f t="shared" si="268"/>
        <v>0</v>
      </c>
      <c r="UT34">
        <f t="shared" si="269"/>
        <v>0</v>
      </c>
      <c r="UU34">
        <f t="shared" si="270"/>
        <v>400</v>
      </c>
      <c r="UV34">
        <f t="shared" si="271"/>
        <v>0</v>
      </c>
      <c r="UW34">
        <f t="shared" si="272"/>
        <v>0</v>
      </c>
      <c r="UX34">
        <f t="shared" si="273"/>
        <v>0</v>
      </c>
      <c r="UY34">
        <f t="shared" si="274"/>
        <v>0</v>
      </c>
      <c r="UZ34" t="str">
        <f t="shared" si="275"/>
        <v/>
      </c>
      <c r="VA34" t="str">
        <f t="shared" si="276"/>
        <v/>
      </c>
      <c r="VB34">
        <f t="shared" si="277"/>
        <v>0</v>
      </c>
      <c r="VY34">
        <f t="shared" si="278"/>
        <v>999</v>
      </c>
      <c r="VZ34">
        <f t="shared" si="279"/>
        <v>999</v>
      </c>
      <c r="WH34">
        <v>31</v>
      </c>
      <c r="WI34">
        <f t="shared" si="383"/>
        <v>0</v>
      </c>
      <c r="WJ34">
        <f t="shared" si="384"/>
        <v>0</v>
      </c>
      <c r="WK34">
        <f t="shared" si="385"/>
        <v>0</v>
      </c>
      <c r="WL34">
        <f t="shared" si="386"/>
        <v>0</v>
      </c>
      <c r="WM34">
        <f t="shared" si="387"/>
        <v>0</v>
      </c>
      <c r="WN34">
        <f t="shared" si="388"/>
        <v>0</v>
      </c>
      <c r="WO34">
        <f t="shared" si="389"/>
        <v>0</v>
      </c>
      <c r="WP34">
        <f t="shared" si="390"/>
        <v>0</v>
      </c>
      <c r="WQ34">
        <f t="shared" si="391"/>
        <v>0</v>
      </c>
      <c r="WR34">
        <f t="shared" si="392"/>
        <v>0</v>
      </c>
      <c r="WS34">
        <f t="shared" si="280"/>
        <v>0</v>
      </c>
      <c r="WT34">
        <f t="shared" si="281"/>
        <v>0</v>
      </c>
      <c r="WU34">
        <f t="shared" si="282"/>
        <v>0</v>
      </c>
      <c r="WV34">
        <f t="shared" si="283"/>
        <v>0</v>
      </c>
      <c r="WW34">
        <f t="shared" si="284"/>
        <v>0</v>
      </c>
      <c r="WX34">
        <f t="shared" si="285"/>
        <v>0</v>
      </c>
      <c r="WY34">
        <f t="shared" si="286"/>
        <v>0</v>
      </c>
      <c r="WZ34">
        <f t="shared" si="287"/>
        <v>0</v>
      </c>
      <c r="XA34">
        <f t="shared" si="288"/>
        <v>0</v>
      </c>
      <c r="XB34">
        <f t="shared" si="289"/>
        <v>0</v>
      </c>
      <c r="XC34">
        <f t="shared" si="290"/>
        <v>0</v>
      </c>
      <c r="XD34">
        <f t="shared" si="291"/>
        <v>0</v>
      </c>
      <c r="XE34">
        <f t="shared" si="292"/>
        <v>0</v>
      </c>
      <c r="XF34">
        <f t="shared" si="293"/>
        <v>0</v>
      </c>
      <c r="XG34">
        <f t="shared" si="294"/>
        <v>0</v>
      </c>
      <c r="XH34">
        <f t="shared" si="295"/>
        <v>0</v>
      </c>
      <c r="XI34">
        <f t="shared" si="296"/>
        <v>0</v>
      </c>
      <c r="XJ34">
        <f t="shared" si="297"/>
        <v>0</v>
      </c>
      <c r="XK34">
        <f t="shared" si="298"/>
        <v>0</v>
      </c>
      <c r="XL34">
        <f t="shared" si="299"/>
        <v>0</v>
      </c>
      <c r="XM34">
        <f t="shared" si="300"/>
        <v>0</v>
      </c>
      <c r="XN34">
        <f t="shared" si="301"/>
        <v>0</v>
      </c>
      <c r="XO34">
        <f t="shared" si="302"/>
        <v>0</v>
      </c>
      <c r="XP34">
        <f t="shared" si="303"/>
        <v>0</v>
      </c>
      <c r="XQ34">
        <f t="shared" si="304"/>
        <v>0</v>
      </c>
      <c r="XR34">
        <f t="shared" si="305"/>
        <v>0</v>
      </c>
      <c r="XS34">
        <f t="shared" si="306"/>
        <v>0</v>
      </c>
      <c r="XT34">
        <f t="shared" si="307"/>
        <v>0</v>
      </c>
      <c r="XU34">
        <f t="shared" si="308"/>
        <v>0</v>
      </c>
      <c r="XV34">
        <f t="shared" si="309"/>
        <v>0</v>
      </c>
      <c r="XX34">
        <f t="shared" si="310"/>
        <v>0</v>
      </c>
      <c r="XY34">
        <f t="shared" si="311"/>
        <v>0</v>
      </c>
      <c r="XZ34">
        <f t="shared" si="312"/>
        <v>0</v>
      </c>
    </row>
    <row r="35" spans="1:650" x14ac:dyDescent="0.45">
      <c r="B35" s="27" t="str">
        <f>IF(IFERROR(MATCH(9,$AQ$4:$AQ$13,0),"")="","",9)</f>
        <v/>
      </c>
      <c r="C35" s="28" t="str">
        <f>IF(IFERROR(MATCH(9,$AQ$4:$AQ$13,0),"")="","",INDEX($C$7:$C$16,IFERROR(MATCH(9,$AQ$4:$AQ$13,0),"")))</f>
        <v/>
      </c>
      <c r="D35" s="29" t="str">
        <f>IF(IFERROR(MATCH(9,$AQ$4:$AQ$13,0),"")="","",INDEX($D$7:$D$16,IFERROR(MATCH(9,$AQ$4:$AQ$13,0),"")))</f>
        <v/>
      </c>
      <c r="E35" s="30" t="str">
        <f>IF(IFERROR(MATCH(9,$AQ$4:$AQ$13,0),"")="","",INDEX($E$7:$E$16,IFERROR(MATCH(9,$AQ$4:$AQ$13,0),"")))</f>
        <v/>
      </c>
      <c r="F35" s="29" t="str">
        <f>IF(IFERROR(MATCH(9,$AQ$4:$AQ$13,0),"")="","",INDEX($F$7:$F$16,IFERROR(MATCH(9,$AQ$4:$AQ$13,0),"")))</f>
        <v/>
      </c>
      <c r="AT35">
        <v>32</v>
      </c>
      <c r="AU35">
        <f t="shared" si="313"/>
        <v>0</v>
      </c>
      <c r="AV35">
        <f t="shared" si="314"/>
        <v>0</v>
      </c>
      <c r="AW35">
        <f t="shared" si="315"/>
        <v>0</v>
      </c>
      <c r="AX35">
        <f t="shared" si="316"/>
        <v>0</v>
      </c>
      <c r="AY35">
        <f t="shared" si="317"/>
        <v>0</v>
      </c>
      <c r="AZ35">
        <f t="shared" si="318"/>
        <v>0</v>
      </c>
      <c r="BA35">
        <f t="shared" si="319"/>
        <v>0</v>
      </c>
      <c r="BB35">
        <f t="shared" si="320"/>
        <v>0</v>
      </c>
      <c r="BC35">
        <f t="shared" si="321"/>
        <v>0</v>
      </c>
      <c r="BD35">
        <f t="shared" si="322"/>
        <v>0</v>
      </c>
      <c r="BE35">
        <f t="shared" si="0"/>
        <v>0</v>
      </c>
      <c r="BF35">
        <f t="shared" si="1"/>
        <v>0</v>
      </c>
      <c r="BG35">
        <f t="shared" si="2"/>
        <v>0</v>
      </c>
      <c r="BH35">
        <f t="shared" si="3"/>
        <v>0</v>
      </c>
      <c r="BI35">
        <f t="shared" si="4"/>
        <v>0</v>
      </c>
      <c r="BJ35">
        <f t="shared" si="5"/>
        <v>0</v>
      </c>
      <c r="BK35">
        <f t="shared" si="6"/>
        <v>0</v>
      </c>
      <c r="BL35">
        <f t="shared" si="7"/>
        <v>0</v>
      </c>
      <c r="BM35">
        <f t="shared" si="8"/>
        <v>0</v>
      </c>
      <c r="BN35">
        <f t="shared" si="9"/>
        <v>0</v>
      </c>
      <c r="BO35">
        <f t="shared" si="10"/>
        <v>0</v>
      </c>
      <c r="BP35">
        <f t="shared" si="11"/>
        <v>0</v>
      </c>
      <c r="BQ35">
        <f t="shared" si="12"/>
        <v>0</v>
      </c>
      <c r="BR35">
        <f t="shared" si="13"/>
        <v>0</v>
      </c>
      <c r="BS35">
        <f t="shared" si="14"/>
        <v>0</v>
      </c>
      <c r="BT35">
        <f t="shared" si="15"/>
        <v>0</v>
      </c>
      <c r="BU35">
        <f t="shared" si="16"/>
        <v>0</v>
      </c>
      <c r="BV35">
        <f t="shared" si="17"/>
        <v>0</v>
      </c>
      <c r="BW35">
        <f t="shared" si="18"/>
        <v>0</v>
      </c>
      <c r="BX35">
        <f t="shared" si="19"/>
        <v>0</v>
      </c>
      <c r="BY35">
        <f t="shared" si="20"/>
        <v>0</v>
      </c>
      <c r="BZ35">
        <f t="shared" si="21"/>
        <v>0</v>
      </c>
      <c r="CA35">
        <f t="shared" si="22"/>
        <v>0</v>
      </c>
      <c r="CB35">
        <f t="shared" si="23"/>
        <v>0</v>
      </c>
      <c r="CC35">
        <f t="shared" si="24"/>
        <v>0</v>
      </c>
      <c r="CD35">
        <f t="shared" si="25"/>
        <v>0</v>
      </c>
      <c r="CE35">
        <f t="shared" si="26"/>
        <v>0</v>
      </c>
      <c r="CF35">
        <f t="shared" si="27"/>
        <v>0</v>
      </c>
      <c r="CG35">
        <f t="shared" si="28"/>
        <v>0</v>
      </c>
      <c r="CH35">
        <f t="shared" si="29"/>
        <v>0</v>
      </c>
      <c r="CI35">
        <f t="shared" si="30"/>
        <v>0</v>
      </c>
      <c r="CJ35">
        <f t="shared" si="31"/>
        <v>0</v>
      </c>
      <c r="CK35">
        <f t="shared" si="32"/>
        <v>0</v>
      </c>
      <c r="CL35">
        <f t="shared" si="33"/>
        <v>0</v>
      </c>
      <c r="CM35">
        <f t="shared" si="34"/>
        <v>0</v>
      </c>
      <c r="CN35" t="str">
        <f t="shared" si="35"/>
        <v/>
      </c>
      <c r="CO35" t="str">
        <f t="shared" si="36"/>
        <v/>
      </c>
      <c r="CP35">
        <f t="shared" si="37"/>
        <v>0</v>
      </c>
      <c r="DM35">
        <f t="shared" si="38"/>
        <v>999</v>
      </c>
      <c r="DN35">
        <f t="shared" si="39"/>
        <v>999</v>
      </c>
      <c r="DV35">
        <v>32</v>
      </c>
      <c r="DW35">
        <f t="shared" si="323"/>
        <v>0</v>
      </c>
      <c r="DX35">
        <f t="shared" si="324"/>
        <v>0</v>
      </c>
      <c r="DY35">
        <f t="shared" si="325"/>
        <v>0</v>
      </c>
      <c r="DZ35">
        <f t="shared" si="326"/>
        <v>0</v>
      </c>
      <c r="EA35">
        <f t="shared" si="327"/>
        <v>0</v>
      </c>
      <c r="EB35">
        <f t="shared" si="328"/>
        <v>0</v>
      </c>
      <c r="EC35">
        <f t="shared" si="329"/>
        <v>0</v>
      </c>
      <c r="ED35">
        <f t="shared" si="330"/>
        <v>0</v>
      </c>
      <c r="EE35">
        <f t="shared" si="331"/>
        <v>0</v>
      </c>
      <c r="EF35">
        <f t="shared" si="332"/>
        <v>0</v>
      </c>
      <c r="EG35">
        <f t="shared" si="40"/>
        <v>0</v>
      </c>
      <c r="EH35">
        <f t="shared" si="41"/>
        <v>0</v>
      </c>
      <c r="EI35">
        <f t="shared" si="42"/>
        <v>0</v>
      </c>
      <c r="EJ35">
        <f t="shared" si="43"/>
        <v>0</v>
      </c>
      <c r="EK35">
        <f t="shared" si="44"/>
        <v>0</v>
      </c>
      <c r="EL35">
        <f t="shared" si="45"/>
        <v>0</v>
      </c>
      <c r="EM35">
        <f t="shared" si="46"/>
        <v>0</v>
      </c>
      <c r="EN35">
        <f t="shared" si="47"/>
        <v>0</v>
      </c>
      <c r="EO35">
        <f t="shared" si="48"/>
        <v>0</v>
      </c>
      <c r="EP35">
        <f t="shared" si="49"/>
        <v>0</v>
      </c>
      <c r="EQ35">
        <f t="shared" si="50"/>
        <v>0</v>
      </c>
      <c r="ER35">
        <f t="shared" si="51"/>
        <v>0</v>
      </c>
      <c r="ES35">
        <f t="shared" si="52"/>
        <v>0</v>
      </c>
      <c r="ET35">
        <f t="shared" si="53"/>
        <v>0</v>
      </c>
      <c r="EU35">
        <f t="shared" si="54"/>
        <v>0</v>
      </c>
      <c r="EV35">
        <f t="shared" si="55"/>
        <v>0</v>
      </c>
      <c r="EW35">
        <f t="shared" si="56"/>
        <v>0</v>
      </c>
      <c r="EX35">
        <f t="shared" si="57"/>
        <v>0</v>
      </c>
      <c r="EY35">
        <f t="shared" si="58"/>
        <v>0</v>
      </c>
      <c r="EZ35">
        <f t="shared" si="59"/>
        <v>0</v>
      </c>
      <c r="FA35">
        <f t="shared" si="60"/>
        <v>0</v>
      </c>
      <c r="FB35">
        <f t="shared" si="61"/>
        <v>0</v>
      </c>
      <c r="FC35">
        <f t="shared" si="62"/>
        <v>0</v>
      </c>
      <c r="FD35">
        <f t="shared" si="63"/>
        <v>0</v>
      </c>
      <c r="FE35">
        <f t="shared" si="64"/>
        <v>0</v>
      </c>
      <c r="FF35">
        <f t="shared" si="65"/>
        <v>0</v>
      </c>
      <c r="FG35">
        <f t="shared" si="66"/>
        <v>0</v>
      </c>
      <c r="FH35">
        <f t="shared" si="67"/>
        <v>0</v>
      </c>
      <c r="FI35">
        <f t="shared" si="68"/>
        <v>0</v>
      </c>
      <c r="FJ35">
        <f t="shared" si="69"/>
        <v>0</v>
      </c>
      <c r="FK35">
        <f t="shared" si="70"/>
        <v>0</v>
      </c>
      <c r="FL35">
        <f t="shared" si="71"/>
        <v>0</v>
      </c>
      <c r="FM35">
        <f t="shared" si="72"/>
        <v>0</v>
      </c>
      <c r="FN35">
        <f t="shared" si="73"/>
        <v>0</v>
      </c>
      <c r="FO35">
        <f t="shared" si="74"/>
        <v>0</v>
      </c>
      <c r="FP35" t="str">
        <f t="shared" si="75"/>
        <v/>
      </c>
      <c r="FQ35" t="str">
        <f t="shared" si="76"/>
        <v/>
      </c>
      <c r="FR35">
        <f t="shared" si="77"/>
        <v>0</v>
      </c>
      <c r="GO35">
        <f t="shared" si="78"/>
        <v>999</v>
      </c>
      <c r="GP35">
        <f t="shared" si="79"/>
        <v>999</v>
      </c>
      <c r="GX35">
        <v>32</v>
      </c>
      <c r="GY35">
        <f t="shared" si="333"/>
        <v>0</v>
      </c>
      <c r="GZ35">
        <f t="shared" si="334"/>
        <v>0</v>
      </c>
      <c r="HA35">
        <f t="shared" si="335"/>
        <v>0</v>
      </c>
      <c r="HB35">
        <f t="shared" si="336"/>
        <v>0</v>
      </c>
      <c r="HC35">
        <f t="shared" si="337"/>
        <v>0</v>
      </c>
      <c r="HD35">
        <f t="shared" si="338"/>
        <v>0</v>
      </c>
      <c r="HE35">
        <f t="shared" si="339"/>
        <v>0</v>
      </c>
      <c r="HF35">
        <f t="shared" si="340"/>
        <v>0</v>
      </c>
      <c r="HG35">
        <f t="shared" si="341"/>
        <v>0</v>
      </c>
      <c r="HH35">
        <f t="shared" si="342"/>
        <v>0</v>
      </c>
      <c r="HI35">
        <f t="shared" si="80"/>
        <v>0</v>
      </c>
      <c r="HJ35">
        <f t="shared" si="81"/>
        <v>0</v>
      </c>
      <c r="HK35">
        <f t="shared" si="82"/>
        <v>0</v>
      </c>
      <c r="HL35">
        <f t="shared" si="83"/>
        <v>0</v>
      </c>
      <c r="HM35">
        <f t="shared" si="84"/>
        <v>0</v>
      </c>
      <c r="HN35">
        <f t="shared" si="85"/>
        <v>0</v>
      </c>
      <c r="HO35">
        <f t="shared" si="86"/>
        <v>0</v>
      </c>
      <c r="HP35">
        <f t="shared" si="87"/>
        <v>0</v>
      </c>
      <c r="HQ35">
        <f t="shared" si="88"/>
        <v>0</v>
      </c>
      <c r="HR35">
        <f t="shared" si="89"/>
        <v>0</v>
      </c>
      <c r="HS35">
        <f t="shared" si="90"/>
        <v>0</v>
      </c>
      <c r="HT35">
        <f t="shared" si="91"/>
        <v>0</v>
      </c>
      <c r="HU35">
        <f t="shared" si="92"/>
        <v>0</v>
      </c>
      <c r="HV35">
        <f t="shared" si="93"/>
        <v>0</v>
      </c>
      <c r="HW35">
        <f t="shared" si="94"/>
        <v>0</v>
      </c>
      <c r="HX35">
        <f t="shared" si="95"/>
        <v>0</v>
      </c>
      <c r="HY35">
        <f t="shared" si="96"/>
        <v>0</v>
      </c>
      <c r="HZ35">
        <f t="shared" si="97"/>
        <v>0</v>
      </c>
      <c r="IA35">
        <f t="shared" si="98"/>
        <v>0</v>
      </c>
      <c r="IB35">
        <f t="shared" si="99"/>
        <v>0</v>
      </c>
      <c r="IC35">
        <f t="shared" si="100"/>
        <v>0</v>
      </c>
      <c r="ID35">
        <f t="shared" si="101"/>
        <v>0</v>
      </c>
      <c r="IE35">
        <f t="shared" si="102"/>
        <v>0</v>
      </c>
      <c r="IF35">
        <f t="shared" si="103"/>
        <v>0</v>
      </c>
      <c r="IG35">
        <f t="shared" si="104"/>
        <v>0</v>
      </c>
      <c r="IH35">
        <f t="shared" si="105"/>
        <v>0</v>
      </c>
      <c r="II35">
        <f t="shared" si="106"/>
        <v>0</v>
      </c>
      <c r="IJ35">
        <f t="shared" si="107"/>
        <v>0</v>
      </c>
      <c r="IK35">
        <f t="shared" si="108"/>
        <v>0</v>
      </c>
      <c r="IL35">
        <f t="shared" si="109"/>
        <v>0</v>
      </c>
      <c r="IM35">
        <f t="shared" si="110"/>
        <v>0</v>
      </c>
      <c r="IN35">
        <f t="shared" si="111"/>
        <v>0</v>
      </c>
      <c r="IO35">
        <f t="shared" si="112"/>
        <v>0</v>
      </c>
      <c r="IP35">
        <f t="shared" si="113"/>
        <v>0</v>
      </c>
      <c r="IQ35">
        <f t="shared" si="114"/>
        <v>0</v>
      </c>
      <c r="IR35" t="str">
        <f t="shared" si="115"/>
        <v/>
      </c>
      <c r="IS35" t="str">
        <f t="shared" si="116"/>
        <v/>
      </c>
      <c r="IT35">
        <f t="shared" si="117"/>
        <v>0</v>
      </c>
      <c r="JQ35">
        <f t="shared" si="118"/>
        <v>999</v>
      </c>
      <c r="JR35">
        <f t="shared" si="119"/>
        <v>999</v>
      </c>
      <c r="JZ35">
        <v>32</v>
      </c>
      <c r="KA35">
        <f t="shared" si="343"/>
        <v>0</v>
      </c>
      <c r="KB35">
        <f t="shared" si="344"/>
        <v>0</v>
      </c>
      <c r="KC35">
        <f t="shared" si="345"/>
        <v>0</v>
      </c>
      <c r="KD35">
        <f t="shared" si="346"/>
        <v>0</v>
      </c>
      <c r="KE35">
        <f t="shared" si="347"/>
        <v>0</v>
      </c>
      <c r="KF35">
        <f t="shared" si="348"/>
        <v>0</v>
      </c>
      <c r="KG35">
        <f t="shared" si="349"/>
        <v>0</v>
      </c>
      <c r="KH35">
        <f t="shared" si="350"/>
        <v>0</v>
      </c>
      <c r="KI35">
        <f t="shared" si="351"/>
        <v>0</v>
      </c>
      <c r="KJ35">
        <f t="shared" si="352"/>
        <v>0</v>
      </c>
      <c r="KK35">
        <f t="shared" si="120"/>
        <v>0</v>
      </c>
      <c r="KL35">
        <f t="shared" si="121"/>
        <v>0</v>
      </c>
      <c r="KM35">
        <f t="shared" si="122"/>
        <v>0</v>
      </c>
      <c r="KN35">
        <f t="shared" si="123"/>
        <v>0</v>
      </c>
      <c r="KO35">
        <f t="shared" si="124"/>
        <v>0</v>
      </c>
      <c r="KP35">
        <f t="shared" si="125"/>
        <v>0</v>
      </c>
      <c r="KQ35">
        <f t="shared" si="126"/>
        <v>0</v>
      </c>
      <c r="KR35">
        <f t="shared" si="127"/>
        <v>0</v>
      </c>
      <c r="KS35">
        <f t="shared" si="128"/>
        <v>0</v>
      </c>
      <c r="KT35">
        <f t="shared" si="129"/>
        <v>0</v>
      </c>
      <c r="KU35">
        <f t="shared" si="130"/>
        <v>0</v>
      </c>
      <c r="KV35">
        <f t="shared" si="131"/>
        <v>0</v>
      </c>
      <c r="KW35">
        <f t="shared" si="132"/>
        <v>0</v>
      </c>
      <c r="KX35">
        <f t="shared" si="133"/>
        <v>0</v>
      </c>
      <c r="KY35">
        <f t="shared" si="134"/>
        <v>0</v>
      </c>
      <c r="KZ35">
        <f t="shared" si="135"/>
        <v>0</v>
      </c>
      <c r="LA35">
        <f t="shared" si="136"/>
        <v>0</v>
      </c>
      <c r="LB35">
        <f t="shared" si="137"/>
        <v>0</v>
      </c>
      <c r="LC35">
        <f t="shared" si="138"/>
        <v>0</v>
      </c>
      <c r="LD35">
        <f t="shared" si="139"/>
        <v>0</v>
      </c>
      <c r="LE35">
        <f t="shared" si="140"/>
        <v>0</v>
      </c>
      <c r="LF35">
        <f t="shared" si="141"/>
        <v>0</v>
      </c>
      <c r="LG35">
        <f t="shared" si="142"/>
        <v>0</v>
      </c>
      <c r="LH35">
        <f t="shared" si="143"/>
        <v>0</v>
      </c>
      <c r="LI35">
        <f t="shared" si="144"/>
        <v>0</v>
      </c>
      <c r="LJ35">
        <f t="shared" si="145"/>
        <v>0</v>
      </c>
      <c r="LK35">
        <f t="shared" si="146"/>
        <v>0</v>
      </c>
      <c r="LL35">
        <f t="shared" si="147"/>
        <v>0</v>
      </c>
      <c r="LM35">
        <f t="shared" si="148"/>
        <v>0</v>
      </c>
      <c r="LN35">
        <f t="shared" si="149"/>
        <v>0</v>
      </c>
      <c r="LO35">
        <f t="shared" si="150"/>
        <v>100</v>
      </c>
      <c r="LP35">
        <f t="shared" si="151"/>
        <v>0</v>
      </c>
      <c r="LQ35">
        <f t="shared" si="152"/>
        <v>0</v>
      </c>
      <c r="LR35">
        <f t="shared" si="153"/>
        <v>0</v>
      </c>
      <c r="LS35">
        <f t="shared" si="154"/>
        <v>0</v>
      </c>
      <c r="LT35" t="str">
        <f t="shared" si="155"/>
        <v/>
      </c>
      <c r="LU35" t="str">
        <f t="shared" si="156"/>
        <v/>
      </c>
      <c r="LV35">
        <f t="shared" si="157"/>
        <v>0</v>
      </c>
      <c r="MS35">
        <f t="shared" si="158"/>
        <v>999</v>
      </c>
      <c r="MT35">
        <f t="shared" si="159"/>
        <v>999</v>
      </c>
      <c r="NB35">
        <v>32</v>
      </c>
      <c r="NC35">
        <f t="shared" si="353"/>
        <v>0</v>
      </c>
      <c r="ND35">
        <f t="shared" si="354"/>
        <v>0</v>
      </c>
      <c r="NE35">
        <f t="shared" si="355"/>
        <v>0</v>
      </c>
      <c r="NF35">
        <f t="shared" si="356"/>
        <v>0</v>
      </c>
      <c r="NG35">
        <f t="shared" si="357"/>
        <v>0</v>
      </c>
      <c r="NH35">
        <f t="shared" si="358"/>
        <v>0</v>
      </c>
      <c r="NI35">
        <f t="shared" si="359"/>
        <v>0</v>
      </c>
      <c r="NJ35">
        <f t="shared" si="360"/>
        <v>0</v>
      </c>
      <c r="NK35">
        <f t="shared" si="361"/>
        <v>0</v>
      </c>
      <c r="NL35">
        <f t="shared" si="362"/>
        <v>0</v>
      </c>
      <c r="NM35">
        <f t="shared" si="160"/>
        <v>0</v>
      </c>
      <c r="NN35">
        <f t="shared" si="161"/>
        <v>0</v>
      </c>
      <c r="NO35">
        <f t="shared" si="162"/>
        <v>0</v>
      </c>
      <c r="NP35">
        <f t="shared" si="163"/>
        <v>0</v>
      </c>
      <c r="NQ35">
        <f t="shared" si="164"/>
        <v>0</v>
      </c>
      <c r="NR35">
        <f t="shared" si="165"/>
        <v>0</v>
      </c>
      <c r="NS35">
        <f t="shared" si="166"/>
        <v>0</v>
      </c>
      <c r="NT35">
        <f t="shared" si="167"/>
        <v>0</v>
      </c>
      <c r="NU35">
        <f t="shared" si="168"/>
        <v>0</v>
      </c>
      <c r="NV35">
        <f t="shared" si="169"/>
        <v>0</v>
      </c>
      <c r="NW35">
        <f t="shared" si="170"/>
        <v>0</v>
      </c>
      <c r="NX35">
        <f t="shared" si="171"/>
        <v>0</v>
      </c>
      <c r="NY35">
        <f t="shared" si="172"/>
        <v>0</v>
      </c>
      <c r="NZ35">
        <f t="shared" si="173"/>
        <v>0</v>
      </c>
      <c r="OA35">
        <f t="shared" si="174"/>
        <v>0</v>
      </c>
      <c r="OB35">
        <f t="shared" si="175"/>
        <v>0</v>
      </c>
      <c r="OC35">
        <f t="shared" si="176"/>
        <v>0</v>
      </c>
      <c r="OD35">
        <f t="shared" si="177"/>
        <v>0</v>
      </c>
      <c r="OE35">
        <f t="shared" si="178"/>
        <v>0</v>
      </c>
      <c r="OF35">
        <f t="shared" si="179"/>
        <v>0</v>
      </c>
      <c r="OG35">
        <f t="shared" si="180"/>
        <v>0</v>
      </c>
      <c r="OH35">
        <f t="shared" si="181"/>
        <v>0</v>
      </c>
      <c r="OI35">
        <f t="shared" si="182"/>
        <v>0</v>
      </c>
      <c r="OJ35">
        <f t="shared" si="183"/>
        <v>0</v>
      </c>
      <c r="OK35">
        <f t="shared" si="184"/>
        <v>0</v>
      </c>
      <c r="OL35">
        <f t="shared" si="185"/>
        <v>0</v>
      </c>
      <c r="OM35">
        <f t="shared" si="186"/>
        <v>0</v>
      </c>
      <c r="ON35">
        <f t="shared" si="187"/>
        <v>0</v>
      </c>
      <c r="OO35">
        <f t="shared" si="188"/>
        <v>0</v>
      </c>
      <c r="OP35">
        <f t="shared" si="189"/>
        <v>0</v>
      </c>
      <c r="OQ35">
        <f t="shared" si="190"/>
        <v>200</v>
      </c>
      <c r="OR35">
        <f t="shared" si="191"/>
        <v>0</v>
      </c>
      <c r="OS35">
        <f t="shared" si="192"/>
        <v>0</v>
      </c>
      <c r="OT35">
        <f t="shared" si="193"/>
        <v>0</v>
      </c>
      <c r="OU35">
        <f t="shared" si="194"/>
        <v>0</v>
      </c>
      <c r="OV35" t="str">
        <f t="shared" si="195"/>
        <v/>
      </c>
      <c r="OW35" t="str">
        <f t="shared" si="196"/>
        <v/>
      </c>
      <c r="OX35">
        <f t="shared" si="197"/>
        <v>0</v>
      </c>
      <c r="PU35">
        <f t="shared" si="198"/>
        <v>999</v>
      </c>
      <c r="PV35">
        <f t="shared" si="199"/>
        <v>999</v>
      </c>
      <c r="QD35">
        <v>32</v>
      </c>
      <c r="QE35">
        <f t="shared" si="363"/>
        <v>0</v>
      </c>
      <c r="QF35">
        <f t="shared" si="364"/>
        <v>0</v>
      </c>
      <c r="QG35">
        <f t="shared" si="365"/>
        <v>0</v>
      </c>
      <c r="QH35">
        <f t="shared" si="366"/>
        <v>0</v>
      </c>
      <c r="QI35">
        <f t="shared" si="367"/>
        <v>0</v>
      </c>
      <c r="QJ35">
        <f t="shared" si="368"/>
        <v>0</v>
      </c>
      <c r="QK35">
        <f t="shared" si="369"/>
        <v>0</v>
      </c>
      <c r="QL35">
        <f t="shared" si="370"/>
        <v>0</v>
      </c>
      <c r="QM35">
        <f t="shared" si="371"/>
        <v>0</v>
      </c>
      <c r="QN35">
        <f t="shared" si="372"/>
        <v>0</v>
      </c>
      <c r="QO35">
        <f t="shared" si="200"/>
        <v>0</v>
      </c>
      <c r="QP35">
        <f t="shared" si="201"/>
        <v>0</v>
      </c>
      <c r="QQ35">
        <f t="shared" si="202"/>
        <v>0</v>
      </c>
      <c r="QR35">
        <f t="shared" si="203"/>
        <v>0</v>
      </c>
      <c r="QS35">
        <f t="shared" si="204"/>
        <v>0</v>
      </c>
      <c r="QT35">
        <f t="shared" si="205"/>
        <v>0</v>
      </c>
      <c r="QU35">
        <f t="shared" si="206"/>
        <v>0</v>
      </c>
      <c r="QV35">
        <f t="shared" si="207"/>
        <v>0</v>
      </c>
      <c r="QW35">
        <f t="shared" si="208"/>
        <v>0</v>
      </c>
      <c r="QX35">
        <f t="shared" si="209"/>
        <v>0</v>
      </c>
      <c r="QY35">
        <f t="shared" si="210"/>
        <v>0</v>
      </c>
      <c r="QZ35">
        <f t="shared" si="211"/>
        <v>0</v>
      </c>
      <c r="RA35">
        <f t="shared" si="212"/>
        <v>0</v>
      </c>
      <c r="RB35">
        <f t="shared" si="213"/>
        <v>0</v>
      </c>
      <c r="RC35">
        <f t="shared" si="214"/>
        <v>0</v>
      </c>
      <c r="RD35">
        <f t="shared" si="215"/>
        <v>0</v>
      </c>
      <c r="RE35">
        <f t="shared" si="216"/>
        <v>0</v>
      </c>
      <c r="RF35">
        <f t="shared" si="217"/>
        <v>0</v>
      </c>
      <c r="RG35">
        <f t="shared" si="218"/>
        <v>0</v>
      </c>
      <c r="RH35">
        <f t="shared" si="219"/>
        <v>0</v>
      </c>
      <c r="RI35">
        <f t="shared" si="220"/>
        <v>0</v>
      </c>
      <c r="RJ35">
        <f t="shared" si="221"/>
        <v>0</v>
      </c>
      <c r="RK35">
        <f t="shared" si="222"/>
        <v>0</v>
      </c>
      <c r="RL35">
        <f t="shared" si="223"/>
        <v>0</v>
      </c>
      <c r="RM35">
        <f t="shared" si="224"/>
        <v>0</v>
      </c>
      <c r="RN35">
        <f t="shared" si="225"/>
        <v>0</v>
      </c>
      <c r="RO35">
        <f t="shared" si="226"/>
        <v>0</v>
      </c>
      <c r="RP35">
        <f t="shared" si="227"/>
        <v>0</v>
      </c>
      <c r="RQ35">
        <f t="shared" si="228"/>
        <v>0</v>
      </c>
      <c r="RR35">
        <f t="shared" si="229"/>
        <v>0</v>
      </c>
      <c r="RS35">
        <f t="shared" si="230"/>
        <v>300</v>
      </c>
      <c r="RT35">
        <f t="shared" si="231"/>
        <v>0</v>
      </c>
      <c r="RU35">
        <f t="shared" si="232"/>
        <v>0</v>
      </c>
      <c r="RV35">
        <f t="shared" si="233"/>
        <v>0</v>
      </c>
      <c r="RW35">
        <f t="shared" si="234"/>
        <v>0</v>
      </c>
      <c r="RX35" t="str">
        <f t="shared" si="235"/>
        <v/>
      </c>
      <c r="RY35" t="str">
        <f t="shared" si="236"/>
        <v/>
      </c>
      <c r="RZ35">
        <f t="shared" si="237"/>
        <v>0</v>
      </c>
      <c r="SW35">
        <f t="shared" si="238"/>
        <v>999</v>
      </c>
      <c r="SX35">
        <f t="shared" si="239"/>
        <v>999</v>
      </c>
      <c r="TF35">
        <v>32</v>
      </c>
      <c r="TG35">
        <f t="shared" si="373"/>
        <v>0</v>
      </c>
      <c r="TH35">
        <f t="shared" si="374"/>
        <v>0</v>
      </c>
      <c r="TI35">
        <f t="shared" si="375"/>
        <v>0</v>
      </c>
      <c r="TJ35">
        <f t="shared" si="376"/>
        <v>0</v>
      </c>
      <c r="TK35">
        <f t="shared" si="377"/>
        <v>0</v>
      </c>
      <c r="TL35">
        <f t="shared" si="378"/>
        <v>0</v>
      </c>
      <c r="TM35">
        <f t="shared" si="379"/>
        <v>0</v>
      </c>
      <c r="TN35">
        <f t="shared" si="380"/>
        <v>0</v>
      </c>
      <c r="TO35">
        <f t="shared" si="381"/>
        <v>0</v>
      </c>
      <c r="TP35">
        <f t="shared" si="382"/>
        <v>0</v>
      </c>
      <c r="TQ35">
        <f t="shared" si="240"/>
        <v>0</v>
      </c>
      <c r="TR35">
        <f t="shared" si="241"/>
        <v>0</v>
      </c>
      <c r="TS35">
        <f t="shared" si="242"/>
        <v>0</v>
      </c>
      <c r="TT35">
        <f t="shared" si="243"/>
        <v>0</v>
      </c>
      <c r="TU35">
        <f t="shared" si="244"/>
        <v>0</v>
      </c>
      <c r="TV35">
        <f t="shared" si="245"/>
        <v>0</v>
      </c>
      <c r="TW35">
        <f t="shared" si="246"/>
        <v>0</v>
      </c>
      <c r="TX35">
        <f t="shared" si="247"/>
        <v>0</v>
      </c>
      <c r="TY35">
        <f t="shared" si="248"/>
        <v>0</v>
      </c>
      <c r="TZ35">
        <f t="shared" si="249"/>
        <v>0</v>
      </c>
      <c r="UA35">
        <f t="shared" si="250"/>
        <v>0</v>
      </c>
      <c r="UB35">
        <f t="shared" si="251"/>
        <v>0</v>
      </c>
      <c r="UC35">
        <f t="shared" si="252"/>
        <v>0</v>
      </c>
      <c r="UD35">
        <f t="shared" si="253"/>
        <v>0</v>
      </c>
      <c r="UE35">
        <f t="shared" si="254"/>
        <v>0</v>
      </c>
      <c r="UF35">
        <f t="shared" si="255"/>
        <v>0</v>
      </c>
      <c r="UG35">
        <f t="shared" si="256"/>
        <v>0</v>
      </c>
      <c r="UH35">
        <f t="shared" si="257"/>
        <v>0</v>
      </c>
      <c r="UI35">
        <f t="shared" si="258"/>
        <v>0</v>
      </c>
      <c r="UJ35">
        <f t="shared" si="259"/>
        <v>0</v>
      </c>
      <c r="UK35">
        <f t="shared" si="260"/>
        <v>0</v>
      </c>
      <c r="UL35">
        <f t="shared" si="261"/>
        <v>0</v>
      </c>
      <c r="UM35">
        <f t="shared" si="262"/>
        <v>0</v>
      </c>
      <c r="UN35">
        <f t="shared" si="263"/>
        <v>0</v>
      </c>
      <c r="UO35">
        <f t="shared" si="264"/>
        <v>0</v>
      </c>
      <c r="UP35">
        <f t="shared" si="265"/>
        <v>0</v>
      </c>
      <c r="UQ35">
        <f t="shared" si="266"/>
        <v>0</v>
      </c>
      <c r="UR35">
        <f t="shared" si="267"/>
        <v>0</v>
      </c>
      <c r="US35">
        <f t="shared" si="268"/>
        <v>0</v>
      </c>
      <c r="UT35">
        <f t="shared" si="269"/>
        <v>0</v>
      </c>
      <c r="UU35">
        <f t="shared" si="270"/>
        <v>400</v>
      </c>
      <c r="UV35">
        <f t="shared" si="271"/>
        <v>0</v>
      </c>
      <c r="UW35">
        <f t="shared" si="272"/>
        <v>0</v>
      </c>
      <c r="UX35">
        <f t="shared" si="273"/>
        <v>0</v>
      </c>
      <c r="UY35">
        <f t="shared" si="274"/>
        <v>0</v>
      </c>
      <c r="UZ35" t="str">
        <f t="shared" si="275"/>
        <v/>
      </c>
      <c r="VA35" t="str">
        <f t="shared" si="276"/>
        <v/>
      </c>
      <c r="VB35">
        <f t="shared" si="277"/>
        <v>0</v>
      </c>
      <c r="VY35">
        <f t="shared" si="278"/>
        <v>999</v>
      </c>
      <c r="VZ35">
        <f t="shared" si="279"/>
        <v>999</v>
      </c>
      <c r="WH35">
        <v>32</v>
      </c>
      <c r="WI35">
        <f t="shared" si="383"/>
        <v>0</v>
      </c>
      <c r="WJ35">
        <f t="shared" si="384"/>
        <v>0</v>
      </c>
      <c r="WK35">
        <f t="shared" si="385"/>
        <v>0</v>
      </c>
      <c r="WL35">
        <f t="shared" si="386"/>
        <v>0</v>
      </c>
      <c r="WM35">
        <f t="shared" si="387"/>
        <v>0</v>
      </c>
      <c r="WN35">
        <f t="shared" si="388"/>
        <v>0</v>
      </c>
      <c r="WO35">
        <f t="shared" si="389"/>
        <v>0</v>
      </c>
      <c r="WP35">
        <f t="shared" si="390"/>
        <v>0</v>
      </c>
      <c r="WQ35">
        <f t="shared" si="391"/>
        <v>0</v>
      </c>
      <c r="WR35">
        <f t="shared" si="392"/>
        <v>0</v>
      </c>
      <c r="WS35">
        <f t="shared" si="280"/>
        <v>0</v>
      </c>
      <c r="WT35">
        <f t="shared" si="281"/>
        <v>0</v>
      </c>
      <c r="WU35">
        <f t="shared" si="282"/>
        <v>0</v>
      </c>
      <c r="WV35">
        <f t="shared" si="283"/>
        <v>0</v>
      </c>
      <c r="WW35">
        <f t="shared" si="284"/>
        <v>0</v>
      </c>
      <c r="WX35">
        <f t="shared" si="285"/>
        <v>0</v>
      </c>
      <c r="WY35">
        <f t="shared" si="286"/>
        <v>0</v>
      </c>
      <c r="WZ35">
        <f t="shared" si="287"/>
        <v>0</v>
      </c>
      <c r="XA35">
        <f t="shared" si="288"/>
        <v>0</v>
      </c>
      <c r="XB35">
        <f t="shared" si="289"/>
        <v>0</v>
      </c>
      <c r="XC35">
        <f t="shared" si="290"/>
        <v>0</v>
      </c>
      <c r="XD35">
        <f t="shared" si="291"/>
        <v>0</v>
      </c>
      <c r="XE35">
        <f t="shared" si="292"/>
        <v>0</v>
      </c>
      <c r="XF35">
        <f t="shared" si="293"/>
        <v>0</v>
      </c>
      <c r="XG35">
        <f t="shared" si="294"/>
        <v>0</v>
      </c>
      <c r="XH35">
        <f t="shared" si="295"/>
        <v>0</v>
      </c>
      <c r="XI35">
        <f t="shared" si="296"/>
        <v>0</v>
      </c>
      <c r="XJ35">
        <f t="shared" si="297"/>
        <v>0</v>
      </c>
      <c r="XK35">
        <f t="shared" si="298"/>
        <v>0</v>
      </c>
      <c r="XL35">
        <f t="shared" si="299"/>
        <v>0</v>
      </c>
      <c r="XM35">
        <f t="shared" si="300"/>
        <v>0</v>
      </c>
      <c r="XN35">
        <f t="shared" si="301"/>
        <v>0</v>
      </c>
      <c r="XO35">
        <f t="shared" si="302"/>
        <v>0</v>
      </c>
      <c r="XP35">
        <f t="shared" si="303"/>
        <v>0</v>
      </c>
      <c r="XQ35">
        <f t="shared" si="304"/>
        <v>0</v>
      </c>
      <c r="XR35">
        <f t="shared" si="305"/>
        <v>0</v>
      </c>
      <c r="XS35">
        <f t="shared" si="306"/>
        <v>0</v>
      </c>
      <c r="XT35">
        <f t="shared" si="307"/>
        <v>0</v>
      </c>
      <c r="XU35">
        <f t="shared" si="308"/>
        <v>0</v>
      </c>
      <c r="XV35">
        <f t="shared" si="309"/>
        <v>0</v>
      </c>
      <c r="XX35">
        <f t="shared" si="310"/>
        <v>0</v>
      </c>
      <c r="XY35">
        <f t="shared" si="311"/>
        <v>0</v>
      </c>
      <c r="XZ35">
        <f t="shared" si="312"/>
        <v>0</v>
      </c>
    </row>
    <row r="36" spans="1:650" x14ac:dyDescent="0.45">
      <c r="B36" s="27" t="str">
        <f>IF(IFERROR(MATCH(10,$AQ$4:$AQ$13,0),"")="","",10)</f>
        <v/>
      </c>
      <c r="C36" s="28" t="str">
        <f>IF(IFERROR(MATCH(10,$AQ$4:$AQ$13,0),"")="","",INDEX($C$7:$C$16,IFERROR(MATCH(10,$AQ$4:$AQ$13,0),"")))</f>
        <v/>
      </c>
      <c r="D36" s="29" t="str">
        <f>IF(IFERROR(MATCH(10,$AQ$4:$AQ$13,0),"")="","",INDEX($D$7:$D$16,IFERROR(MATCH(10,$AQ$4:$AQ$13,0),"")))</f>
        <v/>
      </c>
      <c r="E36" s="30" t="str">
        <f>IF(IFERROR(MATCH(10,$AQ$4:$AQ$13,0),"")="","",INDEX($E$7:$E$16,IFERROR(MATCH(10,$AQ$4:$AQ$13,0),"")))</f>
        <v/>
      </c>
      <c r="F36" s="29" t="str">
        <f>IF(IFERROR(MATCH(10,$AQ$4:$AQ$13,0),"")="","",INDEX($F$7:$F$16,IFERROR(MATCH(10,$AQ$4:$AQ$13,0),"")))</f>
        <v/>
      </c>
      <c r="AT36">
        <v>33</v>
      </c>
      <c r="AU36">
        <f t="shared" si="313"/>
        <v>0</v>
      </c>
      <c r="AV36">
        <f t="shared" si="314"/>
        <v>0</v>
      </c>
      <c r="AW36">
        <f t="shared" si="315"/>
        <v>0</v>
      </c>
      <c r="AX36">
        <f t="shared" si="316"/>
        <v>0</v>
      </c>
      <c r="AY36">
        <f t="shared" si="317"/>
        <v>0</v>
      </c>
      <c r="AZ36">
        <f t="shared" si="318"/>
        <v>0</v>
      </c>
      <c r="BA36">
        <f t="shared" si="319"/>
        <v>0</v>
      </c>
      <c r="BB36">
        <f t="shared" si="320"/>
        <v>0</v>
      </c>
      <c r="BC36">
        <f t="shared" si="321"/>
        <v>0</v>
      </c>
      <c r="BD36">
        <f t="shared" si="322"/>
        <v>0</v>
      </c>
      <c r="BE36">
        <f t="shared" ref="BE36:BE67" si="393">IF(AU36&lt;=0,0,MIN($F$7,(AU36+ROUND(AU36*$E$7/12,2))))</f>
        <v>0</v>
      </c>
      <c r="BF36">
        <f t="shared" ref="BF36:BF67" si="394">IF(AV36&lt;=0,0,MIN($F$8,(AV36+ROUND(AV36*$E$8/12,2))))</f>
        <v>0</v>
      </c>
      <c r="BG36">
        <f t="shared" ref="BG36:BG67" si="395">IF(AW36&lt;=0,0,MIN($F$9,(AW36+ROUND(AW36*$E$9/12,2))))</f>
        <v>0</v>
      </c>
      <c r="BH36">
        <f t="shared" ref="BH36:BH67" si="396">IF(AX36&lt;=0,0,MIN($F$10,(AX36+ROUND(AX36*$E$10/12,2))))</f>
        <v>0</v>
      </c>
      <c r="BI36">
        <f t="shared" ref="BI36:BI67" si="397">IF(AY36&lt;=0,0,MIN($F$11,(AY36+ROUND(AY36*$E$11/12,2))))</f>
        <v>0</v>
      </c>
      <c r="BJ36">
        <f t="shared" ref="BJ36:BJ67" si="398">IF(AZ36&lt;=0,0,MIN($F$12,(AZ36+ROUND(AZ36*$E$12/12,2))))</f>
        <v>0</v>
      </c>
      <c r="BK36">
        <f t="shared" ref="BK36:BK67" si="399">IF(BA36&lt;=0,0,MIN($F$13,(BA36+ROUND(BA36*$E$13/12,2))))</f>
        <v>0</v>
      </c>
      <c r="BL36">
        <f t="shared" ref="BL36:BL67" si="400">IF(BB36&lt;=0,0,MIN($F$14,(BB36+ROUND(BB36*$E$14/12,2))))</f>
        <v>0</v>
      </c>
      <c r="BM36">
        <f t="shared" ref="BM36:BM67" si="401">IF(BC36&lt;=0,0,MIN($F$15,(BC36+ROUND(BC36*$E$15/12,2))))</f>
        <v>0</v>
      </c>
      <c r="BN36">
        <f t="shared" ref="BN36:BN67" si="402">IF(BD36&lt;=0,0,MIN($F$16,(BD36+ROUND(BD36*$E$16/12,2))))</f>
        <v>0</v>
      </c>
      <c r="BO36">
        <f t="shared" ref="BO36:BO67" si="403">MAX(0,(AU36+ROUND(AU36*$E$7/12,2))-BE36)</f>
        <v>0</v>
      </c>
      <c r="BP36">
        <f t="shared" ref="BP36:BP67" si="404">MAX(0,(AV36+ROUND(AV36*$E$8/12,2))-BF36)</f>
        <v>0</v>
      </c>
      <c r="BQ36">
        <f t="shared" ref="BQ36:BQ67" si="405">MAX(0,(AW36+ROUND(AW36*$E$9/12,2))-BG36)</f>
        <v>0</v>
      </c>
      <c r="BR36">
        <f t="shared" ref="BR36:BR67" si="406">MAX(0,(AX36+ROUND(AX36*$E$10/12,2))-BH36)</f>
        <v>0</v>
      </c>
      <c r="BS36">
        <f t="shared" ref="BS36:BS67" si="407">MAX(0,(AY36+ROUND(AY36*$E$11/12,2))-BI36)</f>
        <v>0</v>
      </c>
      <c r="BT36">
        <f t="shared" ref="BT36:BT67" si="408">MAX(0,(AZ36+ROUND(AZ36*$E$12/12,2))-BJ36)</f>
        <v>0</v>
      </c>
      <c r="BU36">
        <f t="shared" ref="BU36:BU67" si="409">MAX(0,(BA36+ROUND(BA36*$E$13/12,2))-BK36)</f>
        <v>0</v>
      </c>
      <c r="BV36">
        <f t="shared" ref="BV36:BV67" si="410">MAX(0,(BB36+ROUND(BB36*$E$14/12,2))-BL36)</f>
        <v>0</v>
      </c>
      <c r="BW36">
        <f t="shared" ref="BW36:BW67" si="411">MAX(0,(BC36+ROUND(BC36*$E$15/12,2))-BM36)</f>
        <v>0</v>
      </c>
      <c r="BX36">
        <f t="shared" ref="BX36:BX67" si="412">MAX(0,(BD36+ROUND(BD36*$E$16/12,2))-BN36)</f>
        <v>0</v>
      </c>
      <c r="BY36">
        <f t="shared" ref="BY36:BY67" si="413">IF(AU36&lt;=0,0,ROUND(MAX(0,(AU36+ROUND(AU36*$E$7/12,2))-BE36-(MIN(BO36,MAX(0,CI36-SUMPRODUCT(($AU$2:$BD$2&lt;$AU$2)*BO36:BX36))))),2))</f>
        <v>0</v>
      </c>
      <c r="BZ36">
        <f t="shared" ref="BZ36:BZ67" si="414">IF(AV36&lt;=0,0,ROUND(MAX(0,(AV36+ROUND(AV36*$E$8/12,2))-BF36-(MIN(BP36,MAX(0,CI36-SUMPRODUCT(($AU$2:$BD$2&lt;$AV$2)*BO36:BX36))))),2))</f>
        <v>0</v>
      </c>
      <c r="CA36">
        <f t="shared" ref="CA36:CA67" si="415">IF(AW36&lt;=0,0,ROUND(MAX(0,(AW36+ROUND(AW36*$E$9/12,2))-BG36-(MIN(BQ36,MAX(0,CI36-SUMPRODUCT(($AU$2:$BD$2&lt;$AW$2)*BO36:BX36))))),2))</f>
        <v>0</v>
      </c>
      <c r="CB36">
        <f t="shared" ref="CB36:CB67" si="416">IF(AX36&lt;=0,0,ROUND(MAX(0,(AX36+ROUND(AX36*$E$10/12,2))-BH36-(MIN(BR36,MAX(0,CI36-SUMPRODUCT(($AU$2:$BD$2&lt;$AX$2)*BO36:BX36))))),2))</f>
        <v>0</v>
      </c>
      <c r="CC36">
        <f t="shared" ref="CC36:CC67" si="417">IF(AY36&lt;=0,0,ROUND(MAX(0,(AY36+ROUND(AY36*$E$11/12,2))-BI36-(MIN(BS36,MAX(0,CI36-SUMPRODUCT(($AU$2:$BD$2&lt;$AY$2)*BO36:BX36))))),2))</f>
        <v>0</v>
      </c>
      <c r="CD36">
        <f t="shared" ref="CD36:CD67" si="418">IF(AZ36&lt;=0,0,ROUND(MAX(0,(AZ36+ROUND(AZ36*$E$12/12,2))-BJ36-(MIN(BT36,MAX(0,CI36-SUMPRODUCT(($AU$2:$BD$2&lt;$AZ$2)*BO36:BX36))))),2))</f>
        <v>0</v>
      </c>
      <c r="CE36">
        <f t="shared" ref="CE36:CE67" si="419">IF(BA36&lt;=0,0,ROUND(MAX(0,(BA36+ROUND(BA36*$E$13/12,2))-BK36-(MIN(BU36,MAX(0,CI36-SUMPRODUCT(($AU$2:$BD$2&lt;$BA$2)*BO36:BX36))))),2))</f>
        <v>0</v>
      </c>
      <c r="CF36">
        <f t="shared" ref="CF36:CF67" si="420">IF(BB36&lt;=0,0,ROUND(MAX(0,(BB36+ROUND(BB36*$E$14/12,2))-BL36-(MIN(BV36,MAX(0,CI36-SUMPRODUCT(($AU$2:$BD$2&lt;$BB$2)*BO36:BX36))))),2))</f>
        <v>0</v>
      </c>
      <c r="CG36">
        <f t="shared" ref="CG36:CG67" si="421">IF(BC36&lt;=0,0,ROUND(MAX(0,(BC36+ROUND(BC36*$E$15/12,2))-BM36-(MIN(BW36,MAX(0,CI36-SUMPRODUCT(($AU$2:$BD$2&lt;$BC$2)*BO36:BX36))))),2))</f>
        <v>0</v>
      </c>
      <c r="CH36">
        <f t="shared" ref="CH36:CH67" si="422">IF(BD36&lt;=0,0,ROUND(MAX(0,(BD36+ROUND(BD36*$E$16/12,2))-BN36-(MIN(BX36,MAX(0,CI36-SUMPRODUCT(($AU$2:$BD$2&lt;$BD$2)*BO36:BX36))))),2))</f>
        <v>0</v>
      </c>
      <c r="CI36">
        <f t="shared" ref="CI36:CI67" si="423">$CI$2-SUM(BE36:BN36)</f>
        <v>0</v>
      </c>
      <c r="CJ36">
        <f t="shared" ref="CJ36:CJ67" si="424">SUM(AU36:BD36)</f>
        <v>0</v>
      </c>
      <c r="CK36">
        <f t="shared" ref="CK36:CK67" si="425">SUM(BY36:CH36)</f>
        <v>0</v>
      </c>
      <c r="CL36">
        <f t="shared" ref="CL36:CL67" si="426">SUMPRODUCT(ROUND(AU36:BD36*$CS$2:$DB$2/12,2))</f>
        <v>0</v>
      </c>
      <c r="CM36">
        <f t="shared" ref="CM36:CM67" si="427">CL36+(CJ36-CK36)</f>
        <v>0</v>
      </c>
      <c r="CN36" t="str">
        <f t="shared" ref="CN36:CN67" si="428">IF(DM36&gt;=999,"",MATCH(DM36,$AU$2:$BD$2,0))</f>
        <v/>
      </c>
      <c r="CO36" t="str">
        <f t="shared" ref="CO36:CO67" si="429">IF(DN36&gt;=999,"",MATCH(DN36,$AU$2:$BD$2,0))</f>
        <v/>
      </c>
      <c r="CP36">
        <f t="shared" ref="CP36:CP67" si="430">SUMPRODUCT((BY36:CH36&lt;=0.005)*($DC$2:$DL$2&gt;0))</f>
        <v>0</v>
      </c>
      <c r="DM36">
        <f t="shared" ref="DM36:DM67" si="431">MIN(IF(AU36&gt;0.005,$AU$2,999),IF(AV36&gt;0.005,$AV$2,999),IF(AW36&gt;0.005,$AW$2,999),IF(AX36&gt;0.005,$AX$2,999),IF(AY36&gt;0.005,$AY$2,999),IF(AZ36&gt;0.005,$AZ$2,999),IF(BA36&gt;0.005,$BA$2,999),IF(BB36&gt;0.005,$BB$2,999),IF(BC36&gt;0.005,$BC$2,999),IF(BD36&gt;0.005,$BD$2,999))</f>
        <v>999</v>
      </c>
      <c r="DN36">
        <f t="shared" ref="DN36:DN67" si="432">MIN(IF(AND(AU36&gt;0.005,BY36&lt;=0.005),$AU$2,999),IF(AND(AV36&gt;0.005,BZ36&lt;=0.005),$AV$2,999),IF(AND(AW36&gt;0.005,CA36&lt;=0.005),$AW$2,999),IF(AND(AX36&gt;0.005,CB36&lt;=0.005),$AX$2,999),IF(AND(AY36&gt;0.005,CC36&lt;=0.005),$AY$2,999),IF(AND(AZ36&gt;0.005,CD36&lt;=0.005),$AZ$2,999),IF(AND(BA36&gt;0.005,CE36&lt;=0.005),$BA$2,999),IF(AND(BB36&gt;0.005,CF36&lt;=0.005),$BB$2,999),IF(AND(BC36&gt;0.005,CG36&lt;=0.005),$BC$2,999),IF(AND(BD36&gt;0.005,CH36&lt;=0.005),$BD$2,999))</f>
        <v>999</v>
      </c>
      <c r="DV36">
        <v>33</v>
      </c>
      <c r="DW36">
        <f t="shared" si="323"/>
        <v>0</v>
      </c>
      <c r="DX36">
        <f t="shared" si="324"/>
        <v>0</v>
      </c>
      <c r="DY36">
        <f t="shared" si="325"/>
        <v>0</v>
      </c>
      <c r="DZ36">
        <f t="shared" si="326"/>
        <v>0</v>
      </c>
      <c r="EA36">
        <f t="shared" si="327"/>
        <v>0</v>
      </c>
      <c r="EB36">
        <f t="shared" si="328"/>
        <v>0</v>
      </c>
      <c r="EC36">
        <f t="shared" si="329"/>
        <v>0</v>
      </c>
      <c r="ED36">
        <f t="shared" si="330"/>
        <v>0</v>
      </c>
      <c r="EE36">
        <f t="shared" si="331"/>
        <v>0</v>
      </c>
      <c r="EF36">
        <f t="shared" si="332"/>
        <v>0</v>
      </c>
      <c r="EG36">
        <f t="shared" ref="EG36:EG67" si="433">IF(DW36&lt;=0,0,MIN($F$7,(DW36+ROUND(DW36*$E$7/12,2))))</f>
        <v>0</v>
      </c>
      <c r="EH36">
        <f t="shared" ref="EH36:EH67" si="434">IF(DX36&lt;=0,0,MIN($F$8,(DX36+ROUND(DX36*$E$8/12,2))))</f>
        <v>0</v>
      </c>
      <c r="EI36">
        <f t="shared" ref="EI36:EI67" si="435">IF(DY36&lt;=0,0,MIN($F$9,(DY36+ROUND(DY36*$E$9/12,2))))</f>
        <v>0</v>
      </c>
      <c r="EJ36">
        <f t="shared" ref="EJ36:EJ67" si="436">IF(DZ36&lt;=0,0,MIN($F$10,(DZ36+ROUND(DZ36*$E$10/12,2))))</f>
        <v>0</v>
      </c>
      <c r="EK36">
        <f t="shared" ref="EK36:EK67" si="437">IF(EA36&lt;=0,0,MIN($F$11,(EA36+ROUND(EA36*$E$11/12,2))))</f>
        <v>0</v>
      </c>
      <c r="EL36">
        <f t="shared" ref="EL36:EL67" si="438">IF(EB36&lt;=0,0,MIN($F$12,(EB36+ROUND(EB36*$E$12/12,2))))</f>
        <v>0</v>
      </c>
      <c r="EM36">
        <f t="shared" ref="EM36:EM67" si="439">IF(EC36&lt;=0,0,MIN($F$13,(EC36+ROUND(EC36*$E$13/12,2))))</f>
        <v>0</v>
      </c>
      <c r="EN36">
        <f t="shared" ref="EN36:EN67" si="440">IF(ED36&lt;=0,0,MIN($F$14,(ED36+ROUND(ED36*$E$14/12,2))))</f>
        <v>0</v>
      </c>
      <c r="EO36">
        <f t="shared" ref="EO36:EO67" si="441">IF(EE36&lt;=0,0,MIN($F$15,(EE36+ROUND(EE36*$E$15/12,2))))</f>
        <v>0</v>
      </c>
      <c r="EP36">
        <f t="shared" ref="EP36:EP67" si="442">IF(EF36&lt;=0,0,MIN($F$16,(EF36+ROUND(EF36*$E$16/12,2))))</f>
        <v>0</v>
      </c>
      <c r="EQ36">
        <f t="shared" ref="EQ36:EQ67" si="443">MAX(0,(DW36+ROUND(DW36*$E$7/12,2))-EG36)</f>
        <v>0</v>
      </c>
      <c r="ER36">
        <f t="shared" ref="ER36:ER67" si="444">MAX(0,(DX36+ROUND(DX36*$E$8/12,2))-EH36)</f>
        <v>0</v>
      </c>
      <c r="ES36">
        <f t="shared" ref="ES36:ES67" si="445">MAX(0,(DY36+ROUND(DY36*$E$9/12,2))-EI36)</f>
        <v>0</v>
      </c>
      <c r="ET36">
        <f t="shared" ref="ET36:ET67" si="446">MAX(0,(DZ36+ROUND(DZ36*$E$10/12,2))-EJ36)</f>
        <v>0</v>
      </c>
      <c r="EU36">
        <f t="shared" ref="EU36:EU67" si="447">MAX(0,(EA36+ROUND(EA36*$E$11/12,2))-EK36)</f>
        <v>0</v>
      </c>
      <c r="EV36">
        <f t="shared" ref="EV36:EV67" si="448">MAX(0,(EB36+ROUND(EB36*$E$12/12,2))-EL36)</f>
        <v>0</v>
      </c>
      <c r="EW36">
        <f t="shared" ref="EW36:EW67" si="449">MAX(0,(EC36+ROUND(EC36*$E$13/12,2))-EM36)</f>
        <v>0</v>
      </c>
      <c r="EX36">
        <f t="shared" ref="EX36:EX67" si="450">MAX(0,(ED36+ROUND(ED36*$E$14/12,2))-EN36)</f>
        <v>0</v>
      </c>
      <c r="EY36">
        <f t="shared" ref="EY36:EY67" si="451">MAX(0,(EE36+ROUND(EE36*$E$15/12,2))-EO36)</f>
        <v>0</v>
      </c>
      <c r="EZ36">
        <f t="shared" ref="EZ36:EZ67" si="452">MAX(0,(EF36+ROUND(EF36*$E$16/12,2))-EP36)</f>
        <v>0</v>
      </c>
      <c r="FA36">
        <f t="shared" ref="FA36:FA67" si="453">IF(DW36&lt;=0,0,ROUND(MAX(0,(DW36+ROUND(DW36*$E$7/12,2))-EG36-(MIN(EQ36,MAX(0,FK36-SUMPRODUCT(($DW$2:$EF$2&lt;$DW$2)*EQ36:EZ36))))),2))</f>
        <v>0</v>
      </c>
      <c r="FB36">
        <f t="shared" ref="FB36:FB67" si="454">IF(DX36&lt;=0,0,ROUND(MAX(0,(DX36+ROUND(DX36*$E$8/12,2))-EH36-(MIN(ER36,MAX(0,FK36-SUMPRODUCT(($DW$2:$EF$2&lt;$DX$2)*EQ36:EZ36))))),2))</f>
        <v>0</v>
      </c>
      <c r="FC36">
        <f t="shared" ref="FC36:FC67" si="455">IF(DY36&lt;=0,0,ROUND(MAX(0,(DY36+ROUND(DY36*$E$9/12,2))-EI36-(MIN(ES36,MAX(0,FK36-SUMPRODUCT(($DW$2:$EF$2&lt;$DY$2)*EQ36:EZ36))))),2))</f>
        <v>0</v>
      </c>
      <c r="FD36">
        <f t="shared" ref="FD36:FD67" si="456">IF(DZ36&lt;=0,0,ROUND(MAX(0,(DZ36+ROUND(DZ36*$E$10/12,2))-EJ36-(MIN(ET36,MAX(0,FK36-SUMPRODUCT(($DW$2:$EF$2&lt;$DZ$2)*EQ36:EZ36))))),2))</f>
        <v>0</v>
      </c>
      <c r="FE36">
        <f t="shared" ref="FE36:FE67" si="457">IF(EA36&lt;=0,0,ROUND(MAX(0,(EA36+ROUND(EA36*$E$11/12,2))-EK36-(MIN(EU36,MAX(0,FK36-SUMPRODUCT(($DW$2:$EF$2&lt;$EA$2)*EQ36:EZ36))))),2))</f>
        <v>0</v>
      </c>
      <c r="FF36">
        <f t="shared" ref="FF36:FF67" si="458">IF(EB36&lt;=0,0,ROUND(MAX(0,(EB36+ROUND(EB36*$E$12/12,2))-EL36-(MIN(EV36,MAX(0,FK36-SUMPRODUCT(($DW$2:$EF$2&lt;$EB$2)*EQ36:EZ36))))),2))</f>
        <v>0</v>
      </c>
      <c r="FG36">
        <f t="shared" ref="FG36:FG67" si="459">IF(EC36&lt;=0,0,ROUND(MAX(0,(EC36+ROUND(EC36*$E$13/12,2))-EM36-(MIN(EW36,MAX(0,FK36-SUMPRODUCT(($DW$2:$EF$2&lt;$EC$2)*EQ36:EZ36))))),2))</f>
        <v>0</v>
      </c>
      <c r="FH36">
        <f t="shared" ref="FH36:FH67" si="460">IF(ED36&lt;=0,0,ROUND(MAX(0,(ED36+ROUND(ED36*$E$14/12,2))-EN36-(MIN(EX36,MAX(0,FK36-SUMPRODUCT(($DW$2:$EF$2&lt;$ED$2)*EQ36:EZ36))))),2))</f>
        <v>0</v>
      </c>
      <c r="FI36">
        <f t="shared" ref="FI36:FI67" si="461">IF(EE36&lt;=0,0,ROUND(MAX(0,(EE36+ROUND(EE36*$E$15/12,2))-EO36-(MIN(EY36,MAX(0,FK36-SUMPRODUCT(($DW$2:$EF$2&lt;$EE$2)*EQ36:EZ36))))),2))</f>
        <v>0</v>
      </c>
      <c r="FJ36">
        <f t="shared" ref="FJ36:FJ67" si="462">IF(EF36&lt;=0,0,ROUND(MAX(0,(EF36+ROUND(EF36*$E$16/12,2))-EP36-(MIN(EZ36,MAX(0,FK36-SUMPRODUCT(($DW$2:$EF$2&lt;$EF$2)*EQ36:EZ36))))),2))</f>
        <v>0</v>
      </c>
      <c r="FK36">
        <f t="shared" ref="FK36:FK67" si="463">$FK$2-SUM(EG36:EP36)</f>
        <v>0</v>
      </c>
      <c r="FL36">
        <f t="shared" ref="FL36:FL67" si="464">SUM(DW36:EF36)</f>
        <v>0</v>
      </c>
      <c r="FM36">
        <f t="shared" ref="FM36:FM67" si="465">SUM(FA36:FJ36)</f>
        <v>0</v>
      </c>
      <c r="FN36">
        <f t="shared" ref="FN36:FN67" si="466">SUMPRODUCT(ROUND(DW36:EF36*$FU$2:$GD$2/12,2))</f>
        <v>0</v>
      </c>
      <c r="FO36">
        <f t="shared" ref="FO36:FO67" si="467">FN36+(FL36-FM36)</f>
        <v>0</v>
      </c>
      <c r="FP36" t="str">
        <f t="shared" ref="FP36:FP67" si="468">IF(GO36&gt;=999,"",MATCH(GO36,$DW$2:$EF$2,0))</f>
        <v/>
      </c>
      <c r="FQ36" t="str">
        <f t="shared" ref="FQ36:FQ67" si="469">IF(GP36&gt;=999,"",MATCH(GP36,$DW$2:$EF$2,0))</f>
        <v/>
      </c>
      <c r="FR36">
        <f t="shared" ref="FR36:FR67" si="470">SUMPRODUCT((FA36:FJ36&lt;=0.005)*($GE$2:$GN$2&gt;0))</f>
        <v>0</v>
      </c>
      <c r="GO36">
        <f t="shared" ref="GO36:GO67" si="471">MIN(IF(DW36&gt;0.005,$DW$2,999),IF(DX36&gt;0.005,$DX$2,999),IF(DY36&gt;0.005,$DY$2,999),IF(DZ36&gt;0.005,$DZ$2,999),IF(EA36&gt;0.005,$EA$2,999),IF(EB36&gt;0.005,$EB$2,999),IF(EC36&gt;0.005,$EC$2,999),IF(ED36&gt;0.005,$ED$2,999),IF(EE36&gt;0.005,$EE$2,999),IF(EF36&gt;0.005,$EF$2,999))</f>
        <v>999</v>
      </c>
      <c r="GP36">
        <f t="shared" ref="GP36:GP67" si="472">MIN(IF(AND(DW36&gt;0.005,FA36&lt;=0.005),$DW$2,999),IF(AND(DX36&gt;0.005,FB36&lt;=0.005),$DX$2,999),IF(AND(DY36&gt;0.005,FC36&lt;=0.005),$DY$2,999),IF(AND(DZ36&gt;0.005,FD36&lt;=0.005),$DZ$2,999),IF(AND(EA36&gt;0.005,FE36&lt;=0.005),$EA$2,999),IF(AND(EB36&gt;0.005,FF36&lt;=0.005),$EB$2,999),IF(AND(EC36&gt;0.005,FG36&lt;=0.005),$EC$2,999),IF(AND(ED36&gt;0.005,FH36&lt;=0.005),$ED$2,999),IF(AND(EE36&gt;0.005,FI36&lt;=0.005),$EE$2,999),IF(AND(EF36&gt;0.005,FJ36&lt;=0.005),$EF$2,999))</f>
        <v>999</v>
      </c>
      <c r="GX36">
        <v>33</v>
      </c>
      <c r="GY36">
        <f t="shared" si="333"/>
        <v>0</v>
      </c>
      <c r="GZ36">
        <f t="shared" si="334"/>
        <v>0</v>
      </c>
      <c r="HA36">
        <f t="shared" si="335"/>
        <v>0</v>
      </c>
      <c r="HB36">
        <f t="shared" si="336"/>
        <v>0</v>
      </c>
      <c r="HC36">
        <f t="shared" si="337"/>
        <v>0</v>
      </c>
      <c r="HD36">
        <f t="shared" si="338"/>
        <v>0</v>
      </c>
      <c r="HE36">
        <f t="shared" si="339"/>
        <v>0</v>
      </c>
      <c r="HF36">
        <f t="shared" si="340"/>
        <v>0</v>
      </c>
      <c r="HG36">
        <f t="shared" si="341"/>
        <v>0</v>
      </c>
      <c r="HH36">
        <f t="shared" si="342"/>
        <v>0</v>
      </c>
      <c r="HI36">
        <f t="shared" ref="HI36:HI67" si="473">IF(GY36&lt;=0,0,MIN($F$7,(GY36+ROUND(GY36*$E$7/12,2))))</f>
        <v>0</v>
      </c>
      <c r="HJ36">
        <f t="shared" ref="HJ36:HJ67" si="474">IF(GZ36&lt;=0,0,MIN($F$8,(GZ36+ROUND(GZ36*$E$8/12,2))))</f>
        <v>0</v>
      </c>
      <c r="HK36">
        <f t="shared" ref="HK36:HK67" si="475">IF(HA36&lt;=0,0,MIN($F$9,(HA36+ROUND(HA36*$E$9/12,2))))</f>
        <v>0</v>
      </c>
      <c r="HL36">
        <f t="shared" ref="HL36:HL67" si="476">IF(HB36&lt;=0,0,MIN($F$10,(HB36+ROUND(HB36*$E$10/12,2))))</f>
        <v>0</v>
      </c>
      <c r="HM36">
        <f t="shared" ref="HM36:HM67" si="477">IF(HC36&lt;=0,0,MIN($F$11,(HC36+ROUND(HC36*$E$11/12,2))))</f>
        <v>0</v>
      </c>
      <c r="HN36">
        <f t="shared" ref="HN36:HN67" si="478">IF(HD36&lt;=0,0,MIN($F$12,(HD36+ROUND(HD36*$E$12/12,2))))</f>
        <v>0</v>
      </c>
      <c r="HO36">
        <f t="shared" ref="HO36:HO67" si="479">IF(HE36&lt;=0,0,MIN($F$13,(HE36+ROUND(HE36*$E$13/12,2))))</f>
        <v>0</v>
      </c>
      <c r="HP36">
        <f t="shared" ref="HP36:HP67" si="480">IF(HF36&lt;=0,0,MIN($F$14,(HF36+ROUND(HF36*$E$14/12,2))))</f>
        <v>0</v>
      </c>
      <c r="HQ36">
        <f t="shared" ref="HQ36:HQ67" si="481">IF(HG36&lt;=0,0,MIN($F$15,(HG36+ROUND(HG36*$E$15/12,2))))</f>
        <v>0</v>
      </c>
      <c r="HR36">
        <f t="shared" ref="HR36:HR67" si="482">IF(HH36&lt;=0,0,MIN($F$16,(HH36+ROUND(HH36*$E$16/12,2))))</f>
        <v>0</v>
      </c>
      <c r="HS36">
        <f t="shared" ref="HS36:HS67" si="483">MAX(0,(GY36+ROUND(GY36*$E$7/12,2))-HI36)</f>
        <v>0</v>
      </c>
      <c r="HT36">
        <f t="shared" ref="HT36:HT67" si="484">MAX(0,(GZ36+ROUND(GZ36*$E$8/12,2))-HJ36)</f>
        <v>0</v>
      </c>
      <c r="HU36">
        <f t="shared" ref="HU36:HU67" si="485">MAX(0,(HA36+ROUND(HA36*$E$9/12,2))-HK36)</f>
        <v>0</v>
      </c>
      <c r="HV36">
        <f t="shared" ref="HV36:HV67" si="486">MAX(0,(HB36+ROUND(HB36*$E$10/12,2))-HL36)</f>
        <v>0</v>
      </c>
      <c r="HW36">
        <f t="shared" ref="HW36:HW67" si="487">MAX(0,(HC36+ROUND(HC36*$E$11/12,2))-HM36)</f>
        <v>0</v>
      </c>
      <c r="HX36">
        <f t="shared" ref="HX36:HX67" si="488">MAX(0,(HD36+ROUND(HD36*$E$12/12,2))-HN36)</f>
        <v>0</v>
      </c>
      <c r="HY36">
        <f t="shared" ref="HY36:HY67" si="489">MAX(0,(HE36+ROUND(HE36*$E$13/12,2))-HO36)</f>
        <v>0</v>
      </c>
      <c r="HZ36">
        <f t="shared" ref="HZ36:HZ67" si="490">MAX(0,(HF36+ROUND(HF36*$E$14/12,2))-HP36)</f>
        <v>0</v>
      </c>
      <c r="IA36">
        <f t="shared" ref="IA36:IA67" si="491">MAX(0,(HG36+ROUND(HG36*$E$15/12,2))-HQ36)</f>
        <v>0</v>
      </c>
      <c r="IB36">
        <f t="shared" ref="IB36:IB67" si="492">MAX(0,(HH36+ROUND(HH36*$E$16/12,2))-HR36)</f>
        <v>0</v>
      </c>
      <c r="IC36">
        <f t="shared" ref="IC36:IC67" si="493">IF(GY36&lt;=0,0,ROUND(MAX(0,(GY36+ROUND(GY36*$E$7/12,2))-HI36-(MIN(HS36,MAX(0,IM36-SUMPRODUCT(($GY$2:$HH$2&lt;$GY$2)*HS36:IB36))))),2))</f>
        <v>0</v>
      </c>
      <c r="ID36">
        <f t="shared" ref="ID36:ID67" si="494">IF(GZ36&lt;=0,0,ROUND(MAX(0,(GZ36+ROUND(GZ36*$E$8/12,2))-HJ36-(MIN(HT36,MAX(0,IM36-SUMPRODUCT(($GY$2:$HH$2&lt;$GZ$2)*HS36:IB36))))),2))</f>
        <v>0</v>
      </c>
      <c r="IE36">
        <f t="shared" ref="IE36:IE67" si="495">IF(HA36&lt;=0,0,ROUND(MAX(0,(HA36+ROUND(HA36*$E$9/12,2))-HK36-(MIN(HU36,MAX(0,IM36-SUMPRODUCT(($GY$2:$HH$2&lt;$HA$2)*HS36:IB36))))),2))</f>
        <v>0</v>
      </c>
      <c r="IF36">
        <f t="shared" ref="IF36:IF67" si="496">IF(HB36&lt;=0,0,ROUND(MAX(0,(HB36+ROUND(HB36*$E$10/12,2))-HL36-(MIN(HV36,MAX(0,IM36-SUMPRODUCT(($GY$2:$HH$2&lt;$HB$2)*HS36:IB36))))),2))</f>
        <v>0</v>
      </c>
      <c r="IG36">
        <f t="shared" ref="IG36:IG67" si="497">IF(HC36&lt;=0,0,ROUND(MAX(0,(HC36+ROUND(HC36*$E$11/12,2))-HM36-(MIN(HW36,MAX(0,IM36-SUMPRODUCT(($GY$2:$HH$2&lt;$HC$2)*HS36:IB36))))),2))</f>
        <v>0</v>
      </c>
      <c r="IH36">
        <f t="shared" ref="IH36:IH67" si="498">IF(HD36&lt;=0,0,ROUND(MAX(0,(HD36+ROUND(HD36*$E$12/12,2))-HN36-(MIN(HX36,MAX(0,IM36-SUMPRODUCT(($GY$2:$HH$2&lt;$HD$2)*HS36:IB36))))),2))</f>
        <v>0</v>
      </c>
      <c r="II36">
        <f t="shared" ref="II36:II67" si="499">IF(HE36&lt;=0,0,ROUND(MAX(0,(HE36+ROUND(HE36*$E$13/12,2))-HO36-(MIN(HY36,MAX(0,IM36-SUMPRODUCT(($GY$2:$HH$2&lt;$HE$2)*HS36:IB36))))),2))</f>
        <v>0</v>
      </c>
      <c r="IJ36">
        <f t="shared" ref="IJ36:IJ67" si="500">IF(HF36&lt;=0,0,ROUND(MAX(0,(HF36+ROUND(HF36*$E$14/12,2))-HP36-(MIN(HZ36,MAX(0,IM36-SUMPRODUCT(($GY$2:$HH$2&lt;$HF$2)*HS36:IB36))))),2))</f>
        <v>0</v>
      </c>
      <c r="IK36">
        <f t="shared" ref="IK36:IK67" si="501">IF(HG36&lt;=0,0,ROUND(MAX(0,(HG36+ROUND(HG36*$E$15/12,2))-HQ36-(MIN(IA36,MAX(0,IM36-SUMPRODUCT(($GY$2:$HH$2&lt;$HG$2)*HS36:IB36))))),2))</f>
        <v>0</v>
      </c>
      <c r="IL36">
        <f t="shared" ref="IL36:IL67" si="502">IF(HH36&lt;=0,0,ROUND(MAX(0,(HH36+ROUND(HH36*$E$16/12,2))-HR36-(MIN(IB36,MAX(0,IM36-SUMPRODUCT(($GY$2:$HH$2&lt;$HH$2)*HS36:IB36))))),2))</f>
        <v>0</v>
      </c>
      <c r="IM36">
        <f t="shared" ref="IM36:IM67" si="503">$IM$2-SUM(HI36:HR36)</f>
        <v>0</v>
      </c>
      <c r="IN36">
        <f t="shared" ref="IN36:IN67" si="504">SUM(GY36:HH36)</f>
        <v>0</v>
      </c>
      <c r="IO36">
        <f t="shared" ref="IO36:IO67" si="505">SUM(IC36:IL36)</f>
        <v>0</v>
      </c>
      <c r="IP36">
        <f t="shared" ref="IP36:IP67" si="506">SUMPRODUCT(ROUND(GY36:HH36*$IW$2:$JF$2/12,2))</f>
        <v>0</v>
      </c>
      <c r="IQ36">
        <f t="shared" ref="IQ36:IQ67" si="507">IP36+(IN36-IO36)</f>
        <v>0</v>
      </c>
      <c r="IR36" t="str">
        <f t="shared" ref="IR36:IR67" si="508">IF(JQ36&gt;=999,"",MATCH(JQ36,$GY$2:$HH$2,0))</f>
        <v/>
      </c>
      <c r="IS36" t="str">
        <f t="shared" ref="IS36:IS67" si="509">IF(JR36&gt;=999,"",MATCH(JR36,$GY$2:$HH$2,0))</f>
        <v/>
      </c>
      <c r="IT36">
        <f t="shared" ref="IT36:IT67" si="510">SUMPRODUCT((IC36:IL36&lt;=0.005)*($JG$2:$JP$2&gt;0))</f>
        <v>0</v>
      </c>
      <c r="JQ36">
        <f t="shared" ref="JQ36:JQ67" si="511">MIN(IF(GY36&gt;0.005,$GY$2,999),IF(GZ36&gt;0.005,$GZ$2,999),IF(HA36&gt;0.005,$HA$2,999),IF(HB36&gt;0.005,$HB$2,999),IF(HC36&gt;0.005,$HC$2,999),IF(HD36&gt;0.005,$HD$2,999),IF(HE36&gt;0.005,$HE$2,999),IF(HF36&gt;0.005,$HF$2,999),IF(HG36&gt;0.005,$HG$2,999),IF(HH36&gt;0.005,$HH$2,999))</f>
        <v>999</v>
      </c>
      <c r="JR36">
        <f t="shared" ref="JR36:JR67" si="512">MIN(IF(AND(GY36&gt;0.005,IC36&lt;=0.005),$GY$2,999),IF(AND(GZ36&gt;0.005,ID36&lt;=0.005),$GZ$2,999),IF(AND(HA36&gt;0.005,IE36&lt;=0.005),$HA$2,999),IF(AND(HB36&gt;0.005,IF36&lt;=0.005),$HB$2,999),IF(AND(HC36&gt;0.005,IG36&lt;=0.005),$HC$2,999),IF(AND(HD36&gt;0.005,IH36&lt;=0.005),$HD$2,999),IF(AND(HE36&gt;0.005,II36&lt;=0.005),$HE$2,999),IF(AND(HF36&gt;0.005,IJ36&lt;=0.005),$HF$2,999),IF(AND(HG36&gt;0.005,IK36&lt;=0.005),$HG$2,999),IF(AND(HH36&gt;0.005,IL36&lt;=0.005),$HH$2,999))</f>
        <v>999</v>
      </c>
      <c r="JZ36">
        <v>33</v>
      </c>
      <c r="KA36">
        <f t="shared" si="343"/>
        <v>0</v>
      </c>
      <c r="KB36">
        <f t="shared" si="344"/>
        <v>0</v>
      </c>
      <c r="KC36">
        <f t="shared" si="345"/>
        <v>0</v>
      </c>
      <c r="KD36">
        <f t="shared" si="346"/>
        <v>0</v>
      </c>
      <c r="KE36">
        <f t="shared" si="347"/>
        <v>0</v>
      </c>
      <c r="KF36">
        <f t="shared" si="348"/>
        <v>0</v>
      </c>
      <c r="KG36">
        <f t="shared" si="349"/>
        <v>0</v>
      </c>
      <c r="KH36">
        <f t="shared" si="350"/>
        <v>0</v>
      </c>
      <c r="KI36">
        <f t="shared" si="351"/>
        <v>0</v>
      </c>
      <c r="KJ36">
        <f t="shared" si="352"/>
        <v>0</v>
      </c>
      <c r="KK36">
        <f t="shared" ref="KK36:KK67" si="513">IF(KA36&lt;=0,0,MIN($F$7,(KA36+ROUND(KA36*$E$7/12,2))))</f>
        <v>0</v>
      </c>
      <c r="KL36">
        <f t="shared" ref="KL36:KL67" si="514">IF(KB36&lt;=0,0,MIN($F$8,(KB36+ROUND(KB36*$E$8/12,2))))</f>
        <v>0</v>
      </c>
      <c r="KM36">
        <f t="shared" ref="KM36:KM67" si="515">IF(KC36&lt;=0,0,MIN($F$9,(KC36+ROUND(KC36*$E$9/12,2))))</f>
        <v>0</v>
      </c>
      <c r="KN36">
        <f t="shared" ref="KN36:KN67" si="516">IF(KD36&lt;=0,0,MIN($F$10,(KD36+ROUND(KD36*$E$10/12,2))))</f>
        <v>0</v>
      </c>
      <c r="KO36">
        <f t="shared" ref="KO36:KO67" si="517">IF(KE36&lt;=0,0,MIN($F$11,(KE36+ROUND(KE36*$E$11/12,2))))</f>
        <v>0</v>
      </c>
      <c r="KP36">
        <f t="shared" ref="KP36:KP67" si="518">IF(KF36&lt;=0,0,MIN($F$12,(KF36+ROUND(KF36*$E$12/12,2))))</f>
        <v>0</v>
      </c>
      <c r="KQ36">
        <f t="shared" ref="KQ36:KQ67" si="519">IF(KG36&lt;=0,0,MIN($F$13,(KG36+ROUND(KG36*$E$13/12,2))))</f>
        <v>0</v>
      </c>
      <c r="KR36">
        <f t="shared" ref="KR36:KR67" si="520">IF(KH36&lt;=0,0,MIN($F$14,(KH36+ROUND(KH36*$E$14/12,2))))</f>
        <v>0</v>
      </c>
      <c r="KS36">
        <f t="shared" ref="KS36:KS67" si="521">IF(KI36&lt;=0,0,MIN($F$15,(KI36+ROUND(KI36*$E$15/12,2))))</f>
        <v>0</v>
      </c>
      <c r="KT36">
        <f t="shared" ref="KT36:KT67" si="522">IF(KJ36&lt;=0,0,MIN($F$16,(KJ36+ROUND(KJ36*$E$16/12,2))))</f>
        <v>0</v>
      </c>
      <c r="KU36">
        <f t="shared" ref="KU36:KU67" si="523">MAX(0,(KA36+ROUND(KA36*$E$7/12,2))-KK36)</f>
        <v>0</v>
      </c>
      <c r="KV36">
        <f t="shared" ref="KV36:KV67" si="524">MAX(0,(KB36+ROUND(KB36*$E$8/12,2))-KL36)</f>
        <v>0</v>
      </c>
      <c r="KW36">
        <f t="shared" ref="KW36:KW67" si="525">MAX(0,(KC36+ROUND(KC36*$E$9/12,2))-KM36)</f>
        <v>0</v>
      </c>
      <c r="KX36">
        <f t="shared" ref="KX36:KX67" si="526">MAX(0,(KD36+ROUND(KD36*$E$10/12,2))-KN36)</f>
        <v>0</v>
      </c>
      <c r="KY36">
        <f t="shared" ref="KY36:KY67" si="527">MAX(0,(KE36+ROUND(KE36*$E$11/12,2))-KO36)</f>
        <v>0</v>
      </c>
      <c r="KZ36">
        <f t="shared" ref="KZ36:KZ67" si="528">MAX(0,(KF36+ROUND(KF36*$E$12/12,2))-KP36)</f>
        <v>0</v>
      </c>
      <c r="LA36">
        <f t="shared" ref="LA36:LA67" si="529">MAX(0,(KG36+ROUND(KG36*$E$13/12,2))-KQ36)</f>
        <v>0</v>
      </c>
      <c r="LB36">
        <f t="shared" ref="LB36:LB67" si="530">MAX(0,(KH36+ROUND(KH36*$E$14/12,2))-KR36)</f>
        <v>0</v>
      </c>
      <c r="LC36">
        <f t="shared" ref="LC36:LC67" si="531">MAX(0,(KI36+ROUND(KI36*$E$15/12,2))-KS36)</f>
        <v>0</v>
      </c>
      <c r="LD36">
        <f t="shared" ref="LD36:LD67" si="532">MAX(0,(KJ36+ROUND(KJ36*$E$16/12,2))-KT36)</f>
        <v>0</v>
      </c>
      <c r="LE36">
        <f t="shared" ref="LE36:LE67" si="533">IF(KA36&lt;=0,0,ROUND(MAX(0,(KA36+ROUND(KA36*$E$7/12,2))-KK36-(MIN(KU36,MAX(0,LO36-SUMPRODUCT(($KA$2:$KJ$2&lt;$KA$2)*KU36:LD36))))),2))</f>
        <v>0</v>
      </c>
      <c r="LF36">
        <f t="shared" ref="LF36:LF67" si="534">IF(KB36&lt;=0,0,ROUND(MAX(0,(KB36+ROUND(KB36*$E$8/12,2))-KL36-(MIN(KV36,MAX(0,LO36-SUMPRODUCT(($KA$2:$KJ$2&lt;$KB$2)*KU36:LD36))))),2))</f>
        <v>0</v>
      </c>
      <c r="LG36">
        <f t="shared" ref="LG36:LG67" si="535">IF(KC36&lt;=0,0,ROUND(MAX(0,(KC36+ROUND(KC36*$E$9/12,2))-KM36-(MIN(KW36,MAX(0,LO36-SUMPRODUCT(($KA$2:$KJ$2&lt;$KC$2)*KU36:LD36))))),2))</f>
        <v>0</v>
      </c>
      <c r="LH36">
        <f t="shared" ref="LH36:LH67" si="536">IF(KD36&lt;=0,0,ROUND(MAX(0,(KD36+ROUND(KD36*$E$10/12,2))-KN36-(MIN(KX36,MAX(0,LO36-SUMPRODUCT(($KA$2:$KJ$2&lt;$KD$2)*KU36:LD36))))),2))</f>
        <v>0</v>
      </c>
      <c r="LI36">
        <f t="shared" ref="LI36:LI67" si="537">IF(KE36&lt;=0,0,ROUND(MAX(0,(KE36+ROUND(KE36*$E$11/12,2))-KO36-(MIN(KY36,MAX(0,LO36-SUMPRODUCT(($KA$2:$KJ$2&lt;$KE$2)*KU36:LD36))))),2))</f>
        <v>0</v>
      </c>
      <c r="LJ36">
        <f t="shared" ref="LJ36:LJ67" si="538">IF(KF36&lt;=0,0,ROUND(MAX(0,(KF36+ROUND(KF36*$E$12/12,2))-KP36-(MIN(KZ36,MAX(0,LO36-SUMPRODUCT(($KA$2:$KJ$2&lt;$KF$2)*KU36:LD36))))),2))</f>
        <v>0</v>
      </c>
      <c r="LK36">
        <f t="shared" ref="LK36:LK67" si="539">IF(KG36&lt;=0,0,ROUND(MAX(0,(KG36+ROUND(KG36*$E$13/12,2))-KQ36-(MIN(LA36,MAX(0,LO36-SUMPRODUCT(($KA$2:$KJ$2&lt;$KG$2)*KU36:LD36))))),2))</f>
        <v>0</v>
      </c>
      <c r="LL36">
        <f t="shared" ref="LL36:LL67" si="540">IF(KH36&lt;=0,0,ROUND(MAX(0,(KH36+ROUND(KH36*$E$14/12,2))-KR36-(MIN(LB36,MAX(0,LO36-SUMPRODUCT(($KA$2:$KJ$2&lt;$KH$2)*KU36:LD36))))),2))</f>
        <v>0</v>
      </c>
      <c r="LM36">
        <f t="shared" ref="LM36:LM67" si="541">IF(KI36&lt;=0,0,ROUND(MAX(0,(KI36+ROUND(KI36*$E$15/12,2))-KS36-(MIN(LC36,MAX(0,LO36-SUMPRODUCT(($KA$2:$KJ$2&lt;$KI$2)*KU36:LD36))))),2))</f>
        <v>0</v>
      </c>
      <c r="LN36">
        <f t="shared" ref="LN36:LN67" si="542">IF(KJ36&lt;=0,0,ROUND(MAX(0,(KJ36+ROUND(KJ36*$E$16/12,2))-KT36-(MIN(LD36,MAX(0,LO36-SUMPRODUCT(($KA$2:$KJ$2&lt;$KJ$2)*KU36:LD36))))),2))</f>
        <v>0</v>
      </c>
      <c r="LO36">
        <f t="shared" ref="LO36:LO67" si="543">$LO$2-SUM(KK36:KT36)</f>
        <v>100</v>
      </c>
      <c r="LP36">
        <f t="shared" ref="LP36:LP67" si="544">SUM(KA36:KJ36)</f>
        <v>0</v>
      </c>
      <c r="LQ36">
        <f t="shared" ref="LQ36:LQ67" si="545">SUM(LE36:LN36)</f>
        <v>0</v>
      </c>
      <c r="LR36">
        <f t="shared" ref="LR36:LR67" si="546">SUMPRODUCT(ROUND(KA36:KJ36*$LY$2:$MH$2/12,2))</f>
        <v>0</v>
      </c>
      <c r="LS36">
        <f t="shared" ref="LS36:LS67" si="547">LR36+(LP36-LQ36)</f>
        <v>0</v>
      </c>
      <c r="LT36" t="str">
        <f t="shared" ref="LT36:LT67" si="548">IF(MS36&gt;=999,"",MATCH(MS36,$KA$2:$KJ$2,0))</f>
        <v/>
      </c>
      <c r="LU36" t="str">
        <f t="shared" ref="LU36:LU67" si="549">IF(MT36&gt;=999,"",MATCH(MT36,$KA$2:$KJ$2,0))</f>
        <v/>
      </c>
      <c r="LV36">
        <f t="shared" ref="LV36:LV67" si="550">SUMPRODUCT((LE36:LN36&lt;=0.005)*($MI$2:$MR$2&gt;0))</f>
        <v>0</v>
      </c>
      <c r="MS36">
        <f t="shared" ref="MS36:MS67" si="551">MIN(IF(KA36&gt;0.005,$KA$2,999),IF(KB36&gt;0.005,$KB$2,999),IF(KC36&gt;0.005,$KC$2,999),IF(KD36&gt;0.005,$KD$2,999),IF(KE36&gt;0.005,$KE$2,999),IF(KF36&gt;0.005,$KF$2,999),IF(KG36&gt;0.005,$KG$2,999),IF(KH36&gt;0.005,$KH$2,999),IF(KI36&gt;0.005,$KI$2,999),IF(KJ36&gt;0.005,$KJ$2,999))</f>
        <v>999</v>
      </c>
      <c r="MT36">
        <f t="shared" ref="MT36:MT67" si="552">MIN(IF(AND(KA36&gt;0.005,LE36&lt;=0.005),$KA$2,999),IF(AND(KB36&gt;0.005,LF36&lt;=0.005),$KB$2,999),IF(AND(KC36&gt;0.005,LG36&lt;=0.005),$KC$2,999),IF(AND(KD36&gt;0.005,LH36&lt;=0.005),$KD$2,999),IF(AND(KE36&gt;0.005,LI36&lt;=0.005),$KE$2,999),IF(AND(KF36&gt;0.005,LJ36&lt;=0.005),$KF$2,999),IF(AND(KG36&gt;0.005,LK36&lt;=0.005),$KG$2,999),IF(AND(KH36&gt;0.005,LL36&lt;=0.005),$KH$2,999),IF(AND(KI36&gt;0.005,LM36&lt;=0.005),$KI$2,999),IF(AND(KJ36&gt;0.005,LN36&lt;=0.005),$KJ$2,999))</f>
        <v>999</v>
      </c>
      <c r="NB36">
        <v>33</v>
      </c>
      <c r="NC36">
        <f t="shared" si="353"/>
        <v>0</v>
      </c>
      <c r="ND36">
        <f t="shared" si="354"/>
        <v>0</v>
      </c>
      <c r="NE36">
        <f t="shared" si="355"/>
        <v>0</v>
      </c>
      <c r="NF36">
        <f t="shared" si="356"/>
        <v>0</v>
      </c>
      <c r="NG36">
        <f t="shared" si="357"/>
        <v>0</v>
      </c>
      <c r="NH36">
        <f t="shared" si="358"/>
        <v>0</v>
      </c>
      <c r="NI36">
        <f t="shared" si="359"/>
        <v>0</v>
      </c>
      <c r="NJ36">
        <f t="shared" si="360"/>
        <v>0</v>
      </c>
      <c r="NK36">
        <f t="shared" si="361"/>
        <v>0</v>
      </c>
      <c r="NL36">
        <f t="shared" si="362"/>
        <v>0</v>
      </c>
      <c r="NM36">
        <f t="shared" ref="NM36:NM67" si="553">IF(NC36&lt;=0,0,MIN($F$7,(NC36+ROUND(NC36*$E$7/12,2))))</f>
        <v>0</v>
      </c>
      <c r="NN36">
        <f t="shared" ref="NN36:NN67" si="554">IF(ND36&lt;=0,0,MIN($F$8,(ND36+ROUND(ND36*$E$8/12,2))))</f>
        <v>0</v>
      </c>
      <c r="NO36">
        <f t="shared" ref="NO36:NO67" si="555">IF(NE36&lt;=0,0,MIN($F$9,(NE36+ROUND(NE36*$E$9/12,2))))</f>
        <v>0</v>
      </c>
      <c r="NP36">
        <f t="shared" ref="NP36:NP67" si="556">IF(NF36&lt;=0,0,MIN($F$10,(NF36+ROUND(NF36*$E$10/12,2))))</f>
        <v>0</v>
      </c>
      <c r="NQ36">
        <f t="shared" ref="NQ36:NQ67" si="557">IF(NG36&lt;=0,0,MIN($F$11,(NG36+ROUND(NG36*$E$11/12,2))))</f>
        <v>0</v>
      </c>
      <c r="NR36">
        <f t="shared" ref="NR36:NR67" si="558">IF(NH36&lt;=0,0,MIN($F$12,(NH36+ROUND(NH36*$E$12/12,2))))</f>
        <v>0</v>
      </c>
      <c r="NS36">
        <f t="shared" ref="NS36:NS67" si="559">IF(NI36&lt;=0,0,MIN($F$13,(NI36+ROUND(NI36*$E$13/12,2))))</f>
        <v>0</v>
      </c>
      <c r="NT36">
        <f t="shared" ref="NT36:NT67" si="560">IF(NJ36&lt;=0,0,MIN($F$14,(NJ36+ROUND(NJ36*$E$14/12,2))))</f>
        <v>0</v>
      </c>
      <c r="NU36">
        <f t="shared" ref="NU36:NU67" si="561">IF(NK36&lt;=0,0,MIN($F$15,(NK36+ROUND(NK36*$E$15/12,2))))</f>
        <v>0</v>
      </c>
      <c r="NV36">
        <f t="shared" ref="NV36:NV67" si="562">IF(NL36&lt;=0,0,MIN($F$16,(NL36+ROUND(NL36*$E$16/12,2))))</f>
        <v>0</v>
      </c>
      <c r="NW36">
        <f t="shared" ref="NW36:NW67" si="563">MAX(0,(NC36+ROUND(NC36*$E$7/12,2))-NM36)</f>
        <v>0</v>
      </c>
      <c r="NX36">
        <f t="shared" ref="NX36:NX67" si="564">MAX(0,(ND36+ROUND(ND36*$E$8/12,2))-NN36)</f>
        <v>0</v>
      </c>
      <c r="NY36">
        <f t="shared" ref="NY36:NY67" si="565">MAX(0,(NE36+ROUND(NE36*$E$9/12,2))-NO36)</f>
        <v>0</v>
      </c>
      <c r="NZ36">
        <f t="shared" ref="NZ36:NZ67" si="566">MAX(0,(NF36+ROUND(NF36*$E$10/12,2))-NP36)</f>
        <v>0</v>
      </c>
      <c r="OA36">
        <f t="shared" ref="OA36:OA67" si="567">MAX(0,(NG36+ROUND(NG36*$E$11/12,2))-NQ36)</f>
        <v>0</v>
      </c>
      <c r="OB36">
        <f t="shared" ref="OB36:OB67" si="568">MAX(0,(NH36+ROUND(NH36*$E$12/12,2))-NR36)</f>
        <v>0</v>
      </c>
      <c r="OC36">
        <f t="shared" ref="OC36:OC67" si="569">MAX(0,(NI36+ROUND(NI36*$E$13/12,2))-NS36)</f>
        <v>0</v>
      </c>
      <c r="OD36">
        <f t="shared" ref="OD36:OD67" si="570">MAX(0,(NJ36+ROUND(NJ36*$E$14/12,2))-NT36)</f>
        <v>0</v>
      </c>
      <c r="OE36">
        <f t="shared" ref="OE36:OE67" si="571">MAX(0,(NK36+ROUND(NK36*$E$15/12,2))-NU36)</f>
        <v>0</v>
      </c>
      <c r="OF36">
        <f t="shared" ref="OF36:OF67" si="572">MAX(0,(NL36+ROUND(NL36*$E$16/12,2))-NV36)</f>
        <v>0</v>
      </c>
      <c r="OG36">
        <f t="shared" ref="OG36:OG67" si="573">IF(NC36&lt;=0,0,ROUND(MAX(0,(NC36+ROUND(NC36*$E$7/12,2))-NM36-(MIN(NW36,MAX(0,OQ36-SUMPRODUCT(($NC$2:$NL$2&lt;$NC$2)*NW36:OF36))))),2))</f>
        <v>0</v>
      </c>
      <c r="OH36">
        <f t="shared" ref="OH36:OH67" si="574">IF(ND36&lt;=0,0,ROUND(MAX(0,(ND36+ROUND(ND36*$E$8/12,2))-NN36-(MIN(NX36,MAX(0,OQ36-SUMPRODUCT(($NC$2:$NL$2&lt;$ND$2)*NW36:OF36))))),2))</f>
        <v>0</v>
      </c>
      <c r="OI36">
        <f t="shared" ref="OI36:OI67" si="575">IF(NE36&lt;=0,0,ROUND(MAX(0,(NE36+ROUND(NE36*$E$9/12,2))-NO36-(MIN(NY36,MAX(0,OQ36-SUMPRODUCT(($NC$2:$NL$2&lt;$NE$2)*NW36:OF36))))),2))</f>
        <v>0</v>
      </c>
      <c r="OJ36">
        <f t="shared" ref="OJ36:OJ67" si="576">IF(NF36&lt;=0,0,ROUND(MAX(0,(NF36+ROUND(NF36*$E$10/12,2))-NP36-(MIN(NZ36,MAX(0,OQ36-SUMPRODUCT(($NC$2:$NL$2&lt;$NF$2)*NW36:OF36))))),2))</f>
        <v>0</v>
      </c>
      <c r="OK36">
        <f t="shared" ref="OK36:OK67" si="577">IF(NG36&lt;=0,0,ROUND(MAX(0,(NG36+ROUND(NG36*$E$11/12,2))-NQ36-(MIN(OA36,MAX(0,OQ36-SUMPRODUCT(($NC$2:$NL$2&lt;$NG$2)*NW36:OF36))))),2))</f>
        <v>0</v>
      </c>
      <c r="OL36">
        <f t="shared" ref="OL36:OL67" si="578">IF(NH36&lt;=0,0,ROUND(MAX(0,(NH36+ROUND(NH36*$E$12/12,2))-NR36-(MIN(OB36,MAX(0,OQ36-SUMPRODUCT(($NC$2:$NL$2&lt;$NH$2)*NW36:OF36))))),2))</f>
        <v>0</v>
      </c>
      <c r="OM36">
        <f t="shared" ref="OM36:OM67" si="579">IF(NI36&lt;=0,0,ROUND(MAX(0,(NI36+ROUND(NI36*$E$13/12,2))-NS36-(MIN(OC36,MAX(0,OQ36-SUMPRODUCT(($NC$2:$NL$2&lt;$NI$2)*NW36:OF36))))),2))</f>
        <v>0</v>
      </c>
      <c r="ON36">
        <f t="shared" ref="ON36:ON67" si="580">IF(NJ36&lt;=0,0,ROUND(MAX(0,(NJ36+ROUND(NJ36*$E$14/12,2))-NT36-(MIN(OD36,MAX(0,OQ36-SUMPRODUCT(($NC$2:$NL$2&lt;$NJ$2)*NW36:OF36))))),2))</f>
        <v>0</v>
      </c>
      <c r="OO36">
        <f t="shared" ref="OO36:OO67" si="581">IF(NK36&lt;=0,0,ROUND(MAX(0,(NK36+ROUND(NK36*$E$15/12,2))-NU36-(MIN(OE36,MAX(0,OQ36-SUMPRODUCT(($NC$2:$NL$2&lt;$NK$2)*NW36:OF36))))),2))</f>
        <v>0</v>
      </c>
      <c r="OP36">
        <f t="shared" ref="OP36:OP67" si="582">IF(NL36&lt;=0,0,ROUND(MAX(0,(NL36+ROUND(NL36*$E$16/12,2))-NV36-(MIN(OF36,MAX(0,OQ36-SUMPRODUCT(($NC$2:$NL$2&lt;$NL$2)*NW36:OF36))))),2))</f>
        <v>0</v>
      </c>
      <c r="OQ36">
        <f t="shared" ref="OQ36:OQ67" si="583">$OQ$2-SUM(NM36:NV36)</f>
        <v>200</v>
      </c>
      <c r="OR36">
        <f t="shared" ref="OR36:OR67" si="584">SUM(NC36:NL36)</f>
        <v>0</v>
      </c>
      <c r="OS36">
        <f t="shared" ref="OS36:OS67" si="585">SUM(OG36:OP36)</f>
        <v>0</v>
      </c>
      <c r="OT36">
        <f t="shared" ref="OT36:OT67" si="586">SUMPRODUCT(ROUND(NC36:NL36*$PA$2:$PJ$2/12,2))</f>
        <v>0</v>
      </c>
      <c r="OU36">
        <f t="shared" ref="OU36:OU67" si="587">OT36+(OR36-OS36)</f>
        <v>0</v>
      </c>
      <c r="OV36" t="str">
        <f t="shared" ref="OV36:OV67" si="588">IF(PU36&gt;=999,"",MATCH(PU36,$NC$2:$NL$2,0))</f>
        <v/>
      </c>
      <c r="OW36" t="str">
        <f t="shared" ref="OW36:OW67" si="589">IF(PV36&gt;=999,"",MATCH(PV36,$NC$2:$NL$2,0))</f>
        <v/>
      </c>
      <c r="OX36">
        <f t="shared" ref="OX36:OX67" si="590">SUMPRODUCT((OG36:OP36&lt;=0.005)*($PK$2:$PT$2&gt;0))</f>
        <v>0</v>
      </c>
      <c r="PU36">
        <f t="shared" ref="PU36:PU67" si="591">MIN(IF(NC36&gt;0.005,$NC$2,999),IF(ND36&gt;0.005,$ND$2,999),IF(NE36&gt;0.005,$NE$2,999),IF(NF36&gt;0.005,$NF$2,999),IF(NG36&gt;0.005,$NG$2,999),IF(NH36&gt;0.005,$NH$2,999),IF(NI36&gt;0.005,$NI$2,999),IF(NJ36&gt;0.005,$NJ$2,999),IF(NK36&gt;0.005,$NK$2,999),IF(NL36&gt;0.005,$NL$2,999))</f>
        <v>999</v>
      </c>
      <c r="PV36">
        <f t="shared" ref="PV36:PV67" si="592">MIN(IF(AND(NC36&gt;0.005,OG36&lt;=0.005),$NC$2,999),IF(AND(ND36&gt;0.005,OH36&lt;=0.005),$ND$2,999),IF(AND(NE36&gt;0.005,OI36&lt;=0.005),$NE$2,999),IF(AND(NF36&gt;0.005,OJ36&lt;=0.005),$NF$2,999),IF(AND(NG36&gt;0.005,OK36&lt;=0.005),$NG$2,999),IF(AND(NH36&gt;0.005,OL36&lt;=0.005),$NH$2,999),IF(AND(NI36&gt;0.005,OM36&lt;=0.005),$NI$2,999),IF(AND(NJ36&gt;0.005,ON36&lt;=0.005),$NJ$2,999),IF(AND(NK36&gt;0.005,OO36&lt;=0.005),$NK$2,999),IF(AND(NL36&gt;0.005,OP36&lt;=0.005),$NL$2,999))</f>
        <v>999</v>
      </c>
      <c r="QD36">
        <v>33</v>
      </c>
      <c r="QE36">
        <f t="shared" si="363"/>
        <v>0</v>
      </c>
      <c r="QF36">
        <f t="shared" si="364"/>
        <v>0</v>
      </c>
      <c r="QG36">
        <f t="shared" si="365"/>
        <v>0</v>
      </c>
      <c r="QH36">
        <f t="shared" si="366"/>
        <v>0</v>
      </c>
      <c r="QI36">
        <f t="shared" si="367"/>
        <v>0</v>
      </c>
      <c r="QJ36">
        <f t="shared" si="368"/>
        <v>0</v>
      </c>
      <c r="QK36">
        <f t="shared" si="369"/>
        <v>0</v>
      </c>
      <c r="QL36">
        <f t="shared" si="370"/>
        <v>0</v>
      </c>
      <c r="QM36">
        <f t="shared" si="371"/>
        <v>0</v>
      </c>
      <c r="QN36">
        <f t="shared" si="372"/>
        <v>0</v>
      </c>
      <c r="QO36">
        <f t="shared" ref="QO36:QO67" si="593">IF(QE36&lt;=0,0,MIN($F$7,(QE36+ROUND(QE36*$E$7/12,2))))</f>
        <v>0</v>
      </c>
      <c r="QP36">
        <f t="shared" ref="QP36:QP67" si="594">IF(QF36&lt;=0,0,MIN($F$8,(QF36+ROUND(QF36*$E$8/12,2))))</f>
        <v>0</v>
      </c>
      <c r="QQ36">
        <f t="shared" ref="QQ36:QQ67" si="595">IF(QG36&lt;=0,0,MIN($F$9,(QG36+ROUND(QG36*$E$9/12,2))))</f>
        <v>0</v>
      </c>
      <c r="QR36">
        <f t="shared" ref="QR36:QR67" si="596">IF(QH36&lt;=0,0,MIN($F$10,(QH36+ROUND(QH36*$E$10/12,2))))</f>
        <v>0</v>
      </c>
      <c r="QS36">
        <f t="shared" ref="QS36:QS67" si="597">IF(QI36&lt;=0,0,MIN($F$11,(QI36+ROUND(QI36*$E$11/12,2))))</f>
        <v>0</v>
      </c>
      <c r="QT36">
        <f t="shared" ref="QT36:QT67" si="598">IF(QJ36&lt;=0,0,MIN($F$12,(QJ36+ROUND(QJ36*$E$12/12,2))))</f>
        <v>0</v>
      </c>
      <c r="QU36">
        <f t="shared" ref="QU36:QU67" si="599">IF(QK36&lt;=0,0,MIN($F$13,(QK36+ROUND(QK36*$E$13/12,2))))</f>
        <v>0</v>
      </c>
      <c r="QV36">
        <f t="shared" ref="QV36:QV67" si="600">IF(QL36&lt;=0,0,MIN($F$14,(QL36+ROUND(QL36*$E$14/12,2))))</f>
        <v>0</v>
      </c>
      <c r="QW36">
        <f t="shared" ref="QW36:QW67" si="601">IF(QM36&lt;=0,0,MIN($F$15,(QM36+ROUND(QM36*$E$15/12,2))))</f>
        <v>0</v>
      </c>
      <c r="QX36">
        <f t="shared" ref="QX36:QX67" si="602">IF(QN36&lt;=0,0,MIN($F$16,(QN36+ROUND(QN36*$E$16/12,2))))</f>
        <v>0</v>
      </c>
      <c r="QY36">
        <f t="shared" ref="QY36:QY67" si="603">MAX(0,(QE36+ROUND(QE36*$E$7/12,2))-QO36)</f>
        <v>0</v>
      </c>
      <c r="QZ36">
        <f t="shared" ref="QZ36:QZ67" si="604">MAX(0,(QF36+ROUND(QF36*$E$8/12,2))-QP36)</f>
        <v>0</v>
      </c>
      <c r="RA36">
        <f t="shared" ref="RA36:RA67" si="605">MAX(0,(QG36+ROUND(QG36*$E$9/12,2))-QQ36)</f>
        <v>0</v>
      </c>
      <c r="RB36">
        <f t="shared" ref="RB36:RB67" si="606">MAX(0,(QH36+ROUND(QH36*$E$10/12,2))-QR36)</f>
        <v>0</v>
      </c>
      <c r="RC36">
        <f t="shared" ref="RC36:RC67" si="607">MAX(0,(QI36+ROUND(QI36*$E$11/12,2))-QS36)</f>
        <v>0</v>
      </c>
      <c r="RD36">
        <f t="shared" ref="RD36:RD67" si="608">MAX(0,(QJ36+ROUND(QJ36*$E$12/12,2))-QT36)</f>
        <v>0</v>
      </c>
      <c r="RE36">
        <f t="shared" ref="RE36:RE67" si="609">MAX(0,(QK36+ROUND(QK36*$E$13/12,2))-QU36)</f>
        <v>0</v>
      </c>
      <c r="RF36">
        <f t="shared" ref="RF36:RF67" si="610">MAX(0,(QL36+ROUND(QL36*$E$14/12,2))-QV36)</f>
        <v>0</v>
      </c>
      <c r="RG36">
        <f t="shared" ref="RG36:RG67" si="611">MAX(0,(QM36+ROUND(QM36*$E$15/12,2))-QW36)</f>
        <v>0</v>
      </c>
      <c r="RH36">
        <f t="shared" ref="RH36:RH67" si="612">MAX(0,(QN36+ROUND(QN36*$E$16/12,2))-QX36)</f>
        <v>0</v>
      </c>
      <c r="RI36">
        <f t="shared" ref="RI36:RI67" si="613">IF(QE36&lt;=0,0,ROUND(MAX(0,(QE36+ROUND(QE36*$E$7/12,2))-QO36-(MIN(QY36,MAX(0,RS36-SUMPRODUCT(($QE$2:$QN$2&lt;$QE$2)*QY36:RH36))))),2))</f>
        <v>0</v>
      </c>
      <c r="RJ36">
        <f t="shared" ref="RJ36:RJ67" si="614">IF(QF36&lt;=0,0,ROUND(MAX(0,(QF36+ROUND(QF36*$E$8/12,2))-QP36-(MIN(QZ36,MAX(0,RS36-SUMPRODUCT(($QE$2:$QN$2&lt;$QF$2)*QY36:RH36))))),2))</f>
        <v>0</v>
      </c>
      <c r="RK36">
        <f t="shared" ref="RK36:RK67" si="615">IF(QG36&lt;=0,0,ROUND(MAX(0,(QG36+ROUND(QG36*$E$9/12,2))-QQ36-(MIN(RA36,MAX(0,RS36-SUMPRODUCT(($QE$2:$QN$2&lt;$QG$2)*QY36:RH36))))),2))</f>
        <v>0</v>
      </c>
      <c r="RL36">
        <f t="shared" ref="RL36:RL67" si="616">IF(QH36&lt;=0,0,ROUND(MAX(0,(QH36+ROUND(QH36*$E$10/12,2))-QR36-(MIN(RB36,MAX(0,RS36-SUMPRODUCT(($QE$2:$QN$2&lt;$QH$2)*QY36:RH36))))),2))</f>
        <v>0</v>
      </c>
      <c r="RM36">
        <f t="shared" ref="RM36:RM67" si="617">IF(QI36&lt;=0,0,ROUND(MAX(0,(QI36+ROUND(QI36*$E$11/12,2))-QS36-(MIN(RC36,MAX(0,RS36-SUMPRODUCT(($QE$2:$QN$2&lt;$QI$2)*QY36:RH36))))),2))</f>
        <v>0</v>
      </c>
      <c r="RN36">
        <f t="shared" ref="RN36:RN67" si="618">IF(QJ36&lt;=0,0,ROUND(MAX(0,(QJ36+ROUND(QJ36*$E$12/12,2))-QT36-(MIN(RD36,MAX(0,RS36-SUMPRODUCT(($QE$2:$QN$2&lt;$QJ$2)*QY36:RH36))))),2))</f>
        <v>0</v>
      </c>
      <c r="RO36">
        <f t="shared" ref="RO36:RO67" si="619">IF(QK36&lt;=0,0,ROUND(MAX(0,(QK36+ROUND(QK36*$E$13/12,2))-QU36-(MIN(RE36,MAX(0,RS36-SUMPRODUCT(($QE$2:$QN$2&lt;$QK$2)*QY36:RH36))))),2))</f>
        <v>0</v>
      </c>
      <c r="RP36">
        <f t="shared" ref="RP36:RP67" si="620">IF(QL36&lt;=0,0,ROUND(MAX(0,(QL36+ROUND(QL36*$E$14/12,2))-QV36-(MIN(RF36,MAX(0,RS36-SUMPRODUCT(($QE$2:$QN$2&lt;$QL$2)*QY36:RH36))))),2))</f>
        <v>0</v>
      </c>
      <c r="RQ36">
        <f t="shared" ref="RQ36:RQ67" si="621">IF(QM36&lt;=0,0,ROUND(MAX(0,(QM36+ROUND(QM36*$E$15/12,2))-QW36-(MIN(RG36,MAX(0,RS36-SUMPRODUCT(($QE$2:$QN$2&lt;$QM$2)*QY36:RH36))))),2))</f>
        <v>0</v>
      </c>
      <c r="RR36">
        <f t="shared" ref="RR36:RR67" si="622">IF(QN36&lt;=0,0,ROUND(MAX(0,(QN36+ROUND(QN36*$E$16/12,2))-QX36-(MIN(RH36,MAX(0,RS36-SUMPRODUCT(($QE$2:$QN$2&lt;$QN$2)*QY36:RH36))))),2))</f>
        <v>0</v>
      </c>
      <c r="RS36">
        <f t="shared" ref="RS36:RS67" si="623">$RS$2-SUM(QO36:QX36)</f>
        <v>300</v>
      </c>
      <c r="RT36">
        <f t="shared" ref="RT36:RT67" si="624">SUM(QE36:QN36)</f>
        <v>0</v>
      </c>
      <c r="RU36">
        <f t="shared" ref="RU36:RU67" si="625">SUM(RI36:RR36)</f>
        <v>0</v>
      </c>
      <c r="RV36">
        <f t="shared" ref="RV36:RV67" si="626">SUMPRODUCT(ROUND(QE36:QN36*$SC$2:$SL$2/12,2))</f>
        <v>0</v>
      </c>
      <c r="RW36">
        <f t="shared" ref="RW36:RW67" si="627">RV36+(RT36-RU36)</f>
        <v>0</v>
      </c>
      <c r="RX36" t="str">
        <f t="shared" ref="RX36:RX67" si="628">IF(SW36&gt;=999,"",MATCH(SW36,$QE$2:$QN$2,0))</f>
        <v/>
      </c>
      <c r="RY36" t="str">
        <f t="shared" ref="RY36:RY67" si="629">IF(SX36&gt;=999,"",MATCH(SX36,$QE$2:$QN$2,0))</f>
        <v/>
      </c>
      <c r="RZ36">
        <f t="shared" ref="RZ36:RZ67" si="630">SUMPRODUCT((RI36:RR36&lt;=0.005)*($SM$2:$SV$2&gt;0))</f>
        <v>0</v>
      </c>
      <c r="SW36">
        <f t="shared" ref="SW36:SW67" si="631">MIN(IF(QE36&gt;0.005,$QE$2,999),IF(QF36&gt;0.005,$QF$2,999),IF(QG36&gt;0.005,$QG$2,999),IF(QH36&gt;0.005,$QH$2,999),IF(QI36&gt;0.005,$QI$2,999),IF(QJ36&gt;0.005,$QJ$2,999),IF(QK36&gt;0.005,$QK$2,999),IF(QL36&gt;0.005,$QL$2,999),IF(QM36&gt;0.005,$QM$2,999),IF(QN36&gt;0.005,$QN$2,999))</f>
        <v>999</v>
      </c>
      <c r="SX36">
        <f t="shared" ref="SX36:SX67" si="632">MIN(IF(AND(QE36&gt;0.005,RI36&lt;=0.005),$QE$2,999),IF(AND(QF36&gt;0.005,RJ36&lt;=0.005),$QF$2,999),IF(AND(QG36&gt;0.005,RK36&lt;=0.005),$QG$2,999),IF(AND(QH36&gt;0.005,RL36&lt;=0.005),$QH$2,999),IF(AND(QI36&gt;0.005,RM36&lt;=0.005),$QI$2,999),IF(AND(QJ36&gt;0.005,RN36&lt;=0.005),$QJ$2,999),IF(AND(QK36&gt;0.005,RO36&lt;=0.005),$QK$2,999),IF(AND(QL36&gt;0.005,RP36&lt;=0.005),$QL$2,999),IF(AND(QM36&gt;0.005,RQ36&lt;=0.005),$QM$2,999),IF(AND(QN36&gt;0.005,RR36&lt;=0.005),$QN$2,999))</f>
        <v>999</v>
      </c>
      <c r="TF36">
        <v>33</v>
      </c>
      <c r="TG36">
        <f t="shared" si="373"/>
        <v>0</v>
      </c>
      <c r="TH36">
        <f t="shared" si="374"/>
        <v>0</v>
      </c>
      <c r="TI36">
        <f t="shared" si="375"/>
        <v>0</v>
      </c>
      <c r="TJ36">
        <f t="shared" si="376"/>
        <v>0</v>
      </c>
      <c r="TK36">
        <f t="shared" si="377"/>
        <v>0</v>
      </c>
      <c r="TL36">
        <f t="shared" si="378"/>
        <v>0</v>
      </c>
      <c r="TM36">
        <f t="shared" si="379"/>
        <v>0</v>
      </c>
      <c r="TN36">
        <f t="shared" si="380"/>
        <v>0</v>
      </c>
      <c r="TO36">
        <f t="shared" si="381"/>
        <v>0</v>
      </c>
      <c r="TP36">
        <f t="shared" si="382"/>
        <v>0</v>
      </c>
      <c r="TQ36">
        <f t="shared" ref="TQ36:TQ67" si="633">IF(TG36&lt;=0,0,MIN($F$7,(TG36+ROUND(TG36*$E$7/12,2))))</f>
        <v>0</v>
      </c>
      <c r="TR36">
        <f t="shared" ref="TR36:TR67" si="634">IF(TH36&lt;=0,0,MIN($F$8,(TH36+ROUND(TH36*$E$8/12,2))))</f>
        <v>0</v>
      </c>
      <c r="TS36">
        <f t="shared" ref="TS36:TS67" si="635">IF(TI36&lt;=0,0,MIN($F$9,(TI36+ROUND(TI36*$E$9/12,2))))</f>
        <v>0</v>
      </c>
      <c r="TT36">
        <f t="shared" ref="TT36:TT67" si="636">IF(TJ36&lt;=0,0,MIN($F$10,(TJ36+ROUND(TJ36*$E$10/12,2))))</f>
        <v>0</v>
      </c>
      <c r="TU36">
        <f t="shared" ref="TU36:TU67" si="637">IF(TK36&lt;=0,0,MIN($F$11,(TK36+ROUND(TK36*$E$11/12,2))))</f>
        <v>0</v>
      </c>
      <c r="TV36">
        <f t="shared" ref="TV36:TV67" si="638">IF(TL36&lt;=0,0,MIN($F$12,(TL36+ROUND(TL36*$E$12/12,2))))</f>
        <v>0</v>
      </c>
      <c r="TW36">
        <f t="shared" ref="TW36:TW67" si="639">IF(TM36&lt;=0,0,MIN($F$13,(TM36+ROUND(TM36*$E$13/12,2))))</f>
        <v>0</v>
      </c>
      <c r="TX36">
        <f t="shared" ref="TX36:TX67" si="640">IF(TN36&lt;=0,0,MIN($F$14,(TN36+ROUND(TN36*$E$14/12,2))))</f>
        <v>0</v>
      </c>
      <c r="TY36">
        <f t="shared" ref="TY36:TY67" si="641">IF(TO36&lt;=0,0,MIN($F$15,(TO36+ROUND(TO36*$E$15/12,2))))</f>
        <v>0</v>
      </c>
      <c r="TZ36">
        <f t="shared" ref="TZ36:TZ67" si="642">IF(TP36&lt;=0,0,MIN($F$16,(TP36+ROUND(TP36*$E$16/12,2))))</f>
        <v>0</v>
      </c>
      <c r="UA36">
        <f t="shared" ref="UA36:UA67" si="643">MAX(0,(TG36+ROUND(TG36*$E$7/12,2))-TQ36)</f>
        <v>0</v>
      </c>
      <c r="UB36">
        <f t="shared" ref="UB36:UB67" si="644">MAX(0,(TH36+ROUND(TH36*$E$8/12,2))-TR36)</f>
        <v>0</v>
      </c>
      <c r="UC36">
        <f t="shared" ref="UC36:UC67" si="645">MAX(0,(TI36+ROUND(TI36*$E$9/12,2))-TS36)</f>
        <v>0</v>
      </c>
      <c r="UD36">
        <f t="shared" ref="UD36:UD67" si="646">MAX(0,(TJ36+ROUND(TJ36*$E$10/12,2))-TT36)</f>
        <v>0</v>
      </c>
      <c r="UE36">
        <f t="shared" ref="UE36:UE67" si="647">MAX(0,(TK36+ROUND(TK36*$E$11/12,2))-TU36)</f>
        <v>0</v>
      </c>
      <c r="UF36">
        <f t="shared" ref="UF36:UF67" si="648">MAX(0,(TL36+ROUND(TL36*$E$12/12,2))-TV36)</f>
        <v>0</v>
      </c>
      <c r="UG36">
        <f t="shared" ref="UG36:UG67" si="649">MAX(0,(TM36+ROUND(TM36*$E$13/12,2))-TW36)</f>
        <v>0</v>
      </c>
      <c r="UH36">
        <f t="shared" ref="UH36:UH67" si="650">MAX(0,(TN36+ROUND(TN36*$E$14/12,2))-TX36)</f>
        <v>0</v>
      </c>
      <c r="UI36">
        <f t="shared" ref="UI36:UI67" si="651">MAX(0,(TO36+ROUND(TO36*$E$15/12,2))-TY36)</f>
        <v>0</v>
      </c>
      <c r="UJ36">
        <f t="shared" ref="UJ36:UJ67" si="652">MAX(0,(TP36+ROUND(TP36*$E$16/12,2))-TZ36)</f>
        <v>0</v>
      </c>
      <c r="UK36">
        <f t="shared" ref="UK36:UK67" si="653">IF(TG36&lt;=0,0,ROUND(MAX(0,(TG36+ROUND(TG36*$E$7/12,2))-TQ36-(MIN(UA36,MAX(0,UU36-SUMPRODUCT(($TG$2:$TP$2&lt;$TG$2)*UA36:UJ36))))),2))</f>
        <v>0</v>
      </c>
      <c r="UL36">
        <f t="shared" ref="UL36:UL67" si="654">IF(TH36&lt;=0,0,ROUND(MAX(0,(TH36+ROUND(TH36*$E$8/12,2))-TR36-(MIN(UB36,MAX(0,UU36-SUMPRODUCT(($TG$2:$TP$2&lt;$TH$2)*UA36:UJ36))))),2))</f>
        <v>0</v>
      </c>
      <c r="UM36">
        <f t="shared" ref="UM36:UM67" si="655">IF(TI36&lt;=0,0,ROUND(MAX(0,(TI36+ROUND(TI36*$E$9/12,2))-TS36-(MIN(UC36,MAX(0,UU36-SUMPRODUCT(($TG$2:$TP$2&lt;$TI$2)*UA36:UJ36))))),2))</f>
        <v>0</v>
      </c>
      <c r="UN36">
        <f t="shared" ref="UN36:UN67" si="656">IF(TJ36&lt;=0,0,ROUND(MAX(0,(TJ36+ROUND(TJ36*$E$10/12,2))-TT36-(MIN(UD36,MAX(0,UU36-SUMPRODUCT(($TG$2:$TP$2&lt;$TJ$2)*UA36:UJ36))))),2))</f>
        <v>0</v>
      </c>
      <c r="UO36">
        <f t="shared" ref="UO36:UO67" si="657">IF(TK36&lt;=0,0,ROUND(MAX(0,(TK36+ROUND(TK36*$E$11/12,2))-TU36-(MIN(UE36,MAX(0,UU36-SUMPRODUCT(($TG$2:$TP$2&lt;$TK$2)*UA36:UJ36))))),2))</f>
        <v>0</v>
      </c>
      <c r="UP36">
        <f t="shared" ref="UP36:UP67" si="658">IF(TL36&lt;=0,0,ROUND(MAX(0,(TL36+ROUND(TL36*$E$12/12,2))-TV36-(MIN(UF36,MAX(0,UU36-SUMPRODUCT(($TG$2:$TP$2&lt;$TL$2)*UA36:UJ36))))),2))</f>
        <v>0</v>
      </c>
      <c r="UQ36">
        <f t="shared" ref="UQ36:UQ67" si="659">IF(TM36&lt;=0,0,ROUND(MAX(0,(TM36+ROUND(TM36*$E$13/12,2))-TW36-(MIN(UG36,MAX(0,UU36-SUMPRODUCT(($TG$2:$TP$2&lt;$TM$2)*UA36:UJ36))))),2))</f>
        <v>0</v>
      </c>
      <c r="UR36">
        <f t="shared" ref="UR36:UR67" si="660">IF(TN36&lt;=0,0,ROUND(MAX(0,(TN36+ROUND(TN36*$E$14/12,2))-TX36-(MIN(UH36,MAX(0,UU36-SUMPRODUCT(($TG$2:$TP$2&lt;$TN$2)*UA36:UJ36))))),2))</f>
        <v>0</v>
      </c>
      <c r="US36">
        <f t="shared" ref="US36:US67" si="661">IF(TO36&lt;=0,0,ROUND(MAX(0,(TO36+ROUND(TO36*$E$15/12,2))-TY36-(MIN(UI36,MAX(0,UU36-SUMPRODUCT(($TG$2:$TP$2&lt;$TO$2)*UA36:UJ36))))),2))</f>
        <v>0</v>
      </c>
      <c r="UT36">
        <f t="shared" ref="UT36:UT67" si="662">IF(TP36&lt;=0,0,ROUND(MAX(0,(TP36+ROUND(TP36*$E$16/12,2))-TZ36-(MIN(UJ36,MAX(0,UU36-SUMPRODUCT(($TG$2:$TP$2&lt;$TP$2)*UA36:UJ36))))),2))</f>
        <v>0</v>
      </c>
      <c r="UU36">
        <f t="shared" ref="UU36:UU67" si="663">$UU$2-SUM(TQ36:TZ36)</f>
        <v>400</v>
      </c>
      <c r="UV36">
        <f t="shared" ref="UV36:UV67" si="664">SUM(TG36:TP36)</f>
        <v>0</v>
      </c>
      <c r="UW36">
        <f t="shared" ref="UW36:UW67" si="665">SUM(UK36:UT36)</f>
        <v>0</v>
      </c>
      <c r="UX36">
        <f t="shared" ref="UX36:UX67" si="666">SUMPRODUCT(ROUND(TG36:TP36*$VE$2:$VN$2/12,2))</f>
        <v>0</v>
      </c>
      <c r="UY36">
        <f t="shared" ref="UY36:UY67" si="667">UX36+(UV36-UW36)</f>
        <v>0</v>
      </c>
      <c r="UZ36" t="str">
        <f t="shared" ref="UZ36:UZ67" si="668">IF(VY36&gt;=999,"",MATCH(VY36,$TG$2:$TP$2,0))</f>
        <v/>
      </c>
      <c r="VA36" t="str">
        <f t="shared" ref="VA36:VA67" si="669">IF(VZ36&gt;=999,"",MATCH(VZ36,$TG$2:$TP$2,0))</f>
        <v/>
      </c>
      <c r="VB36">
        <f t="shared" ref="VB36:VB67" si="670">SUMPRODUCT((UK36:UT36&lt;=0.005)*($VO$2:$VX$2&gt;0))</f>
        <v>0</v>
      </c>
      <c r="VY36">
        <f t="shared" ref="VY36:VY67" si="671">MIN(IF(TG36&gt;0.005,$TG$2,999),IF(TH36&gt;0.005,$TH$2,999),IF(TI36&gt;0.005,$TI$2,999),IF(TJ36&gt;0.005,$TJ$2,999),IF(TK36&gt;0.005,$TK$2,999),IF(TL36&gt;0.005,$TL$2,999),IF(TM36&gt;0.005,$TM$2,999),IF(TN36&gt;0.005,$TN$2,999),IF(TO36&gt;0.005,$TO$2,999),IF(TP36&gt;0.005,$TP$2,999))</f>
        <v>999</v>
      </c>
      <c r="VZ36">
        <f t="shared" ref="VZ36:VZ67" si="672">MIN(IF(AND(TG36&gt;0.005,UK36&lt;=0.005),$TG$2,999),IF(AND(TH36&gt;0.005,UL36&lt;=0.005),$TH$2,999),IF(AND(TI36&gt;0.005,UM36&lt;=0.005),$TI$2,999),IF(AND(TJ36&gt;0.005,UN36&lt;=0.005),$TJ$2,999),IF(AND(TK36&gt;0.005,UO36&lt;=0.005),$TK$2,999),IF(AND(TL36&gt;0.005,UP36&lt;=0.005),$TL$2,999),IF(AND(TM36&gt;0.005,UQ36&lt;=0.005),$TM$2,999),IF(AND(TN36&gt;0.005,UR36&lt;=0.005),$TN$2,999),IF(AND(TO36&gt;0.005,US36&lt;=0.005),$TO$2,999),IF(AND(TP36&gt;0.005,UT36&lt;=0.005),$TP$2,999))</f>
        <v>999</v>
      </c>
      <c r="WH36">
        <v>33</v>
      </c>
      <c r="WI36">
        <f t="shared" si="383"/>
        <v>0</v>
      </c>
      <c r="WJ36">
        <f t="shared" si="384"/>
        <v>0</v>
      </c>
      <c r="WK36">
        <f t="shared" si="385"/>
        <v>0</v>
      </c>
      <c r="WL36">
        <f t="shared" si="386"/>
        <v>0</v>
      </c>
      <c r="WM36">
        <f t="shared" si="387"/>
        <v>0</v>
      </c>
      <c r="WN36">
        <f t="shared" si="388"/>
        <v>0</v>
      </c>
      <c r="WO36">
        <f t="shared" si="389"/>
        <v>0</v>
      </c>
      <c r="WP36">
        <f t="shared" si="390"/>
        <v>0</v>
      </c>
      <c r="WQ36">
        <f t="shared" si="391"/>
        <v>0</v>
      </c>
      <c r="WR36">
        <f t="shared" si="392"/>
        <v>0</v>
      </c>
      <c r="WS36">
        <f t="shared" si="280"/>
        <v>0</v>
      </c>
      <c r="WT36">
        <f t="shared" si="281"/>
        <v>0</v>
      </c>
      <c r="WU36">
        <f t="shared" si="282"/>
        <v>0</v>
      </c>
      <c r="WV36">
        <f t="shared" si="283"/>
        <v>0</v>
      </c>
      <c r="WW36">
        <f t="shared" si="284"/>
        <v>0</v>
      </c>
      <c r="WX36">
        <f t="shared" si="285"/>
        <v>0</v>
      </c>
      <c r="WY36">
        <f t="shared" si="286"/>
        <v>0</v>
      </c>
      <c r="WZ36">
        <f t="shared" si="287"/>
        <v>0</v>
      </c>
      <c r="XA36">
        <f t="shared" si="288"/>
        <v>0</v>
      </c>
      <c r="XB36">
        <f t="shared" si="289"/>
        <v>0</v>
      </c>
      <c r="XC36">
        <f t="shared" si="290"/>
        <v>0</v>
      </c>
      <c r="XD36">
        <f t="shared" si="291"/>
        <v>0</v>
      </c>
      <c r="XE36">
        <f t="shared" si="292"/>
        <v>0</v>
      </c>
      <c r="XF36">
        <f t="shared" si="293"/>
        <v>0</v>
      </c>
      <c r="XG36">
        <f t="shared" si="294"/>
        <v>0</v>
      </c>
      <c r="XH36">
        <f t="shared" si="295"/>
        <v>0</v>
      </c>
      <c r="XI36">
        <f t="shared" si="296"/>
        <v>0</v>
      </c>
      <c r="XJ36">
        <f t="shared" si="297"/>
        <v>0</v>
      </c>
      <c r="XK36">
        <f t="shared" si="298"/>
        <v>0</v>
      </c>
      <c r="XL36">
        <f t="shared" si="299"/>
        <v>0</v>
      </c>
      <c r="XM36">
        <f t="shared" si="300"/>
        <v>0</v>
      </c>
      <c r="XN36">
        <f t="shared" si="301"/>
        <v>0</v>
      </c>
      <c r="XO36">
        <f t="shared" si="302"/>
        <v>0</v>
      </c>
      <c r="XP36">
        <f t="shared" si="303"/>
        <v>0</v>
      </c>
      <c r="XQ36">
        <f t="shared" si="304"/>
        <v>0</v>
      </c>
      <c r="XR36">
        <f t="shared" si="305"/>
        <v>0</v>
      </c>
      <c r="XS36">
        <f t="shared" si="306"/>
        <v>0</v>
      </c>
      <c r="XT36">
        <f t="shared" si="307"/>
        <v>0</v>
      </c>
      <c r="XU36">
        <f t="shared" si="308"/>
        <v>0</v>
      </c>
      <c r="XV36">
        <f t="shared" si="309"/>
        <v>0</v>
      </c>
      <c r="XX36">
        <f t="shared" si="310"/>
        <v>0</v>
      </c>
      <c r="XY36">
        <f t="shared" si="311"/>
        <v>0</v>
      </c>
      <c r="XZ36">
        <f t="shared" si="312"/>
        <v>0</v>
      </c>
    </row>
    <row r="37" spans="1:650" x14ac:dyDescent="0.45">
      <c r="AT37">
        <v>34</v>
      </c>
      <c r="AU37">
        <f t="shared" ref="AU37:AU68" si="673">BY36</f>
        <v>0</v>
      </c>
      <c r="AV37">
        <f t="shared" ref="AV37:AV68" si="674">BZ36</f>
        <v>0</v>
      </c>
      <c r="AW37">
        <f t="shared" ref="AW37:AW68" si="675">CA36</f>
        <v>0</v>
      </c>
      <c r="AX37">
        <f t="shared" ref="AX37:AX68" si="676">CB36</f>
        <v>0</v>
      </c>
      <c r="AY37">
        <f t="shared" ref="AY37:AY68" si="677">CC36</f>
        <v>0</v>
      </c>
      <c r="AZ37">
        <f t="shared" ref="AZ37:AZ68" si="678">CD36</f>
        <v>0</v>
      </c>
      <c r="BA37">
        <f t="shared" ref="BA37:BA68" si="679">CE36</f>
        <v>0</v>
      </c>
      <c r="BB37">
        <f t="shared" ref="BB37:BB68" si="680">CF36</f>
        <v>0</v>
      </c>
      <c r="BC37">
        <f t="shared" ref="BC37:BC68" si="681">CG36</f>
        <v>0</v>
      </c>
      <c r="BD37">
        <f t="shared" ref="BD37:BD68" si="682">CH36</f>
        <v>0</v>
      </c>
      <c r="BE37">
        <f t="shared" si="393"/>
        <v>0</v>
      </c>
      <c r="BF37">
        <f t="shared" si="394"/>
        <v>0</v>
      </c>
      <c r="BG37">
        <f t="shared" si="395"/>
        <v>0</v>
      </c>
      <c r="BH37">
        <f t="shared" si="396"/>
        <v>0</v>
      </c>
      <c r="BI37">
        <f t="shared" si="397"/>
        <v>0</v>
      </c>
      <c r="BJ37">
        <f t="shared" si="398"/>
        <v>0</v>
      </c>
      <c r="BK37">
        <f t="shared" si="399"/>
        <v>0</v>
      </c>
      <c r="BL37">
        <f t="shared" si="400"/>
        <v>0</v>
      </c>
      <c r="BM37">
        <f t="shared" si="401"/>
        <v>0</v>
      </c>
      <c r="BN37">
        <f t="shared" si="402"/>
        <v>0</v>
      </c>
      <c r="BO37">
        <f t="shared" si="403"/>
        <v>0</v>
      </c>
      <c r="BP37">
        <f t="shared" si="404"/>
        <v>0</v>
      </c>
      <c r="BQ37">
        <f t="shared" si="405"/>
        <v>0</v>
      </c>
      <c r="BR37">
        <f t="shared" si="406"/>
        <v>0</v>
      </c>
      <c r="BS37">
        <f t="shared" si="407"/>
        <v>0</v>
      </c>
      <c r="BT37">
        <f t="shared" si="408"/>
        <v>0</v>
      </c>
      <c r="BU37">
        <f t="shared" si="409"/>
        <v>0</v>
      </c>
      <c r="BV37">
        <f t="shared" si="410"/>
        <v>0</v>
      </c>
      <c r="BW37">
        <f t="shared" si="411"/>
        <v>0</v>
      </c>
      <c r="BX37">
        <f t="shared" si="412"/>
        <v>0</v>
      </c>
      <c r="BY37">
        <f t="shared" si="413"/>
        <v>0</v>
      </c>
      <c r="BZ37">
        <f t="shared" si="414"/>
        <v>0</v>
      </c>
      <c r="CA37">
        <f t="shared" si="415"/>
        <v>0</v>
      </c>
      <c r="CB37">
        <f t="shared" si="416"/>
        <v>0</v>
      </c>
      <c r="CC37">
        <f t="shared" si="417"/>
        <v>0</v>
      </c>
      <c r="CD37">
        <f t="shared" si="418"/>
        <v>0</v>
      </c>
      <c r="CE37">
        <f t="shared" si="419"/>
        <v>0</v>
      </c>
      <c r="CF37">
        <f t="shared" si="420"/>
        <v>0</v>
      </c>
      <c r="CG37">
        <f t="shared" si="421"/>
        <v>0</v>
      </c>
      <c r="CH37">
        <f t="shared" si="422"/>
        <v>0</v>
      </c>
      <c r="CI37">
        <f t="shared" si="423"/>
        <v>0</v>
      </c>
      <c r="CJ37">
        <f t="shared" si="424"/>
        <v>0</v>
      </c>
      <c r="CK37">
        <f t="shared" si="425"/>
        <v>0</v>
      </c>
      <c r="CL37">
        <f t="shared" si="426"/>
        <v>0</v>
      </c>
      <c r="CM37">
        <f t="shared" si="427"/>
        <v>0</v>
      </c>
      <c r="CN37" t="str">
        <f t="shared" si="428"/>
        <v/>
      </c>
      <c r="CO37" t="str">
        <f t="shared" si="429"/>
        <v/>
      </c>
      <c r="CP37">
        <f t="shared" si="430"/>
        <v>0</v>
      </c>
      <c r="DM37">
        <f t="shared" si="431"/>
        <v>999</v>
      </c>
      <c r="DN37">
        <f t="shared" si="432"/>
        <v>999</v>
      </c>
      <c r="DV37">
        <v>34</v>
      </c>
      <c r="DW37">
        <f t="shared" ref="DW37:DW68" si="683">FA36</f>
        <v>0</v>
      </c>
      <c r="DX37">
        <f t="shared" ref="DX37:DX68" si="684">FB36</f>
        <v>0</v>
      </c>
      <c r="DY37">
        <f t="shared" ref="DY37:DY68" si="685">FC36</f>
        <v>0</v>
      </c>
      <c r="DZ37">
        <f t="shared" ref="DZ37:DZ68" si="686">FD36</f>
        <v>0</v>
      </c>
      <c r="EA37">
        <f t="shared" ref="EA37:EA68" si="687">FE36</f>
        <v>0</v>
      </c>
      <c r="EB37">
        <f t="shared" ref="EB37:EB68" si="688">FF36</f>
        <v>0</v>
      </c>
      <c r="EC37">
        <f t="shared" ref="EC37:EC68" si="689">FG36</f>
        <v>0</v>
      </c>
      <c r="ED37">
        <f t="shared" ref="ED37:ED68" si="690">FH36</f>
        <v>0</v>
      </c>
      <c r="EE37">
        <f t="shared" ref="EE37:EE68" si="691">FI36</f>
        <v>0</v>
      </c>
      <c r="EF37">
        <f t="shared" ref="EF37:EF68" si="692">FJ36</f>
        <v>0</v>
      </c>
      <c r="EG37">
        <f t="shared" si="433"/>
        <v>0</v>
      </c>
      <c r="EH37">
        <f t="shared" si="434"/>
        <v>0</v>
      </c>
      <c r="EI37">
        <f t="shared" si="435"/>
        <v>0</v>
      </c>
      <c r="EJ37">
        <f t="shared" si="436"/>
        <v>0</v>
      </c>
      <c r="EK37">
        <f t="shared" si="437"/>
        <v>0</v>
      </c>
      <c r="EL37">
        <f t="shared" si="438"/>
        <v>0</v>
      </c>
      <c r="EM37">
        <f t="shared" si="439"/>
        <v>0</v>
      </c>
      <c r="EN37">
        <f t="shared" si="440"/>
        <v>0</v>
      </c>
      <c r="EO37">
        <f t="shared" si="441"/>
        <v>0</v>
      </c>
      <c r="EP37">
        <f t="shared" si="442"/>
        <v>0</v>
      </c>
      <c r="EQ37">
        <f t="shared" si="443"/>
        <v>0</v>
      </c>
      <c r="ER37">
        <f t="shared" si="444"/>
        <v>0</v>
      </c>
      <c r="ES37">
        <f t="shared" si="445"/>
        <v>0</v>
      </c>
      <c r="ET37">
        <f t="shared" si="446"/>
        <v>0</v>
      </c>
      <c r="EU37">
        <f t="shared" si="447"/>
        <v>0</v>
      </c>
      <c r="EV37">
        <f t="shared" si="448"/>
        <v>0</v>
      </c>
      <c r="EW37">
        <f t="shared" si="449"/>
        <v>0</v>
      </c>
      <c r="EX37">
        <f t="shared" si="450"/>
        <v>0</v>
      </c>
      <c r="EY37">
        <f t="shared" si="451"/>
        <v>0</v>
      </c>
      <c r="EZ37">
        <f t="shared" si="452"/>
        <v>0</v>
      </c>
      <c r="FA37">
        <f t="shared" si="453"/>
        <v>0</v>
      </c>
      <c r="FB37">
        <f t="shared" si="454"/>
        <v>0</v>
      </c>
      <c r="FC37">
        <f t="shared" si="455"/>
        <v>0</v>
      </c>
      <c r="FD37">
        <f t="shared" si="456"/>
        <v>0</v>
      </c>
      <c r="FE37">
        <f t="shared" si="457"/>
        <v>0</v>
      </c>
      <c r="FF37">
        <f t="shared" si="458"/>
        <v>0</v>
      </c>
      <c r="FG37">
        <f t="shared" si="459"/>
        <v>0</v>
      </c>
      <c r="FH37">
        <f t="shared" si="460"/>
        <v>0</v>
      </c>
      <c r="FI37">
        <f t="shared" si="461"/>
        <v>0</v>
      </c>
      <c r="FJ37">
        <f t="shared" si="462"/>
        <v>0</v>
      </c>
      <c r="FK37">
        <f t="shared" si="463"/>
        <v>0</v>
      </c>
      <c r="FL37">
        <f t="shared" si="464"/>
        <v>0</v>
      </c>
      <c r="FM37">
        <f t="shared" si="465"/>
        <v>0</v>
      </c>
      <c r="FN37">
        <f t="shared" si="466"/>
        <v>0</v>
      </c>
      <c r="FO37">
        <f t="shared" si="467"/>
        <v>0</v>
      </c>
      <c r="FP37" t="str">
        <f t="shared" si="468"/>
        <v/>
      </c>
      <c r="FQ37" t="str">
        <f t="shared" si="469"/>
        <v/>
      </c>
      <c r="FR37">
        <f t="shared" si="470"/>
        <v>0</v>
      </c>
      <c r="GO37">
        <f t="shared" si="471"/>
        <v>999</v>
      </c>
      <c r="GP37">
        <f t="shared" si="472"/>
        <v>999</v>
      </c>
      <c r="GX37">
        <v>34</v>
      </c>
      <c r="GY37">
        <f t="shared" ref="GY37:GY68" si="693">IC36</f>
        <v>0</v>
      </c>
      <c r="GZ37">
        <f t="shared" ref="GZ37:GZ68" si="694">ID36</f>
        <v>0</v>
      </c>
      <c r="HA37">
        <f t="shared" ref="HA37:HA68" si="695">IE36</f>
        <v>0</v>
      </c>
      <c r="HB37">
        <f t="shared" ref="HB37:HB68" si="696">IF36</f>
        <v>0</v>
      </c>
      <c r="HC37">
        <f t="shared" ref="HC37:HC68" si="697">IG36</f>
        <v>0</v>
      </c>
      <c r="HD37">
        <f t="shared" ref="HD37:HD68" si="698">IH36</f>
        <v>0</v>
      </c>
      <c r="HE37">
        <f t="shared" ref="HE37:HE68" si="699">II36</f>
        <v>0</v>
      </c>
      <c r="HF37">
        <f t="shared" ref="HF37:HF68" si="700">IJ36</f>
        <v>0</v>
      </c>
      <c r="HG37">
        <f t="shared" ref="HG37:HG68" si="701">IK36</f>
        <v>0</v>
      </c>
      <c r="HH37">
        <f t="shared" ref="HH37:HH68" si="702">IL36</f>
        <v>0</v>
      </c>
      <c r="HI37">
        <f t="shared" si="473"/>
        <v>0</v>
      </c>
      <c r="HJ37">
        <f t="shared" si="474"/>
        <v>0</v>
      </c>
      <c r="HK37">
        <f t="shared" si="475"/>
        <v>0</v>
      </c>
      <c r="HL37">
        <f t="shared" si="476"/>
        <v>0</v>
      </c>
      <c r="HM37">
        <f t="shared" si="477"/>
        <v>0</v>
      </c>
      <c r="HN37">
        <f t="shared" si="478"/>
        <v>0</v>
      </c>
      <c r="HO37">
        <f t="shared" si="479"/>
        <v>0</v>
      </c>
      <c r="HP37">
        <f t="shared" si="480"/>
        <v>0</v>
      </c>
      <c r="HQ37">
        <f t="shared" si="481"/>
        <v>0</v>
      </c>
      <c r="HR37">
        <f t="shared" si="482"/>
        <v>0</v>
      </c>
      <c r="HS37">
        <f t="shared" si="483"/>
        <v>0</v>
      </c>
      <c r="HT37">
        <f t="shared" si="484"/>
        <v>0</v>
      </c>
      <c r="HU37">
        <f t="shared" si="485"/>
        <v>0</v>
      </c>
      <c r="HV37">
        <f t="shared" si="486"/>
        <v>0</v>
      </c>
      <c r="HW37">
        <f t="shared" si="487"/>
        <v>0</v>
      </c>
      <c r="HX37">
        <f t="shared" si="488"/>
        <v>0</v>
      </c>
      <c r="HY37">
        <f t="shared" si="489"/>
        <v>0</v>
      </c>
      <c r="HZ37">
        <f t="shared" si="490"/>
        <v>0</v>
      </c>
      <c r="IA37">
        <f t="shared" si="491"/>
        <v>0</v>
      </c>
      <c r="IB37">
        <f t="shared" si="492"/>
        <v>0</v>
      </c>
      <c r="IC37">
        <f t="shared" si="493"/>
        <v>0</v>
      </c>
      <c r="ID37">
        <f t="shared" si="494"/>
        <v>0</v>
      </c>
      <c r="IE37">
        <f t="shared" si="495"/>
        <v>0</v>
      </c>
      <c r="IF37">
        <f t="shared" si="496"/>
        <v>0</v>
      </c>
      <c r="IG37">
        <f t="shared" si="497"/>
        <v>0</v>
      </c>
      <c r="IH37">
        <f t="shared" si="498"/>
        <v>0</v>
      </c>
      <c r="II37">
        <f t="shared" si="499"/>
        <v>0</v>
      </c>
      <c r="IJ37">
        <f t="shared" si="500"/>
        <v>0</v>
      </c>
      <c r="IK37">
        <f t="shared" si="501"/>
        <v>0</v>
      </c>
      <c r="IL37">
        <f t="shared" si="502"/>
        <v>0</v>
      </c>
      <c r="IM37">
        <f t="shared" si="503"/>
        <v>0</v>
      </c>
      <c r="IN37">
        <f t="shared" si="504"/>
        <v>0</v>
      </c>
      <c r="IO37">
        <f t="shared" si="505"/>
        <v>0</v>
      </c>
      <c r="IP37">
        <f t="shared" si="506"/>
        <v>0</v>
      </c>
      <c r="IQ37">
        <f t="shared" si="507"/>
        <v>0</v>
      </c>
      <c r="IR37" t="str">
        <f t="shared" si="508"/>
        <v/>
      </c>
      <c r="IS37" t="str">
        <f t="shared" si="509"/>
        <v/>
      </c>
      <c r="IT37">
        <f t="shared" si="510"/>
        <v>0</v>
      </c>
      <c r="JQ37">
        <f t="shared" si="511"/>
        <v>999</v>
      </c>
      <c r="JR37">
        <f t="shared" si="512"/>
        <v>999</v>
      </c>
      <c r="JZ37">
        <v>34</v>
      </c>
      <c r="KA37">
        <f t="shared" ref="KA37:KA68" si="703">LE36</f>
        <v>0</v>
      </c>
      <c r="KB37">
        <f t="shared" ref="KB37:KB68" si="704">LF36</f>
        <v>0</v>
      </c>
      <c r="KC37">
        <f t="shared" ref="KC37:KC68" si="705">LG36</f>
        <v>0</v>
      </c>
      <c r="KD37">
        <f t="shared" ref="KD37:KD68" si="706">LH36</f>
        <v>0</v>
      </c>
      <c r="KE37">
        <f t="shared" ref="KE37:KE68" si="707">LI36</f>
        <v>0</v>
      </c>
      <c r="KF37">
        <f t="shared" ref="KF37:KF68" si="708">LJ36</f>
        <v>0</v>
      </c>
      <c r="KG37">
        <f t="shared" ref="KG37:KG68" si="709">LK36</f>
        <v>0</v>
      </c>
      <c r="KH37">
        <f t="shared" ref="KH37:KH68" si="710">LL36</f>
        <v>0</v>
      </c>
      <c r="KI37">
        <f t="shared" ref="KI37:KI68" si="711">LM36</f>
        <v>0</v>
      </c>
      <c r="KJ37">
        <f t="shared" ref="KJ37:KJ68" si="712">LN36</f>
        <v>0</v>
      </c>
      <c r="KK37">
        <f t="shared" si="513"/>
        <v>0</v>
      </c>
      <c r="KL37">
        <f t="shared" si="514"/>
        <v>0</v>
      </c>
      <c r="KM37">
        <f t="shared" si="515"/>
        <v>0</v>
      </c>
      <c r="KN37">
        <f t="shared" si="516"/>
        <v>0</v>
      </c>
      <c r="KO37">
        <f t="shared" si="517"/>
        <v>0</v>
      </c>
      <c r="KP37">
        <f t="shared" si="518"/>
        <v>0</v>
      </c>
      <c r="KQ37">
        <f t="shared" si="519"/>
        <v>0</v>
      </c>
      <c r="KR37">
        <f t="shared" si="520"/>
        <v>0</v>
      </c>
      <c r="KS37">
        <f t="shared" si="521"/>
        <v>0</v>
      </c>
      <c r="KT37">
        <f t="shared" si="522"/>
        <v>0</v>
      </c>
      <c r="KU37">
        <f t="shared" si="523"/>
        <v>0</v>
      </c>
      <c r="KV37">
        <f t="shared" si="524"/>
        <v>0</v>
      </c>
      <c r="KW37">
        <f t="shared" si="525"/>
        <v>0</v>
      </c>
      <c r="KX37">
        <f t="shared" si="526"/>
        <v>0</v>
      </c>
      <c r="KY37">
        <f t="shared" si="527"/>
        <v>0</v>
      </c>
      <c r="KZ37">
        <f t="shared" si="528"/>
        <v>0</v>
      </c>
      <c r="LA37">
        <f t="shared" si="529"/>
        <v>0</v>
      </c>
      <c r="LB37">
        <f t="shared" si="530"/>
        <v>0</v>
      </c>
      <c r="LC37">
        <f t="shared" si="531"/>
        <v>0</v>
      </c>
      <c r="LD37">
        <f t="shared" si="532"/>
        <v>0</v>
      </c>
      <c r="LE37">
        <f t="shared" si="533"/>
        <v>0</v>
      </c>
      <c r="LF37">
        <f t="shared" si="534"/>
        <v>0</v>
      </c>
      <c r="LG37">
        <f t="shared" si="535"/>
        <v>0</v>
      </c>
      <c r="LH37">
        <f t="shared" si="536"/>
        <v>0</v>
      </c>
      <c r="LI37">
        <f t="shared" si="537"/>
        <v>0</v>
      </c>
      <c r="LJ37">
        <f t="shared" si="538"/>
        <v>0</v>
      </c>
      <c r="LK37">
        <f t="shared" si="539"/>
        <v>0</v>
      </c>
      <c r="LL37">
        <f t="shared" si="540"/>
        <v>0</v>
      </c>
      <c r="LM37">
        <f t="shared" si="541"/>
        <v>0</v>
      </c>
      <c r="LN37">
        <f t="shared" si="542"/>
        <v>0</v>
      </c>
      <c r="LO37">
        <f t="shared" si="543"/>
        <v>100</v>
      </c>
      <c r="LP37">
        <f t="shared" si="544"/>
        <v>0</v>
      </c>
      <c r="LQ37">
        <f t="shared" si="545"/>
        <v>0</v>
      </c>
      <c r="LR37">
        <f t="shared" si="546"/>
        <v>0</v>
      </c>
      <c r="LS37">
        <f t="shared" si="547"/>
        <v>0</v>
      </c>
      <c r="LT37" t="str">
        <f t="shared" si="548"/>
        <v/>
      </c>
      <c r="LU37" t="str">
        <f t="shared" si="549"/>
        <v/>
      </c>
      <c r="LV37">
        <f t="shared" si="550"/>
        <v>0</v>
      </c>
      <c r="MS37">
        <f t="shared" si="551"/>
        <v>999</v>
      </c>
      <c r="MT37">
        <f t="shared" si="552"/>
        <v>999</v>
      </c>
      <c r="NB37">
        <v>34</v>
      </c>
      <c r="NC37">
        <f t="shared" ref="NC37:NC68" si="713">OG36</f>
        <v>0</v>
      </c>
      <c r="ND37">
        <f t="shared" ref="ND37:ND68" si="714">OH36</f>
        <v>0</v>
      </c>
      <c r="NE37">
        <f t="shared" ref="NE37:NE68" si="715">OI36</f>
        <v>0</v>
      </c>
      <c r="NF37">
        <f t="shared" ref="NF37:NF68" si="716">OJ36</f>
        <v>0</v>
      </c>
      <c r="NG37">
        <f t="shared" ref="NG37:NG68" si="717">OK36</f>
        <v>0</v>
      </c>
      <c r="NH37">
        <f t="shared" ref="NH37:NH68" si="718">OL36</f>
        <v>0</v>
      </c>
      <c r="NI37">
        <f t="shared" ref="NI37:NI68" si="719">OM36</f>
        <v>0</v>
      </c>
      <c r="NJ37">
        <f t="shared" ref="NJ37:NJ68" si="720">ON36</f>
        <v>0</v>
      </c>
      <c r="NK37">
        <f t="shared" ref="NK37:NK68" si="721">OO36</f>
        <v>0</v>
      </c>
      <c r="NL37">
        <f t="shared" ref="NL37:NL68" si="722">OP36</f>
        <v>0</v>
      </c>
      <c r="NM37">
        <f t="shared" si="553"/>
        <v>0</v>
      </c>
      <c r="NN37">
        <f t="shared" si="554"/>
        <v>0</v>
      </c>
      <c r="NO37">
        <f t="shared" si="555"/>
        <v>0</v>
      </c>
      <c r="NP37">
        <f t="shared" si="556"/>
        <v>0</v>
      </c>
      <c r="NQ37">
        <f t="shared" si="557"/>
        <v>0</v>
      </c>
      <c r="NR37">
        <f t="shared" si="558"/>
        <v>0</v>
      </c>
      <c r="NS37">
        <f t="shared" si="559"/>
        <v>0</v>
      </c>
      <c r="NT37">
        <f t="shared" si="560"/>
        <v>0</v>
      </c>
      <c r="NU37">
        <f t="shared" si="561"/>
        <v>0</v>
      </c>
      <c r="NV37">
        <f t="shared" si="562"/>
        <v>0</v>
      </c>
      <c r="NW37">
        <f t="shared" si="563"/>
        <v>0</v>
      </c>
      <c r="NX37">
        <f t="shared" si="564"/>
        <v>0</v>
      </c>
      <c r="NY37">
        <f t="shared" si="565"/>
        <v>0</v>
      </c>
      <c r="NZ37">
        <f t="shared" si="566"/>
        <v>0</v>
      </c>
      <c r="OA37">
        <f t="shared" si="567"/>
        <v>0</v>
      </c>
      <c r="OB37">
        <f t="shared" si="568"/>
        <v>0</v>
      </c>
      <c r="OC37">
        <f t="shared" si="569"/>
        <v>0</v>
      </c>
      <c r="OD37">
        <f t="shared" si="570"/>
        <v>0</v>
      </c>
      <c r="OE37">
        <f t="shared" si="571"/>
        <v>0</v>
      </c>
      <c r="OF37">
        <f t="shared" si="572"/>
        <v>0</v>
      </c>
      <c r="OG37">
        <f t="shared" si="573"/>
        <v>0</v>
      </c>
      <c r="OH37">
        <f t="shared" si="574"/>
        <v>0</v>
      </c>
      <c r="OI37">
        <f t="shared" si="575"/>
        <v>0</v>
      </c>
      <c r="OJ37">
        <f t="shared" si="576"/>
        <v>0</v>
      </c>
      <c r="OK37">
        <f t="shared" si="577"/>
        <v>0</v>
      </c>
      <c r="OL37">
        <f t="shared" si="578"/>
        <v>0</v>
      </c>
      <c r="OM37">
        <f t="shared" si="579"/>
        <v>0</v>
      </c>
      <c r="ON37">
        <f t="shared" si="580"/>
        <v>0</v>
      </c>
      <c r="OO37">
        <f t="shared" si="581"/>
        <v>0</v>
      </c>
      <c r="OP37">
        <f t="shared" si="582"/>
        <v>0</v>
      </c>
      <c r="OQ37">
        <f t="shared" si="583"/>
        <v>200</v>
      </c>
      <c r="OR37">
        <f t="shared" si="584"/>
        <v>0</v>
      </c>
      <c r="OS37">
        <f t="shared" si="585"/>
        <v>0</v>
      </c>
      <c r="OT37">
        <f t="shared" si="586"/>
        <v>0</v>
      </c>
      <c r="OU37">
        <f t="shared" si="587"/>
        <v>0</v>
      </c>
      <c r="OV37" t="str">
        <f t="shared" si="588"/>
        <v/>
      </c>
      <c r="OW37" t="str">
        <f t="shared" si="589"/>
        <v/>
      </c>
      <c r="OX37">
        <f t="shared" si="590"/>
        <v>0</v>
      </c>
      <c r="PU37">
        <f t="shared" si="591"/>
        <v>999</v>
      </c>
      <c r="PV37">
        <f t="shared" si="592"/>
        <v>999</v>
      </c>
      <c r="QD37">
        <v>34</v>
      </c>
      <c r="QE37">
        <f t="shared" ref="QE37:QE68" si="723">RI36</f>
        <v>0</v>
      </c>
      <c r="QF37">
        <f t="shared" ref="QF37:QF68" si="724">RJ36</f>
        <v>0</v>
      </c>
      <c r="QG37">
        <f t="shared" ref="QG37:QG68" si="725">RK36</f>
        <v>0</v>
      </c>
      <c r="QH37">
        <f t="shared" ref="QH37:QH68" si="726">RL36</f>
        <v>0</v>
      </c>
      <c r="QI37">
        <f t="shared" ref="QI37:QI68" si="727">RM36</f>
        <v>0</v>
      </c>
      <c r="QJ37">
        <f t="shared" ref="QJ37:QJ68" si="728">RN36</f>
        <v>0</v>
      </c>
      <c r="QK37">
        <f t="shared" ref="QK37:QK68" si="729">RO36</f>
        <v>0</v>
      </c>
      <c r="QL37">
        <f t="shared" ref="QL37:QL68" si="730">RP36</f>
        <v>0</v>
      </c>
      <c r="QM37">
        <f t="shared" ref="QM37:QM68" si="731">RQ36</f>
        <v>0</v>
      </c>
      <c r="QN37">
        <f t="shared" ref="QN37:QN68" si="732">RR36</f>
        <v>0</v>
      </c>
      <c r="QO37">
        <f t="shared" si="593"/>
        <v>0</v>
      </c>
      <c r="QP37">
        <f t="shared" si="594"/>
        <v>0</v>
      </c>
      <c r="QQ37">
        <f t="shared" si="595"/>
        <v>0</v>
      </c>
      <c r="QR37">
        <f t="shared" si="596"/>
        <v>0</v>
      </c>
      <c r="QS37">
        <f t="shared" si="597"/>
        <v>0</v>
      </c>
      <c r="QT37">
        <f t="shared" si="598"/>
        <v>0</v>
      </c>
      <c r="QU37">
        <f t="shared" si="599"/>
        <v>0</v>
      </c>
      <c r="QV37">
        <f t="shared" si="600"/>
        <v>0</v>
      </c>
      <c r="QW37">
        <f t="shared" si="601"/>
        <v>0</v>
      </c>
      <c r="QX37">
        <f t="shared" si="602"/>
        <v>0</v>
      </c>
      <c r="QY37">
        <f t="shared" si="603"/>
        <v>0</v>
      </c>
      <c r="QZ37">
        <f t="shared" si="604"/>
        <v>0</v>
      </c>
      <c r="RA37">
        <f t="shared" si="605"/>
        <v>0</v>
      </c>
      <c r="RB37">
        <f t="shared" si="606"/>
        <v>0</v>
      </c>
      <c r="RC37">
        <f t="shared" si="607"/>
        <v>0</v>
      </c>
      <c r="RD37">
        <f t="shared" si="608"/>
        <v>0</v>
      </c>
      <c r="RE37">
        <f t="shared" si="609"/>
        <v>0</v>
      </c>
      <c r="RF37">
        <f t="shared" si="610"/>
        <v>0</v>
      </c>
      <c r="RG37">
        <f t="shared" si="611"/>
        <v>0</v>
      </c>
      <c r="RH37">
        <f t="shared" si="612"/>
        <v>0</v>
      </c>
      <c r="RI37">
        <f t="shared" si="613"/>
        <v>0</v>
      </c>
      <c r="RJ37">
        <f t="shared" si="614"/>
        <v>0</v>
      </c>
      <c r="RK37">
        <f t="shared" si="615"/>
        <v>0</v>
      </c>
      <c r="RL37">
        <f t="shared" si="616"/>
        <v>0</v>
      </c>
      <c r="RM37">
        <f t="shared" si="617"/>
        <v>0</v>
      </c>
      <c r="RN37">
        <f t="shared" si="618"/>
        <v>0</v>
      </c>
      <c r="RO37">
        <f t="shared" si="619"/>
        <v>0</v>
      </c>
      <c r="RP37">
        <f t="shared" si="620"/>
        <v>0</v>
      </c>
      <c r="RQ37">
        <f t="shared" si="621"/>
        <v>0</v>
      </c>
      <c r="RR37">
        <f t="shared" si="622"/>
        <v>0</v>
      </c>
      <c r="RS37">
        <f t="shared" si="623"/>
        <v>300</v>
      </c>
      <c r="RT37">
        <f t="shared" si="624"/>
        <v>0</v>
      </c>
      <c r="RU37">
        <f t="shared" si="625"/>
        <v>0</v>
      </c>
      <c r="RV37">
        <f t="shared" si="626"/>
        <v>0</v>
      </c>
      <c r="RW37">
        <f t="shared" si="627"/>
        <v>0</v>
      </c>
      <c r="RX37" t="str">
        <f t="shared" si="628"/>
        <v/>
      </c>
      <c r="RY37" t="str">
        <f t="shared" si="629"/>
        <v/>
      </c>
      <c r="RZ37">
        <f t="shared" si="630"/>
        <v>0</v>
      </c>
      <c r="SW37">
        <f t="shared" si="631"/>
        <v>999</v>
      </c>
      <c r="SX37">
        <f t="shared" si="632"/>
        <v>999</v>
      </c>
      <c r="TF37">
        <v>34</v>
      </c>
      <c r="TG37">
        <f t="shared" ref="TG37:TG68" si="733">UK36</f>
        <v>0</v>
      </c>
      <c r="TH37">
        <f t="shared" ref="TH37:TH68" si="734">UL36</f>
        <v>0</v>
      </c>
      <c r="TI37">
        <f t="shared" ref="TI37:TI68" si="735">UM36</f>
        <v>0</v>
      </c>
      <c r="TJ37">
        <f t="shared" ref="TJ37:TJ68" si="736">UN36</f>
        <v>0</v>
      </c>
      <c r="TK37">
        <f t="shared" ref="TK37:TK68" si="737">UO36</f>
        <v>0</v>
      </c>
      <c r="TL37">
        <f t="shared" ref="TL37:TL68" si="738">UP36</f>
        <v>0</v>
      </c>
      <c r="TM37">
        <f t="shared" ref="TM37:TM68" si="739">UQ36</f>
        <v>0</v>
      </c>
      <c r="TN37">
        <f t="shared" ref="TN37:TN68" si="740">UR36</f>
        <v>0</v>
      </c>
      <c r="TO37">
        <f t="shared" ref="TO37:TO68" si="741">US36</f>
        <v>0</v>
      </c>
      <c r="TP37">
        <f t="shared" ref="TP37:TP68" si="742">UT36</f>
        <v>0</v>
      </c>
      <c r="TQ37">
        <f t="shared" si="633"/>
        <v>0</v>
      </c>
      <c r="TR37">
        <f t="shared" si="634"/>
        <v>0</v>
      </c>
      <c r="TS37">
        <f t="shared" si="635"/>
        <v>0</v>
      </c>
      <c r="TT37">
        <f t="shared" si="636"/>
        <v>0</v>
      </c>
      <c r="TU37">
        <f t="shared" si="637"/>
        <v>0</v>
      </c>
      <c r="TV37">
        <f t="shared" si="638"/>
        <v>0</v>
      </c>
      <c r="TW37">
        <f t="shared" si="639"/>
        <v>0</v>
      </c>
      <c r="TX37">
        <f t="shared" si="640"/>
        <v>0</v>
      </c>
      <c r="TY37">
        <f t="shared" si="641"/>
        <v>0</v>
      </c>
      <c r="TZ37">
        <f t="shared" si="642"/>
        <v>0</v>
      </c>
      <c r="UA37">
        <f t="shared" si="643"/>
        <v>0</v>
      </c>
      <c r="UB37">
        <f t="shared" si="644"/>
        <v>0</v>
      </c>
      <c r="UC37">
        <f t="shared" si="645"/>
        <v>0</v>
      </c>
      <c r="UD37">
        <f t="shared" si="646"/>
        <v>0</v>
      </c>
      <c r="UE37">
        <f t="shared" si="647"/>
        <v>0</v>
      </c>
      <c r="UF37">
        <f t="shared" si="648"/>
        <v>0</v>
      </c>
      <c r="UG37">
        <f t="shared" si="649"/>
        <v>0</v>
      </c>
      <c r="UH37">
        <f t="shared" si="650"/>
        <v>0</v>
      </c>
      <c r="UI37">
        <f t="shared" si="651"/>
        <v>0</v>
      </c>
      <c r="UJ37">
        <f t="shared" si="652"/>
        <v>0</v>
      </c>
      <c r="UK37">
        <f t="shared" si="653"/>
        <v>0</v>
      </c>
      <c r="UL37">
        <f t="shared" si="654"/>
        <v>0</v>
      </c>
      <c r="UM37">
        <f t="shared" si="655"/>
        <v>0</v>
      </c>
      <c r="UN37">
        <f t="shared" si="656"/>
        <v>0</v>
      </c>
      <c r="UO37">
        <f t="shared" si="657"/>
        <v>0</v>
      </c>
      <c r="UP37">
        <f t="shared" si="658"/>
        <v>0</v>
      </c>
      <c r="UQ37">
        <f t="shared" si="659"/>
        <v>0</v>
      </c>
      <c r="UR37">
        <f t="shared" si="660"/>
        <v>0</v>
      </c>
      <c r="US37">
        <f t="shared" si="661"/>
        <v>0</v>
      </c>
      <c r="UT37">
        <f t="shared" si="662"/>
        <v>0</v>
      </c>
      <c r="UU37">
        <f t="shared" si="663"/>
        <v>400</v>
      </c>
      <c r="UV37">
        <f t="shared" si="664"/>
        <v>0</v>
      </c>
      <c r="UW37">
        <f t="shared" si="665"/>
        <v>0</v>
      </c>
      <c r="UX37">
        <f t="shared" si="666"/>
        <v>0</v>
      </c>
      <c r="UY37">
        <f t="shared" si="667"/>
        <v>0</v>
      </c>
      <c r="UZ37" t="str">
        <f t="shared" si="668"/>
        <v/>
      </c>
      <c r="VA37" t="str">
        <f t="shared" si="669"/>
        <v/>
      </c>
      <c r="VB37">
        <f t="shared" si="670"/>
        <v>0</v>
      </c>
      <c r="VY37">
        <f t="shared" si="671"/>
        <v>999</v>
      </c>
      <c r="VZ37">
        <f t="shared" si="672"/>
        <v>999</v>
      </c>
      <c r="WH37">
        <v>34</v>
      </c>
      <c r="WI37">
        <f t="shared" si="383"/>
        <v>0</v>
      </c>
      <c r="WJ37">
        <f t="shared" si="384"/>
        <v>0</v>
      </c>
      <c r="WK37">
        <f t="shared" si="385"/>
        <v>0</v>
      </c>
      <c r="WL37">
        <f t="shared" si="386"/>
        <v>0</v>
      </c>
      <c r="WM37">
        <f t="shared" si="387"/>
        <v>0</v>
      </c>
      <c r="WN37">
        <f t="shared" si="388"/>
        <v>0</v>
      </c>
      <c r="WO37">
        <f t="shared" si="389"/>
        <v>0</v>
      </c>
      <c r="WP37">
        <f t="shared" si="390"/>
        <v>0</v>
      </c>
      <c r="WQ37">
        <f t="shared" si="391"/>
        <v>0</v>
      </c>
      <c r="WR37">
        <f t="shared" si="392"/>
        <v>0</v>
      </c>
      <c r="WS37">
        <f t="shared" si="280"/>
        <v>0</v>
      </c>
      <c r="WT37">
        <f t="shared" si="281"/>
        <v>0</v>
      </c>
      <c r="WU37">
        <f t="shared" si="282"/>
        <v>0</v>
      </c>
      <c r="WV37">
        <f t="shared" si="283"/>
        <v>0</v>
      </c>
      <c r="WW37">
        <f t="shared" si="284"/>
        <v>0</v>
      </c>
      <c r="WX37">
        <f t="shared" si="285"/>
        <v>0</v>
      </c>
      <c r="WY37">
        <f t="shared" si="286"/>
        <v>0</v>
      </c>
      <c r="WZ37">
        <f t="shared" si="287"/>
        <v>0</v>
      </c>
      <c r="XA37">
        <f t="shared" si="288"/>
        <v>0</v>
      </c>
      <c r="XB37">
        <f t="shared" si="289"/>
        <v>0</v>
      </c>
      <c r="XC37">
        <f t="shared" si="290"/>
        <v>0</v>
      </c>
      <c r="XD37">
        <f t="shared" si="291"/>
        <v>0</v>
      </c>
      <c r="XE37">
        <f t="shared" si="292"/>
        <v>0</v>
      </c>
      <c r="XF37">
        <f t="shared" si="293"/>
        <v>0</v>
      </c>
      <c r="XG37">
        <f t="shared" si="294"/>
        <v>0</v>
      </c>
      <c r="XH37">
        <f t="shared" si="295"/>
        <v>0</v>
      </c>
      <c r="XI37">
        <f t="shared" si="296"/>
        <v>0</v>
      </c>
      <c r="XJ37">
        <f t="shared" si="297"/>
        <v>0</v>
      </c>
      <c r="XK37">
        <f t="shared" si="298"/>
        <v>0</v>
      </c>
      <c r="XL37">
        <f t="shared" si="299"/>
        <v>0</v>
      </c>
      <c r="XM37">
        <f t="shared" si="300"/>
        <v>0</v>
      </c>
      <c r="XN37">
        <f t="shared" si="301"/>
        <v>0</v>
      </c>
      <c r="XO37">
        <f t="shared" si="302"/>
        <v>0</v>
      </c>
      <c r="XP37">
        <f t="shared" si="303"/>
        <v>0</v>
      </c>
      <c r="XQ37">
        <f t="shared" si="304"/>
        <v>0</v>
      </c>
      <c r="XR37">
        <f t="shared" si="305"/>
        <v>0</v>
      </c>
      <c r="XS37">
        <f t="shared" si="306"/>
        <v>0</v>
      </c>
      <c r="XT37">
        <f t="shared" si="307"/>
        <v>0</v>
      </c>
      <c r="XU37">
        <f t="shared" si="308"/>
        <v>0</v>
      </c>
      <c r="XV37">
        <f t="shared" si="309"/>
        <v>0</v>
      </c>
      <c r="XX37">
        <f t="shared" si="310"/>
        <v>0</v>
      </c>
      <c r="XY37">
        <f t="shared" si="311"/>
        <v>0</v>
      </c>
      <c r="XZ37">
        <f t="shared" si="312"/>
        <v>0</v>
      </c>
    </row>
    <row r="38" spans="1:650" x14ac:dyDescent="0.45">
      <c r="A38" s="10" t="s">
        <v>46</v>
      </c>
      <c r="B38" s="10"/>
      <c r="C38" s="10"/>
      <c r="D38" s="10"/>
      <c r="E38" s="10"/>
      <c r="F38" s="10"/>
      <c r="G38" s="10"/>
      <c r="H38" s="10"/>
      <c r="I38" s="10"/>
      <c r="AT38">
        <v>35</v>
      </c>
      <c r="AU38">
        <f t="shared" si="673"/>
        <v>0</v>
      </c>
      <c r="AV38">
        <f t="shared" si="674"/>
        <v>0</v>
      </c>
      <c r="AW38">
        <f t="shared" si="675"/>
        <v>0</v>
      </c>
      <c r="AX38">
        <f t="shared" si="676"/>
        <v>0</v>
      </c>
      <c r="AY38">
        <f t="shared" si="677"/>
        <v>0</v>
      </c>
      <c r="AZ38">
        <f t="shared" si="678"/>
        <v>0</v>
      </c>
      <c r="BA38">
        <f t="shared" si="679"/>
        <v>0</v>
      </c>
      <c r="BB38">
        <f t="shared" si="680"/>
        <v>0</v>
      </c>
      <c r="BC38">
        <f t="shared" si="681"/>
        <v>0</v>
      </c>
      <c r="BD38">
        <f t="shared" si="682"/>
        <v>0</v>
      </c>
      <c r="BE38">
        <f t="shared" si="393"/>
        <v>0</v>
      </c>
      <c r="BF38">
        <f t="shared" si="394"/>
        <v>0</v>
      </c>
      <c r="BG38">
        <f t="shared" si="395"/>
        <v>0</v>
      </c>
      <c r="BH38">
        <f t="shared" si="396"/>
        <v>0</v>
      </c>
      <c r="BI38">
        <f t="shared" si="397"/>
        <v>0</v>
      </c>
      <c r="BJ38">
        <f t="shared" si="398"/>
        <v>0</v>
      </c>
      <c r="BK38">
        <f t="shared" si="399"/>
        <v>0</v>
      </c>
      <c r="BL38">
        <f t="shared" si="400"/>
        <v>0</v>
      </c>
      <c r="BM38">
        <f t="shared" si="401"/>
        <v>0</v>
      </c>
      <c r="BN38">
        <f t="shared" si="402"/>
        <v>0</v>
      </c>
      <c r="BO38">
        <f t="shared" si="403"/>
        <v>0</v>
      </c>
      <c r="BP38">
        <f t="shared" si="404"/>
        <v>0</v>
      </c>
      <c r="BQ38">
        <f t="shared" si="405"/>
        <v>0</v>
      </c>
      <c r="BR38">
        <f t="shared" si="406"/>
        <v>0</v>
      </c>
      <c r="BS38">
        <f t="shared" si="407"/>
        <v>0</v>
      </c>
      <c r="BT38">
        <f t="shared" si="408"/>
        <v>0</v>
      </c>
      <c r="BU38">
        <f t="shared" si="409"/>
        <v>0</v>
      </c>
      <c r="BV38">
        <f t="shared" si="410"/>
        <v>0</v>
      </c>
      <c r="BW38">
        <f t="shared" si="411"/>
        <v>0</v>
      </c>
      <c r="BX38">
        <f t="shared" si="412"/>
        <v>0</v>
      </c>
      <c r="BY38">
        <f t="shared" si="413"/>
        <v>0</v>
      </c>
      <c r="BZ38">
        <f t="shared" si="414"/>
        <v>0</v>
      </c>
      <c r="CA38">
        <f t="shared" si="415"/>
        <v>0</v>
      </c>
      <c r="CB38">
        <f t="shared" si="416"/>
        <v>0</v>
      </c>
      <c r="CC38">
        <f t="shared" si="417"/>
        <v>0</v>
      </c>
      <c r="CD38">
        <f t="shared" si="418"/>
        <v>0</v>
      </c>
      <c r="CE38">
        <f t="shared" si="419"/>
        <v>0</v>
      </c>
      <c r="CF38">
        <f t="shared" si="420"/>
        <v>0</v>
      </c>
      <c r="CG38">
        <f t="shared" si="421"/>
        <v>0</v>
      </c>
      <c r="CH38">
        <f t="shared" si="422"/>
        <v>0</v>
      </c>
      <c r="CI38">
        <f t="shared" si="423"/>
        <v>0</v>
      </c>
      <c r="CJ38">
        <f t="shared" si="424"/>
        <v>0</v>
      </c>
      <c r="CK38">
        <f t="shared" si="425"/>
        <v>0</v>
      </c>
      <c r="CL38">
        <f t="shared" si="426"/>
        <v>0</v>
      </c>
      <c r="CM38">
        <f t="shared" si="427"/>
        <v>0</v>
      </c>
      <c r="CN38" t="str">
        <f t="shared" si="428"/>
        <v/>
      </c>
      <c r="CO38" t="str">
        <f t="shared" si="429"/>
        <v/>
      </c>
      <c r="CP38">
        <f t="shared" si="430"/>
        <v>0</v>
      </c>
      <c r="DM38">
        <f t="shared" si="431"/>
        <v>999</v>
      </c>
      <c r="DN38">
        <f t="shared" si="432"/>
        <v>999</v>
      </c>
      <c r="DV38">
        <v>35</v>
      </c>
      <c r="DW38">
        <f t="shared" si="683"/>
        <v>0</v>
      </c>
      <c r="DX38">
        <f t="shared" si="684"/>
        <v>0</v>
      </c>
      <c r="DY38">
        <f t="shared" si="685"/>
        <v>0</v>
      </c>
      <c r="DZ38">
        <f t="shared" si="686"/>
        <v>0</v>
      </c>
      <c r="EA38">
        <f t="shared" si="687"/>
        <v>0</v>
      </c>
      <c r="EB38">
        <f t="shared" si="688"/>
        <v>0</v>
      </c>
      <c r="EC38">
        <f t="shared" si="689"/>
        <v>0</v>
      </c>
      <c r="ED38">
        <f t="shared" si="690"/>
        <v>0</v>
      </c>
      <c r="EE38">
        <f t="shared" si="691"/>
        <v>0</v>
      </c>
      <c r="EF38">
        <f t="shared" si="692"/>
        <v>0</v>
      </c>
      <c r="EG38">
        <f t="shared" si="433"/>
        <v>0</v>
      </c>
      <c r="EH38">
        <f t="shared" si="434"/>
        <v>0</v>
      </c>
      <c r="EI38">
        <f t="shared" si="435"/>
        <v>0</v>
      </c>
      <c r="EJ38">
        <f t="shared" si="436"/>
        <v>0</v>
      </c>
      <c r="EK38">
        <f t="shared" si="437"/>
        <v>0</v>
      </c>
      <c r="EL38">
        <f t="shared" si="438"/>
        <v>0</v>
      </c>
      <c r="EM38">
        <f t="shared" si="439"/>
        <v>0</v>
      </c>
      <c r="EN38">
        <f t="shared" si="440"/>
        <v>0</v>
      </c>
      <c r="EO38">
        <f t="shared" si="441"/>
        <v>0</v>
      </c>
      <c r="EP38">
        <f t="shared" si="442"/>
        <v>0</v>
      </c>
      <c r="EQ38">
        <f t="shared" si="443"/>
        <v>0</v>
      </c>
      <c r="ER38">
        <f t="shared" si="444"/>
        <v>0</v>
      </c>
      <c r="ES38">
        <f t="shared" si="445"/>
        <v>0</v>
      </c>
      <c r="ET38">
        <f t="shared" si="446"/>
        <v>0</v>
      </c>
      <c r="EU38">
        <f t="shared" si="447"/>
        <v>0</v>
      </c>
      <c r="EV38">
        <f t="shared" si="448"/>
        <v>0</v>
      </c>
      <c r="EW38">
        <f t="shared" si="449"/>
        <v>0</v>
      </c>
      <c r="EX38">
        <f t="shared" si="450"/>
        <v>0</v>
      </c>
      <c r="EY38">
        <f t="shared" si="451"/>
        <v>0</v>
      </c>
      <c r="EZ38">
        <f t="shared" si="452"/>
        <v>0</v>
      </c>
      <c r="FA38">
        <f t="shared" si="453"/>
        <v>0</v>
      </c>
      <c r="FB38">
        <f t="shared" si="454"/>
        <v>0</v>
      </c>
      <c r="FC38">
        <f t="shared" si="455"/>
        <v>0</v>
      </c>
      <c r="FD38">
        <f t="shared" si="456"/>
        <v>0</v>
      </c>
      <c r="FE38">
        <f t="shared" si="457"/>
        <v>0</v>
      </c>
      <c r="FF38">
        <f t="shared" si="458"/>
        <v>0</v>
      </c>
      <c r="FG38">
        <f t="shared" si="459"/>
        <v>0</v>
      </c>
      <c r="FH38">
        <f t="shared" si="460"/>
        <v>0</v>
      </c>
      <c r="FI38">
        <f t="shared" si="461"/>
        <v>0</v>
      </c>
      <c r="FJ38">
        <f t="shared" si="462"/>
        <v>0</v>
      </c>
      <c r="FK38">
        <f t="shared" si="463"/>
        <v>0</v>
      </c>
      <c r="FL38">
        <f t="shared" si="464"/>
        <v>0</v>
      </c>
      <c r="FM38">
        <f t="shared" si="465"/>
        <v>0</v>
      </c>
      <c r="FN38">
        <f t="shared" si="466"/>
        <v>0</v>
      </c>
      <c r="FO38">
        <f t="shared" si="467"/>
        <v>0</v>
      </c>
      <c r="FP38" t="str">
        <f t="shared" si="468"/>
        <v/>
      </c>
      <c r="FQ38" t="str">
        <f t="shared" si="469"/>
        <v/>
      </c>
      <c r="FR38">
        <f t="shared" si="470"/>
        <v>0</v>
      </c>
      <c r="GO38">
        <f t="shared" si="471"/>
        <v>999</v>
      </c>
      <c r="GP38">
        <f t="shared" si="472"/>
        <v>999</v>
      </c>
      <c r="GX38">
        <v>35</v>
      </c>
      <c r="GY38">
        <f t="shared" si="693"/>
        <v>0</v>
      </c>
      <c r="GZ38">
        <f t="shared" si="694"/>
        <v>0</v>
      </c>
      <c r="HA38">
        <f t="shared" si="695"/>
        <v>0</v>
      </c>
      <c r="HB38">
        <f t="shared" si="696"/>
        <v>0</v>
      </c>
      <c r="HC38">
        <f t="shared" si="697"/>
        <v>0</v>
      </c>
      <c r="HD38">
        <f t="shared" si="698"/>
        <v>0</v>
      </c>
      <c r="HE38">
        <f t="shared" si="699"/>
        <v>0</v>
      </c>
      <c r="HF38">
        <f t="shared" si="700"/>
        <v>0</v>
      </c>
      <c r="HG38">
        <f t="shared" si="701"/>
        <v>0</v>
      </c>
      <c r="HH38">
        <f t="shared" si="702"/>
        <v>0</v>
      </c>
      <c r="HI38">
        <f t="shared" si="473"/>
        <v>0</v>
      </c>
      <c r="HJ38">
        <f t="shared" si="474"/>
        <v>0</v>
      </c>
      <c r="HK38">
        <f t="shared" si="475"/>
        <v>0</v>
      </c>
      <c r="HL38">
        <f t="shared" si="476"/>
        <v>0</v>
      </c>
      <c r="HM38">
        <f t="shared" si="477"/>
        <v>0</v>
      </c>
      <c r="HN38">
        <f t="shared" si="478"/>
        <v>0</v>
      </c>
      <c r="HO38">
        <f t="shared" si="479"/>
        <v>0</v>
      </c>
      <c r="HP38">
        <f t="shared" si="480"/>
        <v>0</v>
      </c>
      <c r="HQ38">
        <f t="shared" si="481"/>
        <v>0</v>
      </c>
      <c r="HR38">
        <f t="shared" si="482"/>
        <v>0</v>
      </c>
      <c r="HS38">
        <f t="shared" si="483"/>
        <v>0</v>
      </c>
      <c r="HT38">
        <f t="shared" si="484"/>
        <v>0</v>
      </c>
      <c r="HU38">
        <f t="shared" si="485"/>
        <v>0</v>
      </c>
      <c r="HV38">
        <f t="shared" si="486"/>
        <v>0</v>
      </c>
      <c r="HW38">
        <f t="shared" si="487"/>
        <v>0</v>
      </c>
      <c r="HX38">
        <f t="shared" si="488"/>
        <v>0</v>
      </c>
      <c r="HY38">
        <f t="shared" si="489"/>
        <v>0</v>
      </c>
      <c r="HZ38">
        <f t="shared" si="490"/>
        <v>0</v>
      </c>
      <c r="IA38">
        <f t="shared" si="491"/>
        <v>0</v>
      </c>
      <c r="IB38">
        <f t="shared" si="492"/>
        <v>0</v>
      </c>
      <c r="IC38">
        <f t="shared" si="493"/>
        <v>0</v>
      </c>
      <c r="ID38">
        <f t="shared" si="494"/>
        <v>0</v>
      </c>
      <c r="IE38">
        <f t="shared" si="495"/>
        <v>0</v>
      </c>
      <c r="IF38">
        <f t="shared" si="496"/>
        <v>0</v>
      </c>
      <c r="IG38">
        <f t="shared" si="497"/>
        <v>0</v>
      </c>
      <c r="IH38">
        <f t="shared" si="498"/>
        <v>0</v>
      </c>
      <c r="II38">
        <f t="shared" si="499"/>
        <v>0</v>
      </c>
      <c r="IJ38">
        <f t="shared" si="500"/>
        <v>0</v>
      </c>
      <c r="IK38">
        <f t="shared" si="501"/>
        <v>0</v>
      </c>
      <c r="IL38">
        <f t="shared" si="502"/>
        <v>0</v>
      </c>
      <c r="IM38">
        <f t="shared" si="503"/>
        <v>0</v>
      </c>
      <c r="IN38">
        <f t="shared" si="504"/>
        <v>0</v>
      </c>
      <c r="IO38">
        <f t="shared" si="505"/>
        <v>0</v>
      </c>
      <c r="IP38">
        <f t="shared" si="506"/>
        <v>0</v>
      </c>
      <c r="IQ38">
        <f t="shared" si="507"/>
        <v>0</v>
      </c>
      <c r="IR38" t="str">
        <f t="shared" si="508"/>
        <v/>
      </c>
      <c r="IS38" t="str">
        <f t="shared" si="509"/>
        <v/>
      </c>
      <c r="IT38">
        <f t="shared" si="510"/>
        <v>0</v>
      </c>
      <c r="JQ38">
        <f t="shared" si="511"/>
        <v>999</v>
      </c>
      <c r="JR38">
        <f t="shared" si="512"/>
        <v>999</v>
      </c>
      <c r="JZ38">
        <v>35</v>
      </c>
      <c r="KA38">
        <f t="shared" si="703"/>
        <v>0</v>
      </c>
      <c r="KB38">
        <f t="shared" si="704"/>
        <v>0</v>
      </c>
      <c r="KC38">
        <f t="shared" si="705"/>
        <v>0</v>
      </c>
      <c r="KD38">
        <f t="shared" si="706"/>
        <v>0</v>
      </c>
      <c r="KE38">
        <f t="shared" si="707"/>
        <v>0</v>
      </c>
      <c r="KF38">
        <f t="shared" si="708"/>
        <v>0</v>
      </c>
      <c r="KG38">
        <f t="shared" si="709"/>
        <v>0</v>
      </c>
      <c r="KH38">
        <f t="shared" si="710"/>
        <v>0</v>
      </c>
      <c r="KI38">
        <f t="shared" si="711"/>
        <v>0</v>
      </c>
      <c r="KJ38">
        <f t="shared" si="712"/>
        <v>0</v>
      </c>
      <c r="KK38">
        <f t="shared" si="513"/>
        <v>0</v>
      </c>
      <c r="KL38">
        <f t="shared" si="514"/>
        <v>0</v>
      </c>
      <c r="KM38">
        <f t="shared" si="515"/>
        <v>0</v>
      </c>
      <c r="KN38">
        <f t="shared" si="516"/>
        <v>0</v>
      </c>
      <c r="KO38">
        <f t="shared" si="517"/>
        <v>0</v>
      </c>
      <c r="KP38">
        <f t="shared" si="518"/>
        <v>0</v>
      </c>
      <c r="KQ38">
        <f t="shared" si="519"/>
        <v>0</v>
      </c>
      <c r="KR38">
        <f t="shared" si="520"/>
        <v>0</v>
      </c>
      <c r="KS38">
        <f t="shared" si="521"/>
        <v>0</v>
      </c>
      <c r="KT38">
        <f t="shared" si="522"/>
        <v>0</v>
      </c>
      <c r="KU38">
        <f t="shared" si="523"/>
        <v>0</v>
      </c>
      <c r="KV38">
        <f t="shared" si="524"/>
        <v>0</v>
      </c>
      <c r="KW38">
        <f t="shared" si="525"/>
        <v>0</v>
      </c>
      <c r="KX38">
        <f t="shared" si="526"/>
        <v>0</v>
      </c>
      <c r="KY38">
        <f t="shared" si="527"/>
        <v>0</v>
      </c>
      <c r="KZ38">
        <f t="shared" si="528"/>
        <v>0</v>
      </c>
      <c r="LA38">
        <f t="shared" si="529"/>
        <v>0</v>
      </c>
      <c r="LB38">
        <f t="shared" si="530"/>
        <v>0</v>
      </c>
      <c r="LC38">
        <f t="shared" si="531"/>
        <v>0</v>
      </c>
      <c r="LD38">
        <f t="shared" si="532"/>
        <v>0</v>
      </c>
      <c r="LE38">
        <f t="shared" si="533"/>
        <v>0</v>
      </c>
      <c r="LF38">
        <f t="shared" si="534"/>
        <v>0</v>
      </c>
      <c r="LG38">
        <f t="shared" si="535"/>
        <v>0</v>
      </c>
      <c r="LH38">
        <f t="shared" si="536"/>
        <v>0</v>
      </c>
      <c r="LI38">
        <f t="shared" si="537"/>
        <v>0</v>
      </c>
      <c r="LJ38">
        <f t="shared" si="538"/>
        <v>0</v>
      </c>
      <c r="LK38">
        <f t="shared" si="539"/>
        <v>0</v>
      </c>
      <c r="LL38">
        <f t="shared" si="540"/>
        <v>0</v>
      </c>
      <c r="LM38">
        <f t="shared" si="541"/>
        <v>0</v>
      </c>
      <c r="LN38">
        <f t="shared" si="542"/>
        <v>0</v>
      </c>
      <c r="LO38">
        <f t="shared" si="543"/>
        <v>100</v>
      </c>
      <c r="LP38">
        <f t="shared" si="544"/>
        <v>0</v>
      </c>
      <c r="LQ38">
        <f t="shared" si="545"/>
        <v>0</v>
      </c>
      <c r="LR38">
        <f t="shared" si="546"/>
        <v>0</v>
      </c>
      <c r="LS38">
        <f t="shared" si="547"/>
        <v>0</v>
      </c>
      <c r="LT38" t="str">
        <f t="shared" si="548"/>
        <v/>
      </c>
      <c r="LU38" t="str">
        <f t="shared" si="549"/>
        <v/>
      </c>
      <c r="LV38">
        <f t="shared" si="550"/>
        <v>0</v>
      </c>
      <c r="MS38">
        <f t="shared" si="551"/>
        <v>999</v>
      </c>
      <c r="MT38">
        <f t="shared" si="552"/>
        <v>999</v>
      </c>
      <c r="NB38">
        <v>35</v>
      </c>
      <c r="NC38">
        <f t="shared" si="713"/>
        <v>0</v>
      </c>
      <c r="ND38">
        <f t="shared" si="714"/>
        <v>0</v>
      </c>
      <c r="NE38">
        <f t="shared" si="715"/>
        <v>0</v>
      </c>
      <c r="NF38">
        <f t="shared" si="716"/>
        <v>0</v>
      </c>
      <c r="NG38">
        <f t="shared" si="717"/>
        <v>0</v>
      </c>
      <c r="NH38">
        <f t="shared" si="718"/>
        <v>0</v>
      </c>
      <c r="NI38">
        <f t="shared" si="719"/>
        <v>0</v>
      </c>
      <c r="NJ38">
        <f t="shared" si="720"/>
        <v>0</v>
      </c>
      <c r="NK38">
        <f t="shared" si="721"/>
        <v>0</v>
      </c>
      <c r="NL38">
        <f t="shared" si="722"/>
        <v>0</v>
      </c>
      <c r="NM38">
        <f t="shared" si="553"/>
        <v>0</v>
      </c>
      <c r="NN38">
        <f t="shared" si="554"/>
        <v>0</v>
      </c>
      <c r="NO38">
        <f t="shared" si="555"/>
        <v>0</v>
      </c>
      <c r="NP38">
        <f t="shared" si="556"/>
        <v>0</v>
      </c>
      <c r="NQ38">
        <f t="shared" si="557"/>
        <v>0</v>
      </c>
      <c r="NR38">
        <f t="shared" si="558"/>
        <v>0</v>
      </c>
      <c r="NS38">
        <f t="shared" si="559"/>
        <v>0</v>
      </c>
      <c r="NT38">
        <f t="shared" si="560"/>
        <v>0</v>
      </c>
      <c r="NU38">
        <f t="shared" si="561"/>
        <v>0</v>
      </c>
      <c r="NV38">
        <f t="shared" si="562"/>
        <v>0</v>
      </c>
      <c r="NW38">
        <f t="shared" si="563"/>
        <v>0</v>
      </c>
      <c r="NX38">
        <f t="shared" si="564"/>
        <v>0</v>
      </c>
      <c r="NY38">
        <f t="shared" si="565"/>
        <v>0</v>
      </c>
      <c r="NZ38">
        <f t="shared" si="566"/>
        <v>0</v>
      </c>
      <c r="OA38">
        <f t="shared" si="567"/>
        <v>0</v>
      </c>
      <c r="OB38">
        <f t="shared" si="568"/>
        <v>0</v>
      </c>
      <c r="OC38">
        <f t="shared" si="569"/>
        <v>0</v>
      </c>
      <c r="OD38">
        <f t="shared" si="570"/>
        <v>0</v>
      </c>
      <c r="OE38">
        <f t="shared" si="571"/>
        <v>0</v>
      </c>
      <c r="OF38">
        <f t="shared" si="572"/>
        <v>0</v>
      </c>
      <c r="OG38">
        <f t="shared" si="573"/>
        <v>0</v>
      </c>
      <c r="OH38">
        <f t="shared" si="574"/>
        <v>0</v>
      </c>
      <c r="OI38">
        <f t="shared" si="575"/>
        <v>0</v>
      </c>
      <c r="OJ38">
        <f t="shared" si="576"/>
        <v>0</v>
      </c>
      <c r="OK38">
        <f t="shared" si="577"/>
        <v>0</v>
      </c>
      <c r="OL38">
        <f t="shared" si="578"/>
        <v>0</v>
      </c>
      <c r="OM38">
        <f t="shared" si="579"/>
        <v>0</v>
      </c>
      <c r="ON38">
        <f t="shared" si="580"/>
        <v>0</v>
      </c>
      <c r="OO38">
        <f t="shared" si="581"/>
        <v>0</v>
      </c>
      <c r="OP38">
        <f t="shared" si="582"/>
        <v>0</v>
      </c>
      <c r="OQ38">
        <f t="shared" si="583"/>
        <v>200</v>
      </c>
      <c r="OR38">
        <f t="shared" si="584"/>
        <v>0</v>
      </c>
      <c r="OS38">
        <f t="shared" si="585"/>
        <v>0</v>
      </c>
      <c r="OT38">
        <f t="shared" si="586"/>
        <v>0</v>
      </c>
      <c r="OU38">
        <f t="shared" si="587"/>
        <v>0</v>
      </c>
      <c r="OV38" t="str">
        <f t="shared" si="588"/>
        <v/>
      </c>
      <c r="OW38" t="str">
        <f t="shared" si="589"/>
        <v/>
      </c>
      <c r="OX38">
        <f t="shared" si="590"/>
        <v>0</v>
      </c>
      <c r="PU38">
        <f t="shared" si="591"/>
        <v>999</v>
      </c>
      <c r="PV38">
        <f t="shared" si="592"/>
        <v>999</v>
      </c>
      <c r="QD38">
        <v>35</v>
      </c>
      <c r="QE38">
        <f t="shared" si="723"/>
        <v>0</v>
      </c>
      <c r="QF38">
        <f t="shared" si="724"/>
        <v>0</v>
      </c>
      <c r="QG38">
        <f t="shared" si="725"/>
        <v>0</v>
      </c>
      <c r="QH38">
        <f t="shared" si="726"/>
        <v>0</v>
      </c>
      <c r="QI38">
        <f t="shared" si="727"/>
        <v>0</v>
      </c>
      <c r="QJ38">
        <f t="shared" si="728"/>
        <v>0</v>
      </c>
      <c r="QK38">
        <f t="shared" si="729"/>
        <v>0</v>
      </c>
      <c r="QL38">
        <f t="shared" si="730"/>
        <v>0</v>
      </c>
      <c r="QM38">
        <f t="shared" si="731"/>
        <v>0</v>
      </c>
      <c r="QN38">
        <f t="shared" si="732"/>
        <v>0</v>
      </c>
      <c r="QO38">
        <f t="shared" si="593"/>
        <v>0</v>
      </c>
      <c r="QP38">
        <f t="shared" si="594"/>
        <v>0</v>
      </c>
      <c r="QQ38">
        <f t="shared" si="595"/>
        <v>0</v>
      </c>
      <c r="QR38">
        <f t="shared" si="596"/>
        <v>0</v>
      </c>
      <c r="QS38">
        <f t="shared" si="597"/>
        <v>0</v>
      </c>
      <c r="QT38">
        <f t="shared" si="598"/>
        <v>0</v>
      </c>
      <c r="QU38">
        <f t="shared" si="599"/>
        <v>0</v>
      </c>
      <c r="QV38">
        <f t="shared" si="600"/>
        <v>0</v>
      </c>
      <c r="QW38">
        <f t="shared" si="601"/>
        <v>0</v>
      </c>
      <c r="QX38">
        <f t="shared" si="602"/>
        <v>0</v>
      </c>
      <c r="QY38">
        <f t="shared" si="603"/>
        <v>0</v>
      </c>
      <c r="QZ38">
        <f t="shared" si="604"/>
        <v>0</v>
      </c>
      <c r="RA38">
        <f t="shared" si="605"/>
        <v>0</v>
      </c>
      <c r="RB38">
        <f t="shared" si="606"/>
        <v>0</v>
      </c>
      <c r="RC38">
        <f t="shared" si="607"/>
        <v>0</v>
      </c>
      <c r="RD38">
        <f t="shared" si="608"/>
        <v>0</v>
      </c>
      <c r="RE38">
        <f t="shared" si="609"/>
        <v>0</v>
      </c>
      <c r="RF38">
        <f t="shared" si="610"/>
        <v>0</v>
      </c>
      <c r="RG38">
        <f t="shared" si="611"/>
        <v>0</v>
      </c>
      <c r="RH38">
        <f t="shared" si="612"/>
        <v>0</v>
      </c>
      <c r="RI38">
        <f t="shared" si="613"/>
        <v>0</v>
      </c>
      <c r="RJ38">
        <f t="shared" si="614"/>
        <v>0</v>
      </c>
      <c r="RK38">
        <f t="shared" si="615"/>
        <v>0</v>
      </c>
      <c r="RL38">
        <f t="shared" si="616"/>
        <v>0</v>
      </c>
      <c r="RM38">
        <f t="shared" si="617"/>
        <v>0</v>
      </c>
      <c r="RN38">
        <f t="shared" si="618"/>
        <v>0</v>
      </c>
      <c r="RO38">
        <f t="shared" si="619"/>
        <v>0</v>
      </c>
      <c r="RP38">
        <f t="shared" si="620"/>
        <v>0</v>
      </c>
      <c r="RQ38">
        <f t="shared" si="621"/>
        <v>0</v>
      </c>
      <c r="RR38">
        <f t="shared" si="622"/>
        <v>0</v>
      </c>
      <c r="RS38">
        <f t="shared" si="623"/>
        <v>300</v>
      </c>
      <c r="RT38">
        <f t="shared" si="624"/>
        <v>0</v>
      </c>
      <c r="RU38">
        <f t="shared" si="625"/>
        <v>0</v>
      </c>
      <c r="RV38">
        <f t="shared" si="626"/>
        <v>0</v>
      </c>
      <c r="RW38">
        <f t="shared" si="627"/>
        <v>0</v>
      </c>
      <c r="RX38" t="str">
        <f t="shared" si="628"/>
        <v/>
      </c>
      <c r="RY38" t="str">
        <f t="shared" si="629"/>
        <v/>
      </c>
      <c r="RZ38">
        <f t="shared" si="630"/>
        <v>0</v>
      </c>
      <c r="SW38">
        <f t="shared" si="631"/>
        <v>999</v>
      </c>
      <c r="SX38">
        <f t="shared" si="632"/>
        <v>999</v>
      </c>
      <c r="TF38">
        <v>35</v>
      </c>
      <c r="TG38">
        <f t="shared" si="733"/>
        <v>0</v>
      </c>
      <c r="TH38">
        <f t="shared" si="734"/>
        <v>0</v>
      </c>
      <c r="TI38">
        <f t="shared" si="735"/>
        <v>0</v>
      </c>
      <c r="TJ38">
        <f t="shared" si="736"/>
        <v>0</v>
      </c>
      <c r="TK38">
        <f t="shared" si="737"/>
        <v>0</v>
      </c>
      <c r="TL38">
        <f t="shared" si="738"/>
        <v>0</v>
      </c>
      <c r="TM38">
        <f t="shared" si="739"/>
        <v>0</v>
      </c>
      <c r="TN38">
        <f t="shared" si="740"/>
        <v>0</v>
      </c>
      <c r="TO38">
        <f t="shared" si="741"/>
        <v>0</v>
      </c>
      <c r="TP38">
        <f t="shared" si="742"/>
        <v>0</v>
      </c>
      <c r="TQ38">
        <f t="shared" si="633"/>
        <v>0</v>
      </c>
      <c r="TR38">
        <f t="shared" si="634"/>
        <v>0</v>
      </c>
      <c r="TS38">
        <f t="shared" si="635"/>
        <v>0</v>
      </c>
      <c r="TT38">
        <f t="shared" si="636"/>
        <v>0</v>
      </c>
      <c r="TU38">
        <f t="shared" si="637"/>
        <v>0</v>
      </c>
      <c r="TV38">
        <f t="shared" si="638"/>
        <v>0</v>
      </c>
      <c r="TW38">
        <f t="shared" si="639"/>
        <v>0</v>
      </c>
      <c r="TX38">
        <f t="shared" si="640"/>
        <v>0</v>
      </c>
      <c r="TY38">
        <f t="shared" si="641"/>
        <v>0</v>
      </c>
      <c r="TZ38">
        <f t="shared" si="642"/>
        <v>0</v>
      </c>
      <c r="UA38">
        <f t="shared" si="643"/>
        <v>0</v>
      </c>
      <c r="UB38">
        <f t="shared" si="644"/>
        <v>0</v>
      </c>
      <c r="UC38">
        <f t="shared" si="645"/>
        <v>0</v>
      </c>
      <c r="UD38">
        <f t="shared" si="646"/>
        <v>0</v>
      </c>
      <c r="UE38">
        <f t="shared" si="647"/>
        <v>0</v>
      </c>
      <c r="UF38">
        <f t="shared" si="648"/>
        <v>0</v>
      </c>
      <c r="UG38">
        <f t="shared" si="649"/>
        <v>0</v>
      </c>
      <c r="UH38">
        <f t="shared" si="650"/>
        <v>0</v>
      </c>
      <c r="UI38">
        <f t="shared" si="651"/>
        <v>0</v>
      </c>
      <c r="UJ38">
        <f t="shared" si="652"/>
        <v>0</v>
      </c>
      <c r="UK38">
        <f t="shared" si="653"/>
        <v>0</v>
      </c>
      <c r="UL38">
        <f t="shared" si="654"/>
        <v>0</v>
      </c>
      <c r="UM38">
        <f t="shared" si="655"/>
        <v>0</v>
      </c>
      <c r="UN38">
        <f t="shared" si="656"/>
        <v>0</v>
      </c>
      <c r="UO38">
        <f t="shared" si="657"/>
        <v>0</v>
      </c>
      <c r="UP38">
        <f t="shared" si="658"/>
        <v>0</v>
      </c>
      <c r="UQ38">
        <f t="shared" si="659"/>
        <v>0</v>
      </c>
      <c r="UR38">
        <f t="shared" si="660"/>
        <v>0</v>
      </c>
      <c r="US38">
        <f t="shared" si="661"/>
        <v>0</v>
      </c>
      <c r="UT38">
        <f t="shared" si="662"/>
        <v>0</v>
      </c>
      <c r="UU38">
        <f t="shared" si="663"/>
        <v>400</v>
      </c>
      <c r="UV38">
        <f t="shared" si="664"/>
        <v>0</v>
      </c>
      <c r="UW38">
        <f t="shared" si="665"/>
        <v>0</v>
      </c>
      <c r="UX38">
        <f t="shared" si="666"/>
        <v>0</v>
      </c>
      <c r="UY38">
        <f t="shared" si="667"/>
        <v>0</v>
      </c>
      <c r="UZ38" t="str">
        <f t="shared" si="668"/>
        <v/>
      </c>
      <c r="VA38" t="str">
        <f t="shared" si="669"/>
        <v/>
      </c>
      <c r="VB38">
        <f t="shared" si="670"/>
        <v>0</v>
      </c>
      <c r="VY38">
        <f t="shared" si="671"/>
        <v>999</v>
      </c>
      <c r="VZ38">
        <f t="shared" si="672"/>
        <v>999</v>
      </c>
      <c r="WH38">
        <v>35</v>
      </c>
      <c r="WI38">
        <f t="shared" si="383"/>
        <v>0</v>
      </c>
      <c r="WJ38">
        <f t="shared" si="384"/>
        <v>0</v>
      </c>
      <c r="WK38">
        <f t="shared" si="385"/>
        <v>0</v>
      </c>
      <c r="WL38">
        <f t="shared" si="386"/>
        <v>0</v>
      </c>
      <c r="WM38">
        <f t="shared" si="387"/>
        <v>0</v>
      </c>
      <c r="WN38">
        <f t="shared" si="388"/>
        <v>0</v>
      </c>
      <c r="WO38">
        <f t="shared" si="389"/>
        <v>0</v>
      </c>
      <c r="WP38">
        <f t="shared" si="390"/>
        <v>0</v>
      </c>
      <c r="WQ38">
        <f t="shared" si="391"/>
        <v>0</v>
      </c>
      <c r="WR38">
        <f t="shared" si="392"/>
        <v>0</v>
      </c>
      <c r="WS38">
        <f t="shared" si="280"/>
        <v>0</v>
      </c>
      <c r="WT38">
        <f t="shared" si="281"/>
        <v>0</v>
      </c>
      <c r="WU38">
        <f t="shared" si="282"/>
        <v>0</v>
      </c>
      <c r="WV38">
        <f t="shared" si="283"/>
        <v>0</v>
      </c>
      <c r="WW38">
        <f t="shared" si="284"/>
        <v>0</v>
      </c>
      <c r="WX38">
        <f t="shared" si="285"/>
        <v>0</v>
      </c>
      <c r="WY38">
        <f t="shared" si="286"/>
        <v>0</v>
      </c>
      <c r="WZ38">
        <f t="shared" si="287"/>
        <v>0</v>
      </c>
      <c r="XA38">
        <f t="shared" si="288"/>
        <v>0</v>
      </c>
      <c r="XB38">
        <f t="shared" si="289"/>
        <v>0</v>
      </c>
      <c r="XC38">
        <f t="shared" si="290"/>
        <v>0</v>
      </c>
      <c r="XD38">
        <f t="shared" si="291"/>
        <v>0</v>
      </c>
      <c r="XE38">
        <f t="shared" si="292"/>
        <v>0</v>
      </c>
      <c r="XF38">
        <f t="shared" si="293"/>
        <v>0</v>
      </c>
      <c r="XG38">
        <f t="shared" si="294"/>
        <v>0</v>
      </c>
      <c r="XH38">
        <f t="shared" si="295"/>
        <v>0</v>
      </c>
      <c r="XI38">
        <f t="shared" si="296"/>
        <v>0</v>
      </c>
      <c r="XJ38">
        <f t="shared" si="297"/>
        <v>0</v>
      </c>
      <c r="XK38">
        <f t="shared" si="298"/>
        <v>0</v>
      </c>
      <c r="XL38">
        <f t="shared" si="299"/>
        <v>0</v>
      </c>
      <c r="XM38">
        <f t="shared" si="300"/>
        <v>0</v>
      </c>
      <c r="XN38">
        <f t="shared" si="301"/>
        <v>0</v>
      </c>
      <c r="XO38">
        <f t="shared" si="302"/>
        <v>0</v>
      </c>
      <c r="XP38">
        <f t="shared" si="303"/>
        <v>0</v>
      </c>
      <c r="XQ38">
        <f t="shared" si="304"/>
        <v>0</v>
      </c>
      <c r="XR38">
        <f t="shared" si="305"/>
        <v>0</v>
      </c>
      <c r="XS38">
        <f t="shared" si="306"/>
        <v>0</v>
      </c>
      <c r="XT38">
        <f t="shared" si="307"/>
        <v>0</v>
      </c>
      <c r="XU38">
        <f t="shared" si="308"/>
        <v>0</v>
      </c>
      <c r="XV38">
        <f t="shared" si="309"/>
        <v>0</v>
      </c>
      <c r="XX38">
        <f t="shared" si="310"/>
        <v>0</v>
      </c>
      <c r="XY38">
        <f t="shared" si="311"/>
        <v>0</v>
      </c>
      <c r="XZ38">
        <f t="shared" si="312"/>
        <v>0</v>
      </c>
    </row>
    <row r="39" spans="1:650" x14ac:dyDescent="0.45">
      <c r="B39" s="6" t="str">
        <f>IF(CQ2&lt;=0,"Enter your debts above to see results.","Showing your "&amp;LOWER($D$20)&amp;" plan with $"&amp;TEXT($D$18,"#,##0")&amp;" extra per month")</f>
        <v>Enter your debts above to see results.</v>
      </c>
      <c r="C39" s="6"/>
      <c r="D39" s="6"/>
      <c r="E39" s="6"/>
      <c r="F39" s="6"/>
      <c r="G39" s="6"/>
      <c r="H39" s="6"/>
      <c r="I39" s="6"/>
      <c r="AT39">
        <v>36</v>
      </c>
      <c r="AU39">
        <f t="shared" si="673"/>
        <v>0</v>
      </c>
      <c r="AV39">
        <f t="shared" si="674"/>
        <v>0</v>
      </c>
      <c r="AW39">
        <f t="shared" si="675"/>
        <v>0</v>
      </c>
      <c r="AX39">
        <f t="shared" si="676"/>
        <v>0</v>
      </c>
      <c r="AY39">
        <f t="shared" si="677"/>
        <v>0</v>
      </c>
      <c r="AZ39">
        <f t="shared" si="678"/>
        <v>0</v>
      </c>
      <c r="BA39">
        <f t="shared" si="679"/>
        <v>0</v>
      </c>
      <c r="BB39">
        <f t="shared" si="680"/>
        <v>0</v>
      </c>
      <c r="BC39">
        <f t="shared" si="681"/>
        <v>0</v>
      </c>
      <c r="BD39">
        <f t="shared" si="682"/>
        <v>0</v>
      </c>
      <c r="BE39">
        <f t="shared" si="393"/>
        <v>0</v>
      </c>
      <c r="BF39">
        <f t="shared" si="394"/>
        <v>0</v>
      </c>
      <c r="BG39">
        <f t="shared" si="395"/>
        <v>0</v>
      </c>
      <c r="BH39">
        <f t="shared" si="396"/>
        <v>0</v>
      </c>
      <c r="BI39">
        <f t="shared" si="397"/>
        <v>0</v>
      </c>
      <c r="BJ39">
        <f t="shared" si="398"/>
        <v>0</v>
      </c>
      <c r="BK39">
        <f t="shared" si="399"/>
        <v>0</v>
      </c>
      <c r="BL39">
        <f t="shared" si="400"/>
        <v>0</v>
      </c>
      <c r="BM39">
        <f t="shared" si="401"/>
        <v>0</v>
      </c>
      <c r="BN39">
        <f t="shared" si="402"/>
        <v>0</v>
      </c>
      <c r="BO39">
        <f t="shared" si="403"/>
        <v>0</v>
      </c>
      <c r="BP39">
        <f t="shared" si="404"/>
        <v>0</v>
      </c>
      <c r="BQ39">
        <f t="shared" si="405"/>
        <v>0</v>
      </c>
      <c r="BR39">
        <f t="shared" si="406"/>
        <v>0</v>
      </c>
      <c r="BS39">
        <f t="shared" si="407"/>
        <v>0</v>
      </c>
      <c r="BT39">
        <f t="shared" si="408"/>
        <v>0</v>
      </c>
      <c r="BU39">
        <f t="shared" si="409"/>
        <v>0</v>
      </c>
      <c r="BV39">
        <f t="shared" si="410"/>
        <v>0</v>
      </c>
      <c r="BW39">
        <f t="shared" si="411"/>
        <v>0</v>
      </c>
      <c r="BX39">
        <f t="shared" si="412"/>
        <v>0</v>
      </c>
      <c r="BY39">
        <f t="shared" si="413"/>
        <v>0</v>
      </c>
      <c r="BZ39">
        <f t="shared" si="414"/>
        <v>0</v>
      </c>
      <c r="CA39">
        <f t="shared" si="415"/>
        <v>0</v>
      </c>
      <c r="CB39">
        <f t="shared" si="416"/>
        <v>0</v>
      </c>
      <c r="CC39">
        <f t="shared" si="417"/>
        <v>0</v>
      </c>
      <c r="CD39">
        <f t="shared" si="418"/>
        <v>0</v>
      </c>
      <c r="CE39">
        <f t="shared" si="419"/>
        <v>0</v>
      </c>
      <c r="CF39">
        <f t="shared" si="420"/>
        <v>0</v>
      </c>
      <c r="CG39">
        <f t="shared" si="421"/>
        <v>0</v>
      </c>
      <c r="CH39">
        <f t="shared" si="422"/>
        <v>0</v>
      </c>
      <c r="CI39">
        <f t="shared" si="423"/>
        <v>0</v>
      </c>
      <c r="CJ39">
        <f t="shared" si="424"/>
        <v>0</v>
      </c>
      <c r="CK39">
        <f t="shared" si="425"/>
        <v>0</v>
      </c>
      <c r="CL39">
        <f t="shared" si="426"/>
        <v>0</v>
      </c>
      <c r="CM39">
        <f t="shared" si="427"/>
        <v>0</v>
      </c>
      <c r="CN39" t="str">
        <f t="shared" si="428"/>
        <v/>
      </c>
      <c r="CO39" t="str">
        <f t="shared" si="429"/>
        <v/>
      </c>
      <c r="CP39">
        <f t="shared" si="430"/>
        <v>0</v>
      </c>
      <c r="DM39">
        <f t="shared" si="431"/>
        <v>999</v>
      </c>
      <c r="DN39">
        <f t="shared" si="432"/>
        <v>999</v>
      </c>
      <c r="DV39">
        <v>36</v>
      </c>
      <c r="DW39">
        <f t="shared" si="683"/>
        <v>0</v>
      </c>
      <c r="DX39">
        <f t="shared" si="684"/>
        <v>0</v>
      </c>
      <c r="DY39">
        <f t="shared" si="685"/>
        <v>0</v>
      </c>
      <c r="DZ39">
        <f t="shared" si="686"/>
        <v>0</v>
      </c>
      <c r="EA39">
        <f t="shared" si="687"/>
        <v>0</v>
      </c>
      <c r="EB39">
        <f t="shared" si="688"/>
        <v>0</v>
      </c>
      <c r="EC39">
        <f t="shared" si="689"/>
        <v>0</v>
      </c>
      <c r="ED39">
        <f t="shared" si="690"/>
        <v>0</v>
      </c>
      <c r="EE39">
        <f t="shared" si="691"/>
        <v>0</v>
      </c>
      <c r="EF39">
        <f t="shared" si="692"/>
        <v>0</v>
      </c>
      <c r="EG39">
        <f t="shared" si="433"/>
        <v>0</v>
      </c>
      <c r="EH39">
        <f t="shared" si="434"/>
        <v>0</v>
      </c>
      <c r="EI39">
        <f t="shared" si="435"/>
        <v>0</v>
      </c>
      <c r="EJ39">
        <f t="shared" si="436"/>
        <v>0</v>
      </c>
      <c r="EK39">
        <f t="shared" si="437"/>
        <v>0</v>
      </c>
      <c r="EL39">
        <f t="shared" si="438"/>
        <v>0</v>
      </c>
      <c r="EM39">
        <f t="shared" si="439"/>
        <v>0</v>
      </c>
      <c r="EN39">
        <f t="shared" si="440"/>
        <v>0</v>
      </c>
      <c r="EO39">
        <f t="shared" si="441"/>
        <v>0</v>
      </c>
      <c r="EP39">
        <f t="shared" si="442"/>
        <v>0</v>
      </c>
      <c r="EQ39">
        <f t="shared" si="443"/>
        <v>0</v>
      </c>
      <c r="ER39">
        <f t="shared" si="444"/>
        <v>0</v>
      </c>
      <c r="ES39">
        <f t="shared" si="445"/>
        <v>0</v>
      </c>
      <c r="ET39">
        <f t="shared" si="446"/>
        <v>0</v>
      </c>
      <c r="EU39">
        <f t="shared" si="447"/>
        <v>0</v>
      </c>
      <c r="EV39">
        <f t="shared" si="448"/>
        <v>0</v>
      </c>
      <c r="EW39">
        <f t="shared" si="449"/>
        <v>0</v>
      </c>
      <c r="EX39">
        <f t="shared" si="450"/>
        <v>0</v>
      </c>
      <c r="EY39">
        <f t="shared" si="451"/>
        <v>0</v>
      </c>
      <c r="EZ39">
        <f t="shared" si="452"/>
        <v>0</v>
      </c>
      <c r="FA39">
        <f t="shared" si="453"/>
        <v>0</v>
      </c>
      <c r="FB39">
        <f t="shared" si="454"/>
        <v>0</v>
      </c>
      <c r="FC39">
        <f t="shared" si="455"/>
        <v>0</v>
      </c>
      <c r="FD39">
        <f t="shared" si="456"/>
        <v>0</v>
      </c>
      <c r="FE39">
        <f t="shared" si="457"/>
        <v>0</v>
      </c>
      <c r="FF39">
        <f t="shared" si="458"/>
        <v>0</v>
      </c>
      <c r="FG39">
        <f t="shared" si="459"/>
        <v>0</v>
      </c>
      <c r="FH39">
        <f t="shared" si="460"/>
        <v>0</v>
      </c>
      <c r="FI39">
        <f t="shared" si="461"/>
        <v>0</v>
      </c>
      <c r="FJ39">
        <f t="shared" si="462"/>
        <v>0</v>
      </c>
      <c r="FK39">
        <f t="shared" si="463"/>
        <v>0</v>
      </c>
      <c r="FL39">
        <f t="shared" si="464"/>
        <v>0</v>
      </c>
      <c r="FM39">
        <f t="shared" si="465"/>
        <v>0</v>
      </c>
      <c r="FN39">
        <f t="shared" si="466"/>
        <v>0</v>
      </c>
      <c r="FO39">
        <f t="shared" si="467"/>
        <v>0</v>
      </c>
      <c r="FP39" t="str">
        <f t="shared" si="468"/>
        <v/>
      </c>
      <c r="FQ39" t="str">
        <f t="shared" si="469"/>
        <v/>
      </c>
      <c r="FR39">
        <f t="shared" si="470"/>
        <v>0</v>
      </c>
      <c r="GO39">
        <f t="shared" si="471"/>
        <v>999</v>
      </c>
      <c r="GP39">
        <f t="shared" si="472"/>
        <v>999</v>
      </c>
      <c r="GX39">
        <v>36</v>
      </c>
      <c r="GY39">
        <f t="shared" si="693"/>
        <v>0</v>
      </c>
      <c r="GZ39">
        <f t="shared" si="694"/>
        <v>0</v>
      </c>
      <c r="HA39">
        <f t="shared" si="695"/>
        <v>0</v>
      </c>
      <c r="HB39">
        <f t="shared" si="696"/>
        <v>0</v>
      </c>
      <c r="HC39">
        <f t="shared" si="697"/>
        <v>0</v>
      </c>
      <c r="HD39">
        <f t="shared" si="698"/>
        <v>0</v>
      </c>
      <c r="HE39">
        <f t="shared" si="699"/>
        <v>0</v>
      </c>
      <c r="HF39">
        <f t="shared" si="700"/>
        <v>0</v>
      </c>
      <c r="HG39">
        <f t="shared" si="701"/>
        <v>0</v>
      </c>
      <c r="HH39">
        <f t="shared" si="702"/>
        <v>0</v>
      </c>
      <c r="HI39">
        <f t="shared" si="473"/>
        <v>0</v>
      </c>
      <c r="HJ39">
        <f t="shared" si="474"/>
        <v>0</v>
      </c>
      <c r="HK39">
        <f t="shared" si="475"/>
        <v>0</v>
      </c>
      <c r="HL39">
        <f t="shared" si="476"/>
        <v>0</v>
      </c>
      <c r="HM39">
        <f t="shared" si="477"/>
        <v>0</v>
      </c>
      <c r="HN39">
        <f t="shared" si="478"/>
        <v>0</v>
      </c>
      <c r="HO39">
        <f t="shared" si="479"/>
        <v>0</v>
      </c>
      <c r="HP39">
        <f t="shared" si="480"/>
        <v>0</v>
      </c>
      <c r="HQ39">
        <f t="shared" si="481"/>
        <v>0</v>
      </c>
      <c r="HR39">
        <f t="shared" si="482"/>
        <v>0</v>
      </c>
      <c r="HS39">
        <f t="shared" si="483"/>
        <v>0</v>
      </c>
      <c r="HT39">
        <f t="shared" si="484"/>
        <v>0</v>
      </c>
      <c r="HU39">
        <f t="shared" si="485"/>
        <v>0</v>
      </c>
      <c r="HV39">
        <f t="shared" si="486"/>
        <v>0</v>
      </c>
      <c r="HW39">
        <f t="shared" si="487"/>
        <v>0</v>
      </c>
      <c r="HX39">
        <f t="shared" si="488"/>
        <v>0</v>
      </c>
      <c r="HY39">
        <f t="shared" si="489"/>
        <v>0</v>
      </c>
      <c r="HZ39">
        <f t="shared" si="490"/>
        <v>0</v>
      </c>
      <c r="IA39">
        <f t="shared" si="491"/>
        <v>0</v>
      </c>
      <c r="IB39">
        <f t="shared" si="492"/>
        <v>0</v>
      </c>
      <c r="IC39">
        <f t="shared" si="493"/>
        <v>0</v>
      </c>
      <c r="ID39">
        <f t="shared" si="494"/>
        <v>0</v>
      </c>
      <c r="IE39">
        <f t="shared" si="495"/>
        <v>0</v>
      </c>
      <c r="IF39">
        <f t="shared" si="496"/>
        <v>0</v>
      </c>
      <c r="IG39">
        <f t="shared" si="497"/>
        <v>0</v>
      </c>
      <c r="IH39">
        <f t="shared" si="498"/>
        <v>0</v>
      </c>
      <c r="II39">
        <f t="shared" si="499"/>
        <v>0</v>
      </c>
      <c r="IJ39">
        <f t="shared" si="500"/>
        <v>0</v>
      </c>
      <c r="IK39">
        <f t="shared" si="501"/>
        <v>0</v>
      </c>
      <c r="IL39">
        <f t="shared" si="502"/>
        <v>0</v>
      </c>
      <c r="IM39">
        <f t="shared" si="503"/>
        <v>0</v>
      </c>
      <c r="IN39">
        <f t="shared" si="504"/>
        <v>0</v>
      </c>
      <c r="IO39">
        <f t="shared" si="505"/>
        <v>0</v>
      </c>
      <c r="IP39">
        <f t="shared" si="506"/>
        <v>0</v>
      </c>
      <c r="IQ39">
        <f t="shared" si="507"/>
        <v>0</v>
      </c>
      <c r="IR39" t="str">
        <f t="shared" si="508"/>
        <v/>
      </c>
      <c r="IS39" t="str">
        <f t="shared" si="509"/>
        <v/>
      </c>
      <c r="IT39">
        <f t="shared" si="510"/>
        <v>0</v>
      </c>
      <c r="JQ39">
        <f t="shared" si="511"/>
        <v>999</v>
      </c>
      <c r="JR39">
        <f t="shared" si="512"/>
        <v>999</v>
      </c>
      <c r="JZ39">
        <v>36</v>
      </c>
      <c r="KA39">
        <f t="shared" si="703"/>
        <v>0</v>
      </c>
      <c r="KB39">
        <f t="shared" si="704"/>
        <v>0</v>
      </c>
      <c r="KC39">
        <f t="shared" si="705"/>
        <v>0</v>
      </c>
      <c r="KD39">
        <f t="shared" si="706"/>
        <v>0</v>
      </c>
      <c r="KE39">
        <f t="shared" si="707"/>
        <v>0</v>
      </c>
      <c r="KF39">
        <f t="shared" si="708"/>
        <v>0</v>
      </c>
      <c r="KG39">
        <f t="shared" si="709"/>
        <v>0</v>
      </c>
      <c r="KH39">
        <f t="shared" si="710"/>
        <v>0</v>
      </c>
      <c r="KI39">
        <f t="shared" si="711"/>
        <v>0</v>
      </c>
      <c r="KJ39">
        <f t="shared" si="712"/>
        <v>0</v>
      </c>
      <c r="KK39">
        <f t="shared" si="513"/>
        <v>0</v>
      </c>
      <c r="KL39">
        <f t="shared" si="514"/>
        <v>0</v>
      </c>
      <c r="KM39">
        <f t="shared" si="515"/>
        <v>0</v>
      </c>
      <c r="KN39">
        <f t="shared" si="516"/>
        <v>0</v>
      </c>
      <c r="KO39">
        <f t="shared" si="517"/>
        <v>0</v>
      </c>
      <c r="KP39">
        <f t="shared" si="518"/>
        <v>0</v>
      </c>
      <c r="KQ39">
        <f t="shared" si="519"/>
        <v>0</v>
      </c>
      <c r="KR39">
        <f t="shared" si="520"/>
        <v>0</v>
      </c>
      <c r="KS39">
        <f t="shared" si="521"/>
        <v>0</v>
      </c>
      <c r="KT39">
        <f t="shared" si="522"/>
        <v>0</v>
      </c>
      <c r="KU39">
        <f t="shared" si="523"/>
        <v>0</v>
      </c>
      <c r="KV39">
        <f t="shared" si="524"/>
        <v>0</v>
      </c>
      <c r="KW39">
        <f t="shared" si="525"/>
        <v>0</v>
      </c>
      <c r="KX39">
        <f t="shared" si="526"/>
        <v>0</v>
      </c>
      <c r="KY39">
        <f t="shared" si="527"/>
        <v>0</v>
      </c>
      <c r="KZ39">
        <f t="shared" si="528"/>
        <v>0</v>
      </c>
      <c r="LA39">
        <f t="shared" si="529"/>
        <v>0</v>
      </c>
      <c r="LB39">
        <f t="shared" si="530"/>
        <v>0</v>
      </c>
      <c r="LC39">
        <f t="shared" si="531"/>
        <v>0</v>
      </c>
      <c r="LD39">
        <f t="shared" si="532"/>
        <v>0</v>
      </c>
      <c r="LE39">
        <f t="shared" si="533"/>
        <v>0</v>
      </c>
      <c r="LF39">
        <f t="shared" si="534"/>
        <v>0</v>
      </c>
      <c r="LG39">
        <f t="shared" si="535"/>
        <v>0</v>
      </c>
      <c r="LH39">
        <f t="shared" si="536"/>
        <v>0</v>
      </c>
      <c r="LI39">
        <f t="shared" si="537"/>
        <v>0</v>
      </c>
      <c r="LJ39">
        <f t="shared" si="538"/>
        <v>0</v>
      </c>
      <c r="LK39">
        <f t="shared" si="539"/>
        <v>0</v>
      </c>
      <c r="LL39">
        <f t="shared" si="540"/>
        <v>0</v>
      </c>
      <c r="LM39">
        <f t="shared" si="541"/>
        <v>0</v>
      </c>
      <c r="LN39">
        <f t="shared" si="542"/>
        <v>0</v>
      </c>
      <c r="LO39">
        <f t="shared" si="543"/>
        <v>100</v>
      </c>
      <c r="LP39">
        <f t="shared" si="544"/>
        <v>0</v>
      </c>
      <c r="LQ39">
        <f t="shared" si="545"/>
        <v>0</v>
      </c>
      <c r="LR39">
        <f t="shared" si="546"/>
        <v>0</v>
      </c>
      <c r="LS39">
        <f t="shared" si="547"/>
        <v>0</v>
      </c>
      <c r="LT39" t="str">
        <f t="shared" si="548"/>
        <v/>
      </c>
      <c r="LU39" t="str">
        <f t="shared" si="549"/>
        <v/>
      </c>
      <c r="LV39">
        <f t="shared" si="550"/>
        <v>0</v>
      </c>
      <c r="MS39">
        <f t="shared" si="551"/>
        <v>999</v>
      </c>
      <c r="MT39">
        <f t="shared" si="552"/>
        <v>999</v>
      </c>
      <c r="NB39">
        <v>36</v>
      </c>
      <c r="NC39">
        <f t="shared" si="713"/>
        <v>0</v>
      </c>
      <c r="ND39">
        <f t="shared" si="714"/>
        <v>0</v>
      </c>
      <c r="NE39">
        <f t="shared" si="715"/>
        <v>0</v>
      </c>
      <c r="NF39">
        <f t="shared" si="716"/>
        <v>0</v>
      </c>
      <c r="NG39">
        <f t="shared" si="717"/>
        <v>0</v>
      </c>
      <c r="NH39">
        <f t="shared" si="718"/>
        <v>0</v>
      </c>
      <c r="NI39">
        <f t="shared" si="719"/>
        <v>0</v>
      </c>
      <c r="NJ39">
        <f t="shared" si="720"/>
        <v>0</v>
      </c>
      <c r="NK39">
        <f t="shared" si="721"/>
        <v>0</v>
      </c>
      <c r="NL39">
        <f t="shared" si="722"/>
        <v>0</v>
      </c>
      <c r="NM39">
        <f t="shared" si="553"/>
        <v>0</v>
      </c>
      <c r="NN39">
        <f t="shared" si="554"/>
        <v>0</v>
      </c>
      <c r="NO39">
        <f t="shared" si="555"/>
        <v>0</v>
      </c>
      <c r="NP39">
        <f t="shared" si="556"/>
        <v>0</v>
      </c>
      <c r="NQ39">
        <f t="shared" si="557"/>
        <v>0</v>
      </c>
      <c r="NR39">
        <f t="shared" si="558"/>
        <v>0</v>
      </c>
      <c r="NS39">
        <f t="shared" si="559"/>
        <v>0</v>
      </c>
      <c r="NT39">
        <f t="shared" si="560"/>
        <v>0</v>
      </c>
      <c r="NU39">
        <f t="shared" si="561"/>
        <v>0</v>
      </c>
      <c r="NV39">
        <f t="shared" si="562"/>
        <v>0</v>
      </c>
      <c r="NW39">
        <f t="shared" si="563"/>
        <v>0</v>
      </c>
      <c r="NX39">
        <f t="shared" si="564"/>
        <v>0</v>
      </c>
      <c r="NY39">
        <f t="shared" si="565"/>
        <v>0</v>
      </c>
      <c r="NZ39">
        <f t="shared" si="566"/>
        <v>0</v>
      </c>
      <c r="OA39">
        <f t="shared" si="567"/>
        <v>0</v>
      </c>
      <c r="OB39">
        <f t="shared" si="568"/>
        <v>0</v>
      </c>
      <c r="OC39">
        <f t="shared" si="569"/>
        <v>0</v>
      </c>
      <c r="OD39">
        <f t="shared" si="570"/>
        <v>0</v>
      </c>
      <c r="OE39">
        <f t="shared" si="571"/>
        <v>0</v>
      </c>
      <c r="OF39">
        <f t="shared" si="572"/>
        <v>0</v>
      </c>
      <c r="OG39">
        <f t="shared" si="573"/>
        <v>0</v>
      </c>
      <c r="OH39">
        <f t="shared" si="574"/>
        <v>0</v>
      </c>
      <c r="OI39">
        <f t="shared" si="575"/>
        <v>0</v>
      </c>
      <c r="OJ39">
        <f t="shared" si="576"/>
        <v>0</v>
      </c>
      <c r="OK39">
        <f t="shared" si="577"/>
        <v>0</v>
      </c>
      <c r="OL39">
        <f t="shared" si="578"/>
        <v>0</v>
      </c>
      <c r="OM39">
        <f t="shared" si="579"/>
        <v>0</v>
      </c>
      <c r="ON39">
        <f t="shared" si="580"/>
        <v>0</v>
      </c>
      <c r="OO39">
        <f t="shared" si="581"/>
        <v>0</v>
      </c>
      <c r="OP39">
        <f t="shared" si="582"/>
        <v>0</v>
      </c>
      <c r="OQ39">
        <f t="shared" si="583"/>
        <v>200</v>
      </c>
      <c r="OR39">
        <f t="shared" si="584"/>
        <v>0</v>
      </c>
      <c r="OS39">
        <f t="shared" si="585"/>
        <v>0</v>
      </c>
      <c r="OT39">
        <f t="shared" si="586"/>
        <v>0</v>
      </c>
      <c r="OU39">
        <f t="shared" si="587"/>
        <v>0</v>
      </c>
      <c r="OV39" t="str">
        <f t="shared" si="588"/>
        <v/>
      </c>
      <c r="OW39" t="str">
        <f t="shared" si="589"/>
        <v/>
      </c>
      <c r="OX39">
        <f t="shared" si="590"/>
        <v>0</v>
      </c>
      <c r="PU39">
        <f t="shared" si="591"/>
        <v>999</v>
      </c>
      <c r="PV39">
        <f t="shared" si="592"/>
        <v>999</v>
      </c>
      <c r="QD39">
        <v>36</v>
      </c>
      <c r="QE39">
        <f t="shared" si="723"/>
        <v>0</v>
      </c>
      <c r="QF39">
        <f t="shared" si="724"/>
        <v>0</v>
      </c>
      <c r="QG39">
        <f t="shared" si="725"/>
        <v>0</v>
      </c>
      <c r="QH39">
        <f t="shared" si="726"/>
        <v>0</v>
      </c>
      <c r="QI39">
        <f t="shared" si="727"/>
        <v>0</v>
      </c>
      <c r="QJ39">
        <f t="shared" si="728"/>
        <v>0</v>
      </c>
      <c r="QK39">
        <f t="shared" si="729"/>
        <v>0</v>
      </c>
      <c r="QL39">
        <f t="shared" si="730"/>
        <v>0</v>
      </c>
      <c r="QM39">
        <f t="shared" si="731"/>
        <v>0</v>
      </c>
      <c r="QN39">
        <f t="shared" si="732"/>
        <v>0</v>
      </c>
      <c r="QO39">
        <f t="shared" si="593"/>
        <v>0</v>
      </c>
      <c r="QP39">
        <f t="shared" si="594"/>
        <v>0</v>
      </c>
      <c r="QQ39">
        <f t="shared" si="595"/>
        <v>0</v>
      </c>
      <c r="QR39">
        <f t="shared" si="596"/>
        <v>0</v>
      </c>
      <c r="QS39">
        <f t="shared" si="597"/>
        <v>0</v>
      </c>
      <c r="QT39">
        <f t="shared" si="598"/>
        <v>0</v>
      </c>
      <c r="QU39">
        <f t="shared" si="599"/>
        <v>0</v>
      </c>
      <c r="QV39">
        <f t="shared" si="600"/>
        <v>0</v>
      </c>
      <c r="QW39">
        <f t="shared" si="601"/>
        <v>0</v>
      </c>
      <c r="QX39">
        <f t="shared" si="602"/>
        <v>0</v>
      </c>
      <c r="QY39">
        <f t="shared" si="603"/>
        <v>0</v>
      </c>
      <c r="QZ39">
        <f t="shared" si="604"/>
        <v>0</v>
      </c>
      <c r="RA39">
        <f t="shared" si="605"/>
        <v>0</v>
      </c>
      <c r="RB39">
        <f t="shared" si="606"/>
        <v>0</v>
      </c>
      <c r="RC39">
        <f t="shared" si="607"/>
        <v>0</v>
      </c>
      <c r="RD39">
        <f t="shared" si="608"/>
        <v>0</v>
      </c>
      <c r="RE39">
        <f t="shared" si="609"/>
        <v>0</v>
      </c>
      <c r="RF39">
        <f t="shared" si="610"/>
        <v>0</v>
      </c>
      <c r="RG39">
        <f t="shared" si="611"/>
        <v>0</v>
      </c>
      <c r="RH39">
        <f t="shared" si="612"/>
        <v>0</v>
      </c>
      <c r="RI39">
        <f t="shared" si="613"/>
        <v>0</v>
      </c>
      <c r="RJ39">
        <f t="shared" si="614"/>
        <v>0</v>
      </c>
      <c r="RK39">
        <f t="shared" si="615"/>
        <v>0</v>
      </c>
      <c r="RL39">
        <f t="shared" si="616"/>
        <v>0</v>
      </c>
      <c r="RM39">
        <f t="shared" si="617"/>
        <v>0</v>
      </c>
      <c r="RN39">
        <f t="shared" si="618"/>
        <v>0</v>
      </c>
      <c r="RO39">
        <f t="shared" si="619"/>
        <v>0</v>
      </c>
      <c r="RP39">
        <f t="shared" si="620"/>
        <v>0</v>
      </c>
      <c r="RQ39">
        <f t="shared" si="621"/>
        <v>0</v>
      </c>
      <c r="RR39">
        <f t="shared" si="622"/>
        <v>0</v>
      </c>
      <c r="RS39">
        <f t="shared" si="623"/>
        <v>300</v>
      </c>
      <c r="RT39">
        <f t="shared" si="624"/>
        <v>0</v>
      </c>
      <c r="RU39">
        <f t="shared" si="625"/>
        <v>0</v>
      </c>
      <c r="RV39">
        <f t="shared" si="626"/>
        <v>0</v>
      </c>
      <c r="RW39">
        <f t="shared" si="627"/>
        <v>0</v>
      </c>
      <c r="RX39" t="str">
        <f t="shared" si="628"/>
        <v/>
      </c>
      <c r="RY39" t="str">
        <f t="shared" si="629"/>
        <v/>
      </c>
      <c r="RZ39">
        <f t="shared" si="630"/>
        <v>0</v>
      </c>
      <c r="SW39">
        <f t="shared" si="631"/>
        <v>999</v>
      </c>
      <c r="SX39">
        <f t="shared" si="632"/>
        <v>999</v>
      </c>
      <c r="TF39">
        <v>36</v>
      </c>
      <c r="TG39">
        <f t="shared" si="733"/>
        <v>0</v>
      </c>
      <c r="TH39">
        <f t="shared" si="734"/>
        <v>0</v>
      </c>
      <c r="TI39">
        <f t="shared" si="735"/>
        <v>0</v>
      </c>
      <c r="TJ39">
        <f t="shared" si="736"/>
        <v>0</v>
      </c>
      <c r="TK39">
        <f t="shared" si="737"/>
        <v>0</v>
      </c>
      <c r="TL39">
        <f t="shared" si="738"/>
        <v>0</v>
      </c>
      <c r="TM39">
        <f t="shared" si="739"/>
        <v>0</v>
      </c>
      <c r="TN39">
        <f t="shared" si="740"/>
        <v>0</v>
      </c>
      <c r="TO39">
        <f t="shared" si="741"/>
        <v>0</v>
      </c>
      <c r="TP39">
        <f t="shared" si="742"/>
        <v>0</v>
      </c>
      <c r="TQ39">
        <f t="shared" si="633"/>
        <v>0</v>
      </c>
      <c r="TR39">
        <f t="shared" si="634"/>
        <v>0</v>
      </c>
      <c r="TS39">
        <f t="shared" si="635"/>
        <v>0</v>
      </c>
      <c r="TT39">
        <f t="shared" si="636"/>
        <v>0</v>
      </c>
      <c r="TU39">
        <f t="shared" si="637"/>
        <v>0</v>
      </c>
      <c r="TV39">
        <f t="shared" si="638"/>
        <v>0</v>
      </c>
      <c r="TW39">
        <f t="shared" si="639"/>
        <v>0</v>
      </c>
      <c r="TX39">
        <f t="shared" si="640"/>
        <v>0</v>
      </c>
      <c r="TY39">
        <f t="shared" si="641"/>
        <v>0</v>
      </c>
      <c r="TZ39">
        <f t="shared" si="642"/>
        <v>0</v>
      </c>
      <c r="UA39">
        <f t="shared" si="643"/>
        <v>0</v>
      </c>
      <c r="UB39">
        <f t="shared" si="644"/>
        <v>0</v>
      </c>
      <c r="UC39">
        <f t="shared" si="645"/>
        <v>0</v>
      </c>
      <c r="UD39">
        <f t="shared" si="646"/>
        <v>0</v>
      </c>
      <c r="UE39">
        <f t="shared" si="647"/>
        <v>0</v>
      </c>
      <c r="UF39">
        <f t="shared" si="648"/>
        <v>0</v>
      </c>
      <c r="UG39">
        <f t="shared" si="649"/>
        <v>0</v>
      </c>
      <c r="UH39">
        <f t="shared" si="650"/>
        <v>0</v>
      </c>
      <c r="UI39">
        <f t="shared" si="651"/>
        <v>0</v>
      </c>
      <c r="UJ39">
        <f t="shared" si="652"/>
        <v>0</v>
      </c>
      <c r="UK39">
        <f t="shared" si="653"/>
        <v>0</v>
      </c>
      <c r="UL39">
        <f t="shared" si="654"/>
        <v>0</v>
      </c>
      <c r="UM39">
        <f t="shared" si="655"/>
        <v>0</v>
      </c>
      <c r="UN39">
        <f t="shared" si="656"/>
        <v>0</v>
      </c>
      <c r="UO39">
        <f t="shared" si="657"/>
        <v>0</v>
      </c>
      <c r="UP39">
        <f t="shared" si="658"/>
        <v>0</v>
      </c>
      <c r="UQ39">
        <f t="shared" si="659"/>
        <v>0</v>
      </c>
      <c r="UR39">
        <f t="shared" si="660"/>
        <v>0</v>
      </c>
      <c r="US39">
        <f t="shared" si="661"/>
        <v>0</v>
      </c>
      <c r="UT39">
        <f t="shared" si="662"/>
        <v>0</v>
      </c>
      <c r="UU39">
        <f t="shared" si="663"/>
        <v>400</v>
      </c>
      <c r="UV39">
        <f t="shared" si="664"/>
        <v>0</v>
      </c>
      <c r="UW39">
        <f t="shared" si="665"/>
        <v>0</v>
      </c>
      <c r="UX39">
        <f t="shared" si="666"/>
        <v>0</v>
      </c>
      <c r="UY39">
        <f t="shared" si="667"/>
        <v>0</v>
      </c>
      <c r="UZ39" t="str">
        <f t="shared" si="668"/>
        <v/>
      </c>
      <c r="VA39" t="str">
        <f t="shared" si="669"/>
        <v/>
      </c>
      <c r="VB39">
        <f t="shared" si="670"/>
        <v>0</v>
      </c>
      <c r="VY39">
        <f t="shared" si="671"/>
        <v>999</v>
      </c>
      <c r="VZ39">
        <f t="shared" si="672"/>
        <v>999</v>
      </c>
      <c r="WH39">
        <v>36</v>
      </c>
      <c r="WI39">
        <f t="shared" si="383"/>
        <v>0</v>
      </c>
      <c r="WJ39">
        <f t="shared" si="384"/>
        <v>0</v>
      </c>
      <c r="WK39">
        <f t="shared" si="385"/>
        <v>0</v>
      </c>
      <c r="WL39">
        <f t="shared" si="386"/>
        <v>0</v>
      </c>
      <c r="WM39">
        <f t="shared" si="387"/>
        <v>0</v>
      </c>
      <c r="WN39">
        <f t="shared" si="388"/>
        <v>0</v>
      </c>
      <c r="WO39">
        <f t="shared" si="389"/>
        <v>0</v>
      </c>
      <c r="WP39">
        <f t="shared" si="390"/>
        <v>0</v>
      </c>
      <c r="WQ39">
        <f t="shared" si="391"/>
        <v>0</v>
      </c>
      <c r="WR39">
        <f t="shared" si="392"/>
        <v>0</v>
      </c>
      <c r="WS39">
        <f t="shared" si="280"/>
        <v>0</v>
      </c>
      <c r="WT39">
        <f t="shared" si="281"/>
        <v>0</v>
      </c>
      <c r="WU39">
        <f t="shared" si="282"/>
        <v>0</v>
      </c>
      <c r="WV39">
        <f t="shared" si="283"/>
        <v>0</v>
      </c>
      <c r="WW39">
        <f t="shared" si="284"/>
        <v>0</v>
      </c>
      <c r="WX39">
        <f t="shared" si="285"/>
        <v>0</v>
      </c>
      <c r="WY39">
        <f t="shared" si="286"/>
        <v>0</v>
      </c>
      <c r="WZ39">
        <f t="shared" si="287"/>
        <v>0</v>
      </c>
      <c r="XA39">
        <f t="shared" si="288"/>
        <v>0</v>
      </c>
      <c r="XB39">
        <f t="shared" si="289"/>
        <v>0</v>
      </c>
      <c r="XC39">
        <f t="shared" si="290"/>
        <v>0</v>
      </c>
      <c r="XD39">
        <f t="shared" si="291"/>
        <v>0</v>
      </c>
      <c r="XE39">
        <f t="shared" si="292"/>
        <v>0</v>
      </c>
      <c r="XF39">
        <f t="shared" si="293"/>
        <v>0</v>
      </c>
      <c r="XG39">
        <f t="shared" si="294"/>
        <v>0</v>
      </c>
      <c r="XH39">
        <f t="shared" si="295"/>
        <v>0</v>
      </c>
      <c r="XI39">
        <f t="shared" si="296"/>
        <v>0</v>
      </c>
      <c r="XJ39">
        <f t="shared" si="297"/>
        <v>0</v>
      </c>
      <c r="XK39">
        <f t="shared" si="298"/>
        <v>0</v>
      </c>
      <c r="XL39">
        <f t="shared" si="299"/>
        <v>0</v>
      </c>
      <c r="XM39">
        <f t="shared" si="300"/>
        <v>0</v>
      </c>
      <c r="XN39">
        <f t="shared" si="301"/>
        <v>0</v>
      </c>
      <c r="XO39">
        <f t="shared" si="302"/>
        <v>0</v>
      </c>
      <c r="XP39">
        <f t="shared" si="303"/>
        <v>0</v>
      </c>
      <c r="XQ39">
        <f t="shared" si="304"/>
        <v>0</v>
      </c>
      <c r="XR39">
        <f t="shared" si="305"/>
        <v>0</v>
      </c>
      <c r="XS39">
        <f t="shared" si="306"/>
        <v>0</v>
      </c>
      <c r="XT39">
        <f t="shared" si="307"/>
        <v>0</v>
      </c>
      <c r="XU39">
        <f t="shared" si="308"/>
        <v>0</v>
      </c>
      <c r="XV39">
        <f t="shared" si="309"/>
        <v>0</v>
      </c>
      <c r="XX39">
        <f t="shared" si="310"/>
        <v>0</v>
      </c>
      <c r="XY39">
        <f t="shared" si="311"/>
        <v>0</v>
      </c>
      <c r="XZ39">
        <f t="shared" si="312"/>
        <v>0</v>
      </c>
    </row>
    <row r="40" spans="1:650" x14ac:dyDescent="0.45">
      <c r="C40" s="26" t="s">
        <v>47</v>
      </c>
      <c r="D40" s="26" t="s">
        <v>48</v>
      </c>
      <c r="F40" s="26" t="s">
        <v>49</v>
      </c>
      <c r="H40" s="26" t="s">
        <v>50</v>
      </c>
      <c r="AT40">
        <v>37</v>
      </c>
      <c r="AU40">
        <f t="shared" si="673"/>
        <v>0</v>
      </c>
      <c r="AV40">
        <f t="shared" si="674"/>
        <v>0</v>
      </c>
      <c r="AW40">
        <f t="shared" si="675"/>
        <v>0</v>
      </c>
      <c r="AX40">
        <f t="shared" si="676"/>
        <v>0</v>
      </c>
      <c r="AY40">
        <f t="shared" si="677"/>
        <v>0</v>
      </c>
      <c r="AZ40">
        <f t="shared" si="678"/>
        <v>0</v>
      </c>
      <c r="BA40">
        <f t="shared" si="679"/>
        <v>0</v>
      </c>
      <c r="BB40">
        <f t="shared" si="680"/>
        <v>0</v>
      </c>
      <c r="BC40">
        <f t="shared" si="681"/>
        <v>0</v>
      </c>
      <c r="BD40">
        <f t="shared" si="682"/>
        <v>0</v>
      </c>
      <c r="BE40">
        <f t="shared" si="393"/>
        <v>0</v>
      </c>
      <c r="BF40">
        <f t="shared" si="394"/>
        <v>0</v>
      </c>
      <c r="BG40">
        <f t="shared" si="395"/>
        <v>0</v>
      </c>
      <c r="BH40">
        <f t="shared" si="396"/>
        <v>0</v>
      </c>
      <c r="BI40">
        <f t="shared" si="397"/>
        <v>0</v>
      </c>
      <c r="BJ40">
        <f t="shared" si="398"/>
        <v>0</v>
      </c>
      <c r="BK40">
        <f t="shared" si="399"/>
        <v>0</v>
      </c>
      <c r="BL40">
        <f t="shared" si="400"/>
        <v>0</v>
      </c>
      <c r="BM40">
        <f t="shared" si="401"/>
        <v>0</v>
      </c>
      <c r="BN40">
        <f t="shared" si="402"/>
        <v>0</v>
      </c>
      <c r="BO40">
        <f t="shared" si="403"/>
        <v>0</v>
      </c>
      <c r="BP40">
        <f t="shared" si="404"/>
        <v>0</v>
      </c>
      <c r="BQ40">
        <f t="shared" si="405"/>
        <v>0</v>
      </c>
      <c r="BR40">
        <f t="shared" si="406"/>
        <v>0</v>
      </c>
      <c r="BS40">
        <f t="shared" si="407"/>
        <v>0</v>
      </c>
      <c r="BT40">
        <f t="shared" si="408"/>
        <v>0</v>
      </c>
      <c r="BU40">
        <f t="shared" si="409"/>
        <v>0</v>
      </c>
      <c r="BV40">
        <f t="shared" si="410"/>
        <v>0</v>
      </c>
      <c r="BW40">
        <f t="shared" si="411"/>
        <v>0</v>
      </c>
      <c r="BX40">
        <f t="shared" si="412"/>
        <v>0</v>
      </c>
      <c r="BY40">
        <f t="shared" si="413"/>
        <v>0</v>
      </c>
      <c r="BZ40">
        <f t="shared" si="414"/>
        <v>0</v>
      </c>
      <c r="CA40">
        <f t="shared" si="415"/>
        <v>0</v>
      </c>
      <c r="CB40">
        <f t="shared" si="416"/>
        <v>0</v>
      </c>
      <c r="CC40">
        <f t="shared" si="417"/>
        <v>0</v>
      </c>
      <c r="CD40">
        <f t="shared" si="418"/>
        <v>0</v>
      </c>
      <c r="CE40">
        <f t="shared" si="419"/>
        <v>0</v>
      </c>
      <c r="CF40">
        <f t="shared" si="420"/>
        <v>0</v>
      </c>
      <c r="CG40">
        <f t="shared" si="421"/>
        <v>0</v>
      </c>
      <c r="CH40">
        <f t="shared" si="422"/>
        <v>0</v>
      </c>
      <c r="CI40">
        <f t="shared" si="423"/>
        <v>0</v>
      </c>
      <c r="CJ40">
        <f t="shared" si="424"/>
        <v>0</v>
      </c>
      <c r="CK40">
        <f t="shared" si="425"/>
        <v>0</v>
      </c>
      <c r="CL40">
        <f t="shared" si="426"/>
        <v>0</v>
      </c>
      <c r="CM40">
        <f t="shared" si="427"/>
        <v>0</v>
      </c>
      <c r="CN40" t="str">
        <f t="shared" si="428"/>
        <v/>
      </c>
      <c r="CO40" t="str">
        <f t="shared" si="429"/>
        <v/>
      </c>
      <c r="CP40">
        <f t="shared" si="430"/>
        <v>0</v>
      </c>
      <c r="DM40">
        <f t="shared" si="431"/>
        <v>999</v>
      </c>
      <c r="DN40">
        <f t="shared" si="432"/>
        <v>999</v>
      </c>
      <c r="DV40">
        <v>37</v>
      </c>
      <c r="DW40">
        <f t="shared" si="683"/>
        <v>0</v>
      </c>
      <c r="DX40">
        <f t="shared" si="684"/>
        <v>0</v>
      </c>
      <c r="DY40">
        <f t="shared" si="685"/>
        <v>0</v>
      </c>
      <c r="DZ40">
        <f t="shared" si="686"/>
        <v>0</v>
      </c>
      <c r="EA40">
        <f t="shared" si="687"/>
        <v>0</v>
      </c>
      <c r="EB40">
        <f t="shared" si="688"/>
        <v>0</v>
      </c>
      <c r="EC40">
        <f t="shared" si="689"/>
        <v>0</v>
      </c>
      <c r="ED40">
        <f t="shared" si="690"/>
        <v>0</v>
      </c>
      <c r="EE40">
        <f t="shared" si="691"/>
        <v>0</v>
      </c>
      <c r="EF40">
        <f t="shared" si="692"/>
        <v>0</v>
      </c>
      <c r="EG40">
        <f t="shared" si="433"/>
        <v>0</v>
      </c>
      <c r="EH40">
        <f t="shared" si="434"/>
        <v>0</v>
      </c>
      <c r="EI40">
        <f t="shared" si="435"/>
        <v>0</v>
      </c>
      <c r="EJ40">
        <f t="shared" si="436"/>
        <v>0</v>
      </c>
      <c r="EK40">
        <f t="shared" si="437"/>
        <v>0</v>
      </c>
      <c r="EL40">
        <f t="shared" si="438"/>
        <v>0</v>
      </c>
      <c r="EM40">
        <f t="shared" si="439"/>
        <v>0</v>
      </c>
      <c r="EN40">
        <f t="shared" si="440"/>
        <v>0</v>
      </c>
      <c r="EO40">
        <f t="shared" si="441"/>
        <v>0</v>
      </c>
      <c r="EP40">
        <f t="shared" si="442"/>
        <v>0</v>
      </c>
      <c r="EQ40">
        <f t="shared" si="443"/>
        <v>0</v>
      </c>
      <c r="ER40">
        <f t="shared" si="444"/>
        <v>0</v>
      </c>
      <c r="ES40">
        <f t="shared" si="445"/>
        <v>0</v>
      </c>
      <c r="ET40">
        <f t="shared" si="446"/>
        <v>0</v>
      </c>
      <c r="EU40">
        <f t="shared" si="447"/>
        <v>0</v>
      </c>
      <c r="EV40">
        <f t="shared" si="448"/>
        <v>0</v>
      </c>
      <c r="EW40">
        <f t="shared" si="449"/>
        <v>0</v>
      </c>
      <c r="EX40">
        <f t="shared" si="450"/>
        <v>0</v>
      </c>
      <c r="EY40">
        <f t="shared" si="451"/>
        <v>0</v>
      </c>
      <c r="EZ40">
        <f t="shared" si="452"/>
        <v>0</v>
      </c>
      <c r="FA40">
        <f t="shared" si="453"/>
        <v>0</v>
      </c>
      <c r="FB40">
        <f t="shared" si="454"/>
        <v>0</v>
      </c>
      <c r="FC40">
        <f t="shared" si="455"/>
        <v>0</v>
      </c>
      <c r="FD40">
        <f t="shared" si="456"/>
        <v>0</v>
      </c>
      <c r="FE40">
        <f t="shared" si="457"/>
        <v>0</v>
      </c>
      <c r="FF40">
        <f t="shared" si="458"/>
        <v>0</v>
      </c>
      <c r="FG40">
        <f t="shared" si="459"/>
        <v>0</v>
      </c>
      <c r="FH40">
        <f t="shared" si="460"/>
        <v>0</v>
      </c>
      <c r="FI40">
        <f t="shared" si="461"/>
        <v>0</v>
      </c>
      <c r="FJ40">
        <f t="shared" si="462"/>
        <v>0</v>
      </c>
      <c r="FK40">
        <f t="shared" si="463"/>
        <v>0</v>
      </c>
      <c r="FL40">
        <f t="shared" si="464"/>
        <v>0</v>
      </c>
      <c r="FM40">
        <f t="shared" si="465"/>
        <v>0</v>
      </c>
      <c r="FN40">
        <f t="shared" si="466"/>
        <v>0</v>
      </c>
      <c r="FO40">
        <f t="shared" si="467"/>
        <v>0</v>
      </c>
      <c r="FP40" t="str">
        <f t="shared" si="468"/>
        <v/>
      </c>
      <c r="FQ40" t="str">
        <f t="shared" si="469"/>
        <v/>
      </c>
      <c r="FR40">
        <f t="shared" si="470"/>
        <v>0</v>
      </c>
      <c r="GO40">
        <f t="shared" si="471"/>
        <v>999</v>
      </c>
      <c r="GP40">
        <f t="shared" si="472"/>
        <v>999</v>
      </c>
      <c r="GX40">
        <v>37</v>
      </c>
      <c r="GY40">
        <f t="shared" si="693"/>
        <v>0</v>
      </c>
      <c r="GZ40">
        <f t="shared" si="694"/>
        <v>0</v>
      </c>
      <c r="HA40">
        <f t="shared" si="695"/>
        <v>0</v>
      </c>
      <c r="HB40">
        <f t="shared" si="696"/>
        <v>0</v>
      </c>
      <c r="HC40">
        <f t="shared" si="697"/>
        <v>0</v>
      </c>
      <c r="HD40">
        <f t="shared" si="698"/>
        <v>0</v>
      </c>
      <c r="HE40">
        <f t="shared" si="699"/>
        <v>0</v>
      </c>
      <c r="HF40">
        <f t="shared" si="700"/>
        <v>0</v>
      </c>
      <c r="HG40">
        <f t="shared" si="701"/>
        <v>0</v>
      </c>
      <c r="HH40">
        <f t="shared" si="702"/>
        <v>0</v>
      </c>
      <c r="HI40">
        <f t="shared" si="473"/>
        <v>0</v>
      </c>
      <c r="HJ40">
        <f t="shared" si="474"/>
        <v>0</v>
      </c>
      <c r="HK40">
        <f t="shared" si="475"/>
        <v>0</v>
      </c>
      <c r="HL40">
        <f t="shared" si="476"/>
        <v>0</v>
      </c>
      <c r="HM40">
        <f t="shared" si="477"/>
        <v>0</v>
      </c>
      <c r="HN40">
        <f t="shared" si="478"/>
        <v>0</v>
      </c>
      <c r="HO40">
        <f t="shared" si="479"/>
        <v>0</v>
      </c>
      <c r="HP40">
        <f t="shared" si="480"/>
        <v>0</v>
      </c>
      <c r="HQ40">
        <f t="shared" si="481"/>
        <v>0</v>
      </c>
      <c r="HR40">
        <f t="shared" si="482"/>
        <v>0</v>
      </c>
      <c r="HS40">
        <f t="shared" si="483"/>
        <v>0</v>
      </c>
      <c r="HT40">
        <f t="shared" si="484"/>
        <v>0</v>
      </c>
      <c r="HU40">
        <f t="shared" si="485"/>
        <v>0</v>
      </c>
      <c r="HV40">
        <f t="shared" si="486"/>
        <v>0</v>
      </c>
      <c r="HW40">
        <f t="shared" si="487"/>
        <v>0</v>
      </c>
      <c r="HX40">
        <f t="shared" si="488"/>
        <v>0</v>
      </c>
      <c r="HY40">
        <f t="shared" si="489"/>
        <v>0</v>
      </c>
      <c r="HZ40">
        <f t="shared" si="490"/>
        <v>0</v>
      </c>
      <c r="IA40">
        <f t="shared" si="491"/>
        <v>0</v>
      </c>
      <c r="IB40">
        <f t="shared" si="492"/>
        <v>0</v>
      </c>
      <c r="IC40">
        <f t="shared" si="493"/>
        <v>0</v>
      </c>
      <c r="ID40">
        <f t="shared" si="494"/>
        <v>0</v>
      </c>
      <c r="IE40">
        <f t="shared" si="495"/>
        <v>0</v>
      </c>
      <c r="IF40">
        <f t="shared" si="496"/>
        <v>0</v>
      </c>
      <c r="IG40">
        <f t="shared" si="497"/>
        <v>0</v>
      </c>
      <c r="IH40">
        <f t="shared" si="498"/>
        <v>0</v>
      </c>
      <c r="II40">
        <f t="shared" si="499"/>
        <v>0</v>
      </c>
      <c r="IJ40">
        <f t="shared" si="500"/>
        <v>0</v>
      </c>
      <c r="IK40">
        <f t="shared" si="501"/>
        <v>0</v>
      </c>
      <c r="IL40">
        <f t="shared" si="502"/>
        <v>0</v>
      </c>
      <c r="IM40">
        <f t="shared" si="503"/>
        <v>0</v>
      </c>
      <c r="IN40">
        <f t="shared" si="504"/>
        <v>0</v>
      </c>
      <c r="IO40">
        <f t="shared" si="505"/>
        <v>0</v>
      </c>
      <c r="IP40">
        <f t="shared" si="506"/>
        <v>0</v>
      </c>
      <c r="IQ40">
        <f t="shared" si="507"/>
        <v>0</v>
      </c>
      <c r="IR40" t="str">
        <f t="shared" si="508"/>
        <v/>
      </c>
      <c r="IS40" t="str">
        <f t="shared" si="509"/>
        <v/>
      </c>
      <c r="IT40">
        <f t="shared" si="510"/>
        <v>0</v>
      </c>
      <c r="JQ40">
        <f t="shared" si="511"/>
        <v>999</v>
      </c>
      <c r="JR40">
        <f t="shared" si="512"/>
        <v>999</v>
      </c>
      <c r="JZ40">
        <v>37</v>
      </c>
      <c r="KA40">
        <f t="shared" si="703"/>
        <v>0</v>
      </c>
      <c r="KB40">
        <f t="shared" si="704"/>
        <v>0</v>
      </c>
      <c r="KC40">
        <f t="shared" si="705"/>
        <v>0</v>
      </c>
      <c r="KD40">
        <f t="shared" si="706"/>
        <v>0</v>
      </c>
      <c r="KE40">
        <f t="shared" si="707"/>
        <v>0</v>
      </c>
      <c r="KF40">
        <f t="shared" si="708"/>
        <v>0</v>
      </c>
      <c r="KG40">
        <f t="shared" si="709"/>
        <v>0</v>
      </c>
      <c r="KH40">
        <f t="shared" si="710"/>
        <v>0</v>
      </c>
      <c r="KI40">
        <f t="shared" si="711"/>
        <v>0</v>
      </c>
      <c r="KJ40">
        <f t="shared" si="712"/>
        <v>0</v>
      </c>
      <c r="KK40">
        <f t="shared" si="513"/>
        <v>0</v>
      </c>
      <c r="KL40">
        <f t="shared" si="514"/>
        <v>0</v>
      </c>
      <c r="KM40">
        <f t="shared" si="515"/>
        <v>0</v>
      </c>
      <c r="KN40">
        <f t="shared" si="516"/>
        <v>0</v>
      </c>
      <c r="KO40">
        <f t="shared" si="517"/>
        <v>0</v>
      </c>
      <c r="KP40">
        <f t="shared" si="518"/>
        <v>0</v>
      </c>
      <c r="KQ40">
        <f t="shared" si="519"/>
        <v>0</v>
      </c>
      <c r="KR40">
        <f t="shared" si="520"/>
        <v>0</v>
      </c>
      <c r="KS40">
        <f t="shared" si="521"/>
        <v>0</v>
      </c>
      <c r="KT40">
        <f t="shared" si="522"/>
        <v>0</v>
      </c>
      <c r="KU40">
        <f t="shared" si="523"/>
        <v>0</v>
      </c>
      <c r="KV40">
        <f t="shared" si="524"/>
        <v>0</v>
      </c>
      <c r="KW40">
        <f t="shared" si="525"/>
        <v>0</v>
      </c>
      <c r="KX40">
        <f t="shared" si="526"/>
        <v>0</v>
      </c>
      <c r="KY40">
        <f t="shared" si="527"/>
        <v>0</v>
      </c>
      <c r="KZ40">
        <f t="shared" si="528"/>
        <v>0</v>
      </c>
      <c r="LA40">
        <f t="shared" si="529"/>
        <v>0</v>
      </c>
      <c r="LB40">
        <f t="shared" si="530"/>
        <v>0</v>
      </c>
      <c r="LC40">
        <f t="shared" si="531"/>
        <v>0</v>
      </c>
      <c r="LD40">
        <f t="shared" si="532"/>
        <v>0</v>
      </c>
      <c r="LE40">
        <f t="shared" si="533"/>
        <v>0</v>
      </c>
      <c r="LF40">
        <f t="shared" si="534"/>
        <v>0</v>
      </c>
      <c r="LG40">
        <f t="shared" si="535"/>
        <v>0</v>
      </c>
      <c r="LH40">
        <f t="shared" si="536"/>
        <v>0</v>
      </c>
      <c r="LI40">
        <f t="shared" si="537"/>
        <v>0</v>
      </c>
      <c r="LJ40">
        <f t="shared" si="538"/>
        <v>0</v>
      </c>
      <c r="LK40">
        <f t="shared" si="539"/>
        <v>0</v>
      </c>
      <c r="LL40">
        <f t="shared" si="540"/>
        <v>0</v>
      </c>
      <c r="LM40">
        <f t="shared" si="541"/>
        <v>0</v>
      </c>
      <c r="LN40">
        <f t="shared" si="542"/>
        <v>0</v>
      </c>
      <c r="LO40">
        <f t="shared" si="543"/>
        <v>100</v>
      </c>
      <c r="LP40">
        <f t="shared" si="544"/>
        <v>0</v>
      </c>
      <c r="LQ40">
        <f t="shared" si="545"/>
        <v>0</v>
      </c>
      <c r="LR40">
        <f t="shared" si="546"/>
        <v>0</v>
      </c>
      <c r="LS40">
        <f t="shared" si="547"/>
        <v>0</v>
      </c>
      <c r="LT40" t="str">
        <f t="shared" si="548"/>
        <v/>
      </c>
      <c r="LU40" t="str">
        <f t="shared" si="549"/>
        <v/>
      </c>
      <c r="LV40">
        <f t="shared" si="550"/>
        <v>0</v>
      </c>
      <c r="MS40">
        <f t="shared" si="551"/>
        <v>999</v>
      </c>
      <c r="MT40">
        <f t="shared" si="552"/>
        <v>999</v>
      </c>
      <c r="NB40">
        <v>37</v>
      </c>
      <c r="NC40">
        <f t="shared" si="713"/>
        <v>0</v>
      </c>
      <c r="ND40">
        <f t="shared" si="714"/>
        <v>0</v>
      </c>
      <c r="NE40">
        <f t="shared" si="715"/>
        <v>0</v>
      </c>
      <c r="NF40">
        <f t="shared" si="716"/>
        <v>0</v>
      </c>
      <c r="NG40">
        <f t="shared" si="717"/>
        <v>0</v>
      </c>
      <c r="NH40">
        <f t="shared" si="718"/>
        <v>0</v>
      </c>
      <c r="NI40">
        <f t="shared" si="719"/>
        <v>0</v>
      </c>
      <c r="NJ40">
        <f t="shared" si="720"/>
        <v>0</v>
      </c>
      <c r="NK40">
        <f t="shared" si="721"/>
        <v>0</v>
      </c>
      <c r="NL40">
        <f t="shared" si="722"/>
        <v>0</v>
      </c>
      <c r="NM40">
        <f t="shared" si="553"/>
        <v>0</v>
      </c>
      <c r="NN40">
        <f t="shared" si="554"/>
        <v>0</v>
      </c>
      <c r="NO40">
        <f t="shared" si="555"/>
        <v>0</v>
      </c>
      <c r="NP40">
        <f t="shared" si="556"/>
        <v>0</v>
      </c>
      <c r="NQ40">
        <f t="shared" si="557"/>
        <v>0</v>
      </c>
      <c r="NR40">
        <f t="shared" si="558"/>
        <v>0</v>
      </c>
      <c r="NS40">
        <f t="shared" si="559"/>
        <v>0</v>
      </c>
      <c r="NT40">
        <f t="shared" si="560"/>
        <v>0</v>
      </c>
      <c r="NU40">
        <f t="shared" si="561"/>
        <v>0</v>
      </c>
      <c r="NV40">
        <f t="shared" si="562"/>
        <v>0</v>
      </c>
      <c r="NW40">
        <f t="shared" si="563"/>
        <v>0</v>
      </c>
      <c r="NX40">
        <f t="shared" si="564"/>
        <v>0</v>
      </c>
      <c r="NY40">
        <f t="shared" si="565"/>
        <v>0</v>
      </c>
      <c r="NZ40">
        <f t="shared" si="566"/>
        <v>0</v>
      </c>
      <c r="OA40">
        <f t="shared" si="567"/>
        <v>0</v>
      </c>
      <c r="OB40">
        <f t="shared" si="568"/>
        <v>0</v>
      </c>
      <c r="OC40">
        <f t="shared" si="569"/>
        <v>0</v>
      </c>
      <c r="OD40">
        <f t="shared" si="570"/>
        <v>0</v>
      </c>
      <c r="OE40">
        <f t="shared" si="571"/>
        <v>0</v>
      </c>
      <c r="OF40">
        <f t="shared" si="572"/>
        <v>0</v>
      </c>
      <c r="OG40">
        <f t="shared" si="573"/>
        <v>0</v>
      </c>
      <c r="OH40">
        <f t="shared" si="574"/>
        <v>0</v>
      </c>
      <c r="OI40">
        <f t="shared" si="575"/>
        <v>0</v>
      </c>
      <c r="OJ40">
        <f t="shared" si="576"/>
        <v>0</v>
      </c>
      <c r="OK40">
        <f t="shared" si="577"/>
        <v>0</v>
      </c>
      <c r="OL40">
        <f t="shared" si="578"/>
        <v>0</v>
      </c>
      <c r="OM40">
        <f t="shared" si="579"/>
        <v>0</v>
      </c>
      <c r="ON40">
        <f t="shared" si="580"/>
        <v>0</v>
      </c>
      <c r="OO40">
        <f t="shared" si="581"/>
        <v>0</v>
      </c>
      <c r="OP40">
        <f t="shared" si="582"/>
        <v>0</v>
      </c>
      <c r="OQ40">
        <f t="shared" si="583"/>
        <v>200</v>
      </c>
      <c r="OR40">
        <f t="shared" si="584"/>
        <v>0</v>
      </c>
      <c r="OS40">
        <f t="shared" si="585"/>
        <v>0</v>
      </c>
      <c r="OT40">
        <f t="shared" si="586"/>
        <v>0</v>
      </c>
      <c r="OU40">
        <f t="shared" si="587"/>
        <v>0</v>
      </c>
      <c r="OV40" t="str">
        <f t="shared" si="588"/>
        <v/>
      </c>
      <c r="OW40" t="str">
        <f t="shared" si="589"/>
        <v/>
      </c>
      <c r="OX40">
        <f t="shared" si="590"/>
        <v>0</v>
      </c>
      <c r="PU40">
        <f t="shared" si="591"/>
        <v>999</v>
      </c>
      <c r="PV40">
        <f t="shared" si="592"/>
        <v>999</v>
      </c>
      <c r="QD40">
        <v>37</v>
      </c>
      <c r="QE40">
        <f t="shared" si="723"/>
        <v>0</v>
      </c>
      <c r="QF40">
        <f t="shared" si="724"/>
        <v>0</v>
      </c>
      <c r="QG40">
        <f t="shared" si="725"/>
        <v>0</v>
      </c>
      <c r="QH40">
        <f t="shared" si="726"/>
        <v>0</v>
      </c>
      <c r="QI40">
        <f t="shared" si="727"/>
        <v>0</v>
      </c>
      <c r="QJ40">
        <f t="shared" si="728"/>
        <v>0</v>
      </c>
      <c r="QK40">
        <f t="shared" si="729"/>
        <v>0</v>
      </c>
      <c r="QL40">
        <f t="shared" si="730"/>
        <v>0</v>
      </c>
      <c r="QM40">
        <f t="shared" si="731"/>
        <v>0</v>
      </c>
      <c r="QN40">
        <f t="shared" si="732"/>
        <v>0</v>
      </c>
      <c r="QO40">
        <f t="shared" si="593"/>
        <v>0</v>
      </c>
      <c r="QP40">
        <f t="shared" si="594"/>
        <v>0</v>
      </c>
      <c r="QQ40">
        <f t="shared" si="595"/>
        <v>0</v>
      </c>
      <c r="QR40">
        <f t="shared" si="596"/>
        <v>0</v>
      </c>
      <c r="QS40">
        <f t="shared" si="597"/>
        <v>0</v>
      </c>
      <c r="QT40">
        <f t="shared" si="598"/>
        <v>0</v>
      </c>
      <c r="QU40">
        <f t="shared" si="599"/>
        <v>0</v>
      </c>
      <c r="QV40">
        <f t="shared" si="600"/>
        <v>0</v>
      </c>
      <c r="QW40">
        <f t="shared" si="601"/>
        <v>0</v>
      </c>
      <c r="QX40">
        <f t="shared" si="602"/>
        <v>0</v>
      </c>
      <c r="QY40">
        <f t="shared" si="603"/>
        <v>0</v>
      </c>
      <c r="QZ40">
        <f t="shared" si="604"/>
        <v>0</v>
      </c>
      <c r="RA40">
        <f t="shared" si="605"/>
        <v>0</v>
      </c>
      <c r="RB40">
        <f t="shared" si="606"/>
        <v>0</v>
      </c>
      <c r="RC40">
        <f t="shared" si="607"/>
        <v>0</v>
      </c>
      <c r="RD40">
        <f t="shared" si="608"/>
        <v>0</v>
      </c>
      <c r="RE40">
        <f t="shared" si="609"/>
        <v>0</v>
      </c>
      <c r="RF40">
        <f t="shared" si="610"/>
        <v>0</v>
      </c>
      <c r="RG40">
        <f t="shared" si="611"/>
        <v>0</v>
      </c>
      <c r="RH40">
        <f t="shared" si="612"/>
        <v>0</v>
      </c>
      <c r="RI40">
        <f t="shared" si="613"/>
        <v>0</v>
      </c>
      <c r="RJ40">
        <f t="shared" si="614"/>
        <v>0</v>
      </c>
      <c r="RK40">
        <f t="shared" si="615"/>
        <v>0</v>
      </c>
      <c r="RL40">
        <f t="shared" si="616"/>
        <v>0</v>
      </c>
      <c r="RM40">
        <f t="shared" si="617"/>
        <v>0</v>
      </c>
      <c r="RN40">
        <f t="shared" si="618"/>
        <v>0</v>
      </c>
      <c r="RO40">
        <f t="shared" si="619"/>
        <v>0</v>
      </c>
      <c r="RP40">
        <f t="shared" si="620"/>
        <v>0</v>
      </c>
      <c r="RQ40">
        <f t="shared" si="621"/>
        <v>0</v>
      </c>
      <c r="RR40">
        <f t="shared" si="622"/>
        <v>0</v>
      </c>
      <c r="RS40">
        <f t="shared" si="623"/>
        <v>300</v>
      </c>
      <c r="RT40">
        <f t="shared" si="624"/>
        <v>0</v>
      </c>
      <c r="RU40">
        <f t="shared" si="625"/>
        <v>0</v>
      </c>
      <c r="RV40">
        <f t="shared" si="626"/>
        <v>0</v>
      </c>
      <c r="RW40">
        <f t="shared" si="627"/>
        <v>0</v>
      </c>
      <c r="RX40" t="str">
        <f t="shared" si="628"/>
        <v/>
      </c>
      <c r="RY40" t="str">
        <f t="shared" si="629"/>
        <v/>
      </c>
      <c r="RZ40">
        <f t="shared" si="630"/>
        <v>0</v>
      </c>
      <c r="SW40">
        <f t="shared" si="631"/>
        <v>999</v>
      </c>
      <c r="SX40">
        <f t="shared" si="632"/>
        <v>999</v>
      </c>
      <c r="TF40">
        <v>37</v>
      </c>
      <c r="TG40">
        <f t="shared" si="733"/>
        <v>0</v>
      </c>
      <c r="TH40">
        <f t="shared" si="734"/>
        <v>0</v>
      </c>
      <c r="TI40">
        <f t="shared" si="735"/>
        <v>0</v>
      </c>
      <c r="TJ40">
        <f t="shared" si="736"/>
        <v>0</v>
      </c>
      <c r="TK40">
        <f t="shared" si="737"/>
        <v>0</v>
      </c>
      <c r="TL40">
        <f t="shared" si="738"/>
        <v>0</v>
      </c>
      <c r="TM40">
        <f t="shared" si="739"/>
        <v>0</v>
      </c>
      <c r="TN40">
        <f t="shared" si="740"/>
        <v>0</v>
      </c>
      <c r="TO40">
        <f t="shared" si="741"/>
        <v>0</v>
      </c>
      <c r="TP40">
        <f t="shared" si="742"/>
        <v>0</v>
      </c>
      <c r="TQ40">
        <f t="shared" si="633"/>
        <v>0</v>
      </c>
      <c r="TR40">
        <f t="shared" si="634"/>
        <v>0</v>
      </c>
      <c r="TS40">
        <f t="shared" si="635"/>
        <v>0</v>
      </c>
      <c r="TT40">
        <f t="shared" si="636"/>
        <v>0</v>
      </c>
      <c r="TU40">
        <f t="shared" si="637"/>
        <v>0</v>
      </c>
      <c r="TV40">
        <f t="shared" si="638"/>
        <v>0</v>
      </c>
      <c r="TW40">
        <f t="shared" si="639"/>
        <v>0</v>
      </c>
      <c r="TX40">
        <f t="shared" si="640"/>
        <v>0</v>
      </c>
      <c r="TY40">
        <f t="shared" si="641"/>
        <v>0</v>
      </c>
      <c r="TZ40">
        <f t="shared" si="642"/>
        <v>0</v>
      </c>
      <c r="UA40">
        <f t="shared" si="643"/>
        <v>0</v>
      </c>
      <c r="UB40">
        <f t="shared" si="644"/>
        <v>0</v>
      </c>
      <c r="UC40">
        <f t="shared" si="645"/>
        <v>0</v>
      </c>
      <c r="UD40">
        <f t="shared" si="646"/>
        <v>0</v>
      </c>
      <c r="UE40">
        <f t="shared" si="647"/>
        <v>0</v>
      </c>
      <c r="UF40">
        <f t="shared" si="648"/>
        <v>0</v>
      </c>
      <c r="UG40">
        <f t="shared" si="649"/>
        <v>0</v>
      </c>
      <c r="UH40">
        <f t="shared" si="650"/>
        <v>0</v>
      </c>
      <c r="UI40">
        <f t="shared" si="651"/>
        <v>0</v>
      </c>
      <c r="UJ40">
        <f t="shared" si="652"/>
        <v>0</v>
      </c>
      <c r="UK40">
        <f t="shared" si="653"/>
        <v>0</v>
      </c>
      <c r="UL40">
        <f t="shared" si="654"/>
        <v>0</v>
      </c>
      <c r="UM40">
        <f t="shared" si="655"/>
        <v>0</v>
      </c>
      <c r="UN40">
        <f t="shared" si="656"/>
        <v>0</v>
      </c>
      <c r="UO40">
        <f t="shared" si="657"/>
        <v>0</v>
      </c>
      <c r="UP40">
        <f t="shared" si="658"/>
        <v>0</v>
      </c>
      <c r="UQ40">
        <f t="shared" si="659"/>
        <v>0</v>
      </c>
      <c r="UR40">
        <f t="shared" si="660"/>
        <v>0</v>
      </c>
      <c r="US40">
        <f t="shared" si="661"/>
        <v>0</v>
      </c>
      <c r="UT40">
        <f t="shared" si="662"/>
        <v>0</v>
      </c>
      <c r="UU40">
        <f t="shared" si="663"/>
        <v>400</v>
      </c>
      <c r="UV40">
        <f t="shared" si="664"/>
        <v>0</v>
      </c>
      <c r="UW40">
        <f t="shared" si="665"/>
        <v>0</v>
      </c>
      <c r="UX40">
        <f t="shared" si="666"/>
        <v>0</v>
      </c>
      <c r="UY40">
        <f t="shared" si="667"/>
        <v>0</v>
      </c>
      <c r="UZ40" t="str">
        <f t="shared" si="668"/>
        <v/>
      </c>
      <c r="VA40" t="str">
        <f t="shared" si="669"/>
        <v/>
      </c>
      <c r="VB40">
        <f t="shared" si="670"/>
        <v>0</v>
      </c>
      <c r="VY40">
        <f t="shared" si="671"/>
        <v>999</v>
      </c>
      <c r="VZ40">
        <f t="shared" si="672"/>
        <v>999</v>
      </c>
      <c r="WH40">
        <v>37</v>
      </c>
      <c r="WI40">
        <f t="shared" si="383"/>
        <v>0</v>
      </c>
      <c r="WJ40">
        <f t="shared" si="384"/>
        <v>0</v>
      </c>
      <c r="WK40">
        <f t="shared" si="385"/>
        <v>0</v>
      </c>
      <c r="WL40">
        <f t="shared" si="386"/>
        <v>0</v>
      </c>
      <c r="WM40">
        <f t="shared" si="387"/>
        <v>0</v>
      </c>
      <c r="WN40">
        <f t="shared" si="388"/>
        <v>0</v>
      </c>
      <c r="WO40">
        <f t="shared" si="389"/>
        <v>0</v>
      </c>
      <c r="WP40">
        <f t="shared" si="390"/>
        <v>0</v>
      </c>
      <c r="WQ40">
        <f t="shared" si="391"/>
        <v>0</v>
      </c>
      <c r="WR40">
        <f t="shared" si="392"/>
        <v>0</v>
      </c>
      <c r="WS40">
        <f t="shared" si="280"/>
        <v>0</v>
      </c>
      <c r="WT40">
        <f t="shared" si="281"/>
        <v>0</v>
      </c>
      <c r="WU40">
        <f t="shared" si="282"/>
        <v>0</v>
      </c>
      <c r="WV40">
        <f t="shared" si="283"/>
        <v>0</v>
      </c>
      <c r="WW40">
        <f t="shared" si="284"/>
        <v>0</v>
      </c>
      <c r="WX40">
        <f t="shared" si="285"/>
        <v>0</v>
      </c>
      <c r="WY40">
        <f t="shared" si="286"/>
        <v>0</v>
      </c>
      <c r="WZ40">
        <f t="shared" si="287"/>
        <v>0</v>
      </c>
      <c r="XA40">
        <f t="shared" si="288"/>
        <v>0</v>
      </c>
      <c r="XB40">
        <f t="shared" si="289"/>
        <v>0</v>
      </c>
      <c r="XC40">
        <f t="shared" si="290"/>
        <v>0</v>
      </c>
      <c r="XD40">
        <f t="shared" si="291"/>
        <v>0</v>
      </c>
      <c r="XE40">
        <f t="shared" si="292"/>
        <v>0</v>
      </c>
      <c r="XF40">
        <f t="shared" si="293"/>
        <v>0</v>
      </c>
      <c r="XG40">
        <f t="shared" si="294"/>
        <v>0</v>
      </c>
      <c r="XH40">
        <f t="shared" si="295"/>
        <v>0</v>
      </c>
      <c r="XI40">
        <f t="shared" si="296"/>
        <v>0</v>
      </c>
      <c r="XJ40">
        <f t="shared" si="297"/>
        <v>0</v>
      </c>
      <c r="XK40">
        <f t="shared" si="298"/>
        <v>0</v>
      </c>
      <c r="XL40">
        <f t="shared" si="299"/>
        <v>0</v>
      </c>
      <c r="XM40">
        <f t="shared" si="300"/>
        <v>0</v>
      </c>
      <c r="XN40">
        <f t="shared" si="301"/>
        <v>0</v>
      </c>
      <c r="XO40">
        <f t="shared" si="302"/>
        <v>0</v>
      </c>
      <c r="XP40">
        <f t="shared" si="303"/>
        <v>0</v>
      </c>
      <c r="XQ40">
        <f t="shared" si="304"/>
        <v>0</v>
      </c>
      <c r="XR40">
        <f t="shared" si="305"/>
        <v>0</v>
      </c>
      <c r="XS40">
        <f t="shared" si="306"/>
        <v>0</v>
      </c>
      <c r="XT40">
        <f t="shared" si="307"/>
        <v>0</v>
      </c>
      <c r="XU40">
        <f t="shared" si="308"/>
        <v>0</v>
      </c>
      <c r="XV40">
        <f t="shared" si="309"/>
        <v>0</v>
      </c>
      <c r="XX40">
        <f t="shared" si="310"/>
        <v>0</v>
      </c>
      <c r="XY40">
        <f t="shared" si="311"/>
        <v>0</v>
      </c>
      <c r="XZ40">
        <f t="shared" si="312"/>
        <v>0</v>
      </c>
    </row>
    <row r="41" spans="1:650" ht="18" x14ac:dyDescent="0.45">
      <c r="C41" s="44" t="str">
        <f>IF(CQ2&lt;=0,"",IF(IF($D$20="Snowball",CK2,FM2)=1,IF($D$20="Snowball",CJ2,FL2),"&gt;72"))</f>
        <v/>
      </c>
      <c r="D41" s="45" t="str">
        <f>IF($D$20="Snowball",CP2,FR2)</f>
        <v/>
      </c>
      <c r="F41" s="46" t="str">
        <f>IF($D$20="Snowball",CN2,FP2)</f>
        <v/>
      </c>
      <c r="H41" s="46" t="str">
        <f>IF($D$20="Snowball",CO2,FQ2)</f>
        <v/>
      </c>
      <c r="AT41">
        <v>38</v>
      </c>
      <c r="AU41">
        <f t="shared" si="673"/>
        <v>0</v>
      </c>
      <c r="AV41">
        <f t="shared" si="674"/>
        <v>0</v>
      </c>
      <c r="AW41">
        <f t="shared" si="675"/>
        <v>0</v>
      </c>
      <c r="AX41">
        <f t="shared" si="676"/>
        <v>0</v>
      </c>
      <c r="AY41">
        <f t="shared" si="677"/>
        <v>0</v>
      </c>
      <c r="AZ41">
        <f t="shared" si="678"/>
        <v>0</v>
      </c>
      <c r="BA41">
        <f t="shared" si="679"/>
        <v>0</v>
      </c>
      <c r="BB41">
        <f t="shared" si="680"/>
        <v>0</v>
      </c>
      <c r="BC41">
        <f t="shared" si="681"/>
        <v>0</v>
      </c>
      <c r="BD41">
        <f t="shared" si="682"/>
        <v>0</v>
      </c>
      <c r="BE41">
        <f t="shared" si="393"/>
        <v>0</v>
      </c>
      <c r="BF41">
        <f t="shared" si="394"/>
        <v>0</v>
      </c>
      <c r="BG41">
        <f t="shared" si="395"/>
        <v>0</v>
      </c>
      <c r="BH41">
        <f t="shared" si="396"/>
        <v>0</v>
      </c>
      <c r="BI41">
        <f t="shared" si="397"/>
        <v>0</v>
      </c>
      <c r="BJ41">
        <f t="shared" si="398"/>
        <v>0</v>
      </c>
      <c r="BK41">
        <f t="shared" si="399"/>
        <v>0</v>
      </c>
      <c r="BL41">
        <f t="shared" si="400"/>
        <v>0</v>
      </c>
      <c r="BM41">
        <f t="shared" si="401"/>
        <v>0</v>
      </c>
      <c r="BN41">
        <f t="shared" si="402"/>
        <v>0</v>
      </c>
      <c r="BO41">
        <f t="shared" si="403"/>
        <v>0</v>
      </c>
      <c r="BP41">
        <f t="shared" si="404"/>
        <v>0</v>
      </c>
      <c r="BQ41">
        <f t="shared" si="405"/>
        <v>0</v>
      </c>
      <c r="BR41">
        <f t="shared" si="406"/>
        <v>0</v>
      </c>
      <c r="BS41">
        <f t="shared" si="407"/>
        <v>0</v>
      </c>
      <c r="BT41">
        <f t="shared" si="408"/>
        <v>0</v>
      </c>
      <c r="BU41">
        <f t="shared" si="409"/>
        <v>0</v>
      </c>
      <c r="BV41">
        <f t="shared" si="410"/>
        <v>0</v>
      </c>
      <c r="BW41">
        <f t="shared" si="411"/>
        <v>0</v>
      </c>
      <c r="BX41">
        <f t="shared" si="412"/>
        <v>0</v>
      </c>
      <c r="BY41">
        <f t="shared" si="413"/>
        <v>0</v>
      </c>
      <c r="BZ41">
        <f t="shared" si="414"/>
        <v>0</v>
      </c>
      <c r="CA41">
        <f t="shared" si="415"/>
        <v>0</v>
      </c>
      <c r="CB41">
        <f t="shared" si="416"/>
        <v>0</v>
      </c>
      <c r="CC41">
        <f t="shared" si="417"/>
        <v>0</v>
      </c>
      <c r="CD41">
        <f t="shared" si="418"/>
        <v>0</v>
      </c>
      <c r="CE41">
        <f t="shared" si="419"/>
        <v>0</v>
      </c>
      <c r="CF41">
        <f t="shared" si="420"/>
        <v>0</v>
      </c>
      <c r="CG41">
        <f t="shared" si="421"/>
        <v>0</v>
      </c>
      <c r="CH41">
        <f t="shared" si="422"/>
        <v>0</v>
      </c>
      <c r="CI41">
        <f t="shared" si="423"/>
        <v>0</v>
      </c>
      <c r="CJ41">
        <f t="shared" si="424"/>
        <v>0</v>
      </c>
      <c r="CK41">
        <f t="shared" si="425"/>
        <v>0</v>
      </c>
      <c r="CL41">
        <f t="shared" si="426"/>
        <v>0</v>
      </c>
      <c r="CM41">
        <f t="shared" si="427"/>
        <v>0</v>
      </c>
      <c r="CN41" t="str">
        <f t="shared" si="428"/>
        <v/>
      </c>
      <c r="CO41" t="str">
        <f t="shared" si="429"/>
        <v/>
      </c>
      <c r="CP41">
        <f t="shared" si="430"/>
        <v>0</v>
      </c>
      <c r="DM41">
        <f t="shared" si="431"/>
        <v>999</v>
      </c>
      <c r="DN41">
        <f t="shared" si="432"/>
        <v>999</v>
      </c>
      <c r="DV41">
        <v>38</v>
      </c>
      <c r="DW41">
        <f t="shared" si="683"/>
        <v>0</v>
      </c>
      <c r="DX41">
        <f t="shared" si="684"/>
        <v>0</v>
      </c>
      <c r="DY41">
        <f t="shared" si="685"/>
        <v>0</v>
      </c>
      <c r="DZ41">
        <f t="shared" si="686"/>
        <v>0</v>
      </c>
      <c r="EA41">
        <f t="shared" si="687"/>
        <v>0</v>
      </c>
      <c r="EB41">
        <f t="shared" si="688"/>
        <v>0</v>
      </c>
      <c r="EC41">
        <f t="shared" si="689"/>
        <v>0</v>
      </c>
      <c r="ED41">
        <f t="shared" si="690"/>
        <v>0</v>
      </c>
      <c r="EE41">
        <f t="shared" si="691"/>
        <v>0</v>
      </c>
      <c r="EF41">
        <f t="shared" si="692"/>
        <v>0</v>
      </c>
      <c r="EG41">
        <f t="shared" si="433"/>
        <v>0</v>
      </c>
      <c r="EH41">
        <f t="shared" si="434"/>
        <v>0</v>
      </c>
      <c r="EI41">
        <f t="shared" si="435"/>
        <v>0</v>
      </c>
      <c r="EJ41">
        <f t="shared" si="436"/>
        <v>0</v>
      </c>
      <c r="EK41">
        <f t="shared" si="437"/>
        <v>0</v>
      </c>
      <c r="EL41">
        <f t="shared" si="438"/>
        <v>0</v>
      </c>
      <c r="EM41">
        <f t="shared" si="439"/>
        <v>0</v>
      </c>
      <c r="EN41">
        <f t="shared" si="440"/>
        <v>0</v>
      </c>
      <c r="EO41">
        <f t="shared" si="441"/>
        <v>0</v>
      </c>
      <c r="EP41">
        <f t="shared" si="442"/>
        <v>0</v>
      </c>
      <c r="EQ41">
        <f t="shared" si="443"/>
        <v>0</v>
      </c>
      <c r="ER41">
        <f t="shared" si="444"/>
        <v>0</v>
      </c>
      <c r="ES41">
        <f t="shared" si="445"/>
        <v>0</v>
      </c>
      <c r="ET41">
        <f t="shared" si="446"/>
        <v>0</v>
      </c>
      <c r="EU41">
        <f t="shared" si="447"/>
        <v>0</v>
      </c>
      <c r="EV41">
        <f t="shared" si="448"/>
        <v>0</v>
      </c>
      <c r="EW41">
        <f t="shared" si="449"/>
        <v>0</v>
      </c>
      <c r="EX41">
        <f t="shared" si="450"/>
        <v>0</v>
      </c>
      <c r="EY41">
        <f t="shared" si="451"/>
        <v>0</v>
      </c>
      <c r="EZ41">
        <f t="shared" si="452"/>
        <v>0</v>
      </c>
      <c r="FA41">
        <f t="shared" si="453"/>
        <v>0</v>
      </c>
      <c r="FB41">
        <f t="shared" si="454"/>
        <v>0</v>
      </c>
      <c r="FC41">
        <f t="shared" si="455"/>
        <v>0</v>
      </c>
      <c r="FD41">
        <f t="shared" si="456"/>
        <v>0</v>
      </c>
      <c r="FE41">
        <f t="shared" si="457"/>
        <v>0</v>
      </c>
      <c r="FF41">
        <f t="shared" si="458"/>
        <v>0</v>
      </c>
      <c r="FG41">
        <f t="shared" si="459"/>
        <v>0</v>
      </c>
      <c r="FH41">
        <f t="shared" si="460"/>
        <v>0</v>
      </c>
      <c r="FI41">
        <f t="shared" si="461"/>
        <v>0</v>
      </c>
      <c r="FJ41">
        <f t="shared" si="462"/>
        <v>0</v>
      </c>
      <c r="FK41">
        <f t="shared" si="463"/>
        <v>0</v>
      </c>
      <c r="FL41">
        <f t="shared" si="464"/>
        <v>0</v>
      </c>
      <c r="FM41">
        <f t="shared" si="465"/>
        <v>0</v>
      </c>
      <c r="FN41">
        <f t="shared" si="466"/>
        <v>0</v>
      </c>
      <c r="FO41">
        <f t="shared" si="467"/>
        <v>0</v>
      </c>
      <c r="FP41" t="str">
        <f t="shared" si="468"/>
        <v/>
      </c>
      <c r="FQ41" t="str">
        <f t="shared" si="469"/>
        <v/>
      </c>
      <c r="FR41">
        <f t="shared" si="470"/>
        <v>0</v>
      </c>
      <c r="GO41">
        <f t="shared" si="471"/>
        <v>999</v>
      </c>
      <c r="GP41">
        <f t="shared" si="472"/>
        <v>999</v>
      </c>
      <c r="GX41">
        <v>38</v>
      </c>
      <c r="GY41">
        <f t="shared" si="693"/>
        <v>0</v>
      </c>
      <c r="GZ41">
        <f t="shared" si="694"/>
        <v>0</v>
      </c>
      <c r="HA41">
        <f t="shared" si="695"/>
        <v>0</v>
      </c>
      <c r="HB41">
        <f t="shared" si="696"/>
        <v>0</v>
      </c>
      <c r="HC41">
        <f t="shared" si="697"/>
        <v>0</v>
      </c>
      <c r="HD41">
        <f t="shared" si="698"/>
        <v>0</v>
      </c>
      <c r="HE41">
        <f t="shared" si="699"/>
        <v>0</v>
      </c>
      <c r="HF41">
        <f t="shared" si="700"/>
        <v>0</v>
      </c>
      <c r="HG41">
        <f t="shared" si="701"/>
        <v>0</v>
      </c>
      <c r="HH41">
        <f t="shared" si="702"/>
        <v>0</v>
      </c>
      <c r="HI41">
        <f t="shared" si="473"/>
        <v>0</v>
      </c>
      <c r="HJ41">
        <f t="shared" si="474"/>
        <v>0</v>
      </c>
      <c r="HK41">
        <f t="shared" si="475"/>
        <v>0</v>
      </c>
      <c r="HL41">
        <f t="shared" si="476"/>
        <v>0</v>
      </c>
      <c r="HM41">
        <f t="shared" si="477"/>
        <v>0</v>
      </c>
      <c r="HN41">
        <f t="shared" si="478"/>
        <v>0</v>
      </c>
      <c r="HO41">
        <f t="shared" si="479"/>
        <v>0</v>
      </c>
      <c r="HP41">
        <f t="shared" si="480"/>
        <v>0</v>
      </c>
      <c r="HQ41">
        <f t="shared" si="481"/>
        <v>0</v>
      </c>
      <c r="HR41">
        <f t="shared" si="482"/>
        <v>0</v>
      </c>
      <c r="HS41">
        <f t="shared" si="483"/>
        <v>0</v>
      </c>
      <c r="HT41">
        <f t="shared" si="484"/>
        <v>0</v>
      </c>
      <c r="HU41">
        <f t="shared" si="485"/>
        <v>0</v>
      </c>
      <c r="HV41">
        <f t="shared" si="486"/>
        <v>0</v>
      </c>
      <c r="HW41">
        <f t="shared" si="487"/>
        <v>0</v>
      </c>
      <c r="HX41">
        <f t="shared" si="488"/>
        <v>0</v>
      </c>
      <c r="HY41">
        <f t="shared" si="489"/>
        <v>0</v>
      </c>
      <c r="HZ41">
        <f t="shared" si="490"/>
        <v>0</v>
      </c>
      <c r="IA41">
        <f t="shared" si="491"/>
        <v>0</v>
      </c>
      <c r="IB41">
        <f t="shared" si="492"/>
        <v>0</v>
      </c>
      <c r="IC41">
        <f t="shared" si="493"/>
        <v>0</v>
      </c>
      <c r="ID41">
        <f t="shared" si="494"/>
        <v>0</v>
      </c>
      <c r="IE41">
        <f t="shared" si="495"/>
        <v>0</v>
      </c>
      <c r="IF41">
        <f t="shared" si="496"/>
        <v>0</v>
      </c>
      <c r="IG41">
        <f t="shared" si="497"/>
        <v>0</v>
      </c>
      <c r="IH41">
        <f t="shared" si="498"/>
        <v>0</v>
      </c>
      <c r="II41">
        <f t="shared" si="499"/>
        <v>0</v>
      </c>
      <c r="IJ41">
        <f t="shared" si="500"/>
        <v>0</v>
      </c>
      <c r="IK41">
        <f t="shared" si="501"/>
        <v>0</v>
      </c>
      <c r="IL41">
        <f t="shared" si="502"/>
        <v>0</v>
      </c>
      <c r="IM41">
        <f t="shared" si="503"/>
        <v>0</v>
      </c>
      <c r="IN41">
        <f t="shared" si="504"/>
        <v>0</v>
      </c>
      <c r="IO41">
        <f t="shared" si="505"/>
        <v>0</v>
      </c>
      <c r="IP41">
        <f t="shared" si="506"/>
        <v>0</v>
      </c>
      <c r="IQ41">
        <f t="shared" si="507"/>
        <v>0</v>
      </c>
      <c r="IR41" t="str">
        <f t="shared" si="508"/>
        <v/>
      </c>
      <c r="IS41" t="str">
        <f t="shared" si="509"/>
        <v/>
      </c>
      <c r="IT41">
        <f t="shared" si="510"/>
        <v>0</v>
      </c>
      <c r="JQ41">
        <f t="shared" si="511"/>
        <v>999</v>
      </c>
      <c r="JR41">
        <f t="shared" si="512"/>
        <v>999</v>
      </c>
      <c r="JZ41">
        <v>38</v>
      </c>
      <c r="KA41">
        <f t="shared" si="703"/>
        <v>0</v>
      </c>
      <c r="KB41">
        <f t="shared" si="704"/>
        <v>0</v>
      </c>
      <c r="KC41">
        <f t="shared" si="705"/>
        <v>0</v>
      </c>
      <c r="KD41">
        <f t="shared" si="706"/>
        <v>0</v>
      </c>
      <c r="KE41">
        <f t="shared" si="707"/>
        <v>0</v>
      </c>
      <c r="KF41">
        <f t="shared" si="708"/>
        <v>0</v>
      </c>
      <c r="KG41">
        <f t="shared" si="709"/>
        <v>0</v>
      </c>
      <c r="KH41">
        <f t="shared" si="710"/>
        <v>0</v>
      </c>
      <c r="KI41">
        <f t="shared" si="711"/>
        <v>0</v>
      </c>
      <c r="KJ41">
        <f t="shared" si="712"/>
        <v>0</v>
      </c>
      <c r="KK41">
        <f t="shared" si="513"/>
        <v>0</v>
      </c>
      <c r="KL41">
        <f t="shared" si="514"/>
        <v>0</v>
      </c>
      <c r="KM41">
        <f t="shared" si="515"/>
        <v>0</v>
      </c>
      <c r="KN41">
        <f t="shared" si="516"/>
        <v>0</v>
      </c>
      <c r="KO41">
        <f t="shared" si="517"/>
        <v>0</v>
      </c>
      <c r="KP41">
        <f t="shared" si="518"/>
        <v>0</v>
      </c>
      <c r="KQ41">
        <f t="shared" si="519"/>
        <v>0</v>
      </c>
      <c r="KR41">
        <f t="shared" si="520"/>
        <v>0</v>
      </c>
      <c r="KS41">
        <f t="shared" si="521"/>
        <v>0</v>
      </c>
      <c r="KT41">
        <f t="shared" si="522"/>
        <v>0</v>
      </c>
      <c r="KU41">
        <f t="shared" si="523"/>
        <v>0</v>
      </c>
      <c r="KV41">
        <f t="shared" si="524"/>
        <v>0</v>
      </c>
      <c r="KW41">
        <f t="shared" si="525"/>
        <v>0</v>
      </c>
      <c r="KX41">
        <f t="shared" si="526"/>
        <v>0</v>
      </c>
      <c r="KY41">
        <f t="shared" si="527"/>
        <v>0</v>
      </c>
      <c r="KZ41">
        <f t="shared" si="528"/>
        <v>0</v>
      </c>
      <c r="LA41">
        <f t="shared" si="529"/>
        <v>0</v>
      </c>
      <c r="LB41">
        <f t="shared" si="530"/>
        <v>0</v>
      </c>
      <c r="LC41">
        <f t="shared" si="531"/>
        <v>0</v>
      </c>
      <c r="LD41">
        <f t="shared" si="532"/>
        <v>0</v>
      </c>
      <c r="LE41">
        <f t="shared" si="533"/>
        <v>0</v>
      </c>
      <c r="LF41">
        <f t="shared" si="534"/>
        <v>0</v>
      </c>
      <c r="LG41">
        <f t="shared" si="535"/>
        <v>0</v>
      </c>
      <c r="LH41">
        <f t="shared" si="536"/>
        <v>0</v>
      </c>
      <c r="LI41">
        <f t="shared" si="537"/>
        <v>0</v>
      </c>
      <c r="LJ41">
        <f t="shared" si="538"/>
        <v>0</v>
      </c>
      <c r="LK41">
        <f t="shared" si="539"/>
        <v>0</v>
      </c>
      <c r="LL41">
        <f t="shared" si="540"/>
        <v>0</v>
      </c>
      <c r="LM41">
        <f t="shared" si="541"/>
        <v>0</v>
      </c>
      <c r="LN41">
        <f t="shared" si="542"/>
        <v>0</v>
      </c>
      <c r="LO41">
        <f t="shared" si="543"/>
        <v>100</v>
      </c>
      <c r="LP41">
        <f t="shared" si="544"/>
        <v>0</v>
      </c>
      <c r="LQ41">
        <f t="shared" si="545"/>
        <v>0</v>
      </c>
      <c r="LR41">
        <f t="shared" si="546"/>
        <v>0</v>
      </c>
      <c r="LS41">
        <f t="shared" si="547"/>
        <v>0</v>
      </c>
      <c r="LT41" t="str">
        <f t="shared" si="548"/>
        <v/>
      </c>
      <c r="LU41" t="str">
        <f t="shared" si="549"/>
        <v/>
      </c>
      <c r="LV41">
        <f t="shared" si="550"/>
        <v>0</v>
      </c>
      <c r="MS41">
        <f t="shared" si="551"/>
        <v>999</v>
      </c>
      <c r="MT41">
        <f t="shared" si="552"/>
        <v>999</v>
      </c>
      <c r="NB41">
        <v>38</v>
      </c>
      <c r="NC41">
        <f t="shared" si="713"/>
        <v>0</v>
      </c>
      <c r="ND41">
        <f t="shared" si="714"/>
        <v>0</v>
      </c>
      <c r="NE41">
        <f t="shared" si="715"/>
        <v>0</v>
      </c>
      <c r="NF41">
        <f t="shared" si="716"/>
        <v>0</v>
      </c>
      <c r="NG41">
        <f t="shared" si="717"/>
        <v>0</v>
      </c>
      <c r="NH41">
        <f t="shared" si="718"/>
        <v>0</v>
      </c>
      <c r="NI41">
        <f t="shared" si="719"/>
        <v>0</v>
      </c>
      <c r="NJ41">
        <f t="shared" si="720"/>
        <v>0</v>
      </c>
      <c r="NK41">
        <f t="shared" si="721"/>
        <v>0</v>
      </c>
      <c r="NL41">
        <f t="shared" si="722"/>
        <v>0</v>
      </c>
      <c r="NM41">
        <f t="shared" si="553"/>
        <v>0</v>
      </c>
      <c r="NN41">
        <f t="shared" si="554"/>
        <v>0</v>
      </c>
      <c r="NO41">
        <f t="shared" si="555"/>
        <v>0</v>
      </c>
      <c r="NP41">
        <f t="shared" si="556"/>
        <v>0</v>
      </c>
      <c r="NQ41">
        <f t="shared" si="557"/>
        <v>0</v>
      </c>
      <c r="NR41">
        <f t="shared" si="558"/>
        <v>0</v>
      </c>
      <c r="NS41">
        <f t="shared" si="559"/>
        <v>0</v>
      </c>
      <c r="NT41">
        <f t="shared" si="560"/>
        <v>0</v>
      </c>
      <c r="NU41">
        <f t="shared" si="561"/>
        <v>0</v>
      </c>
      <c r="NV41">
        <f t="shared" si="562"/>
        <v>0</v>
      </c>
      <c r="NW41">
        <f t="shared" si="563"/>
        <v>0</v>
      </c>
      <c r="NX41">
        <f t="shared" si="564"/>
        <v>0</v>
      </c>
      <c r="NY41">
        <f t="shared" si="565"/>
        <v>0</v>
      </c>
      <c r="NZ41">
        <f t="shared" si="566"/>
        <v>0</v>
      </c>
      <c r="OA41">
        <f t="shared" si="567"/>
        <v>0</v>
      </c>
      <c r="OB41">
        <f t="shared" si="568"/>
        <v>0</v>
      </c>
      <c r="OC41">
        <f t="shared" si="569"/>
        <v>0</v>
      </c>
      <c r="OD41">
        <f t="shared" si="570"/>
        <v>0</v>
      </c>
      <c r="OE41">
        <f t="shared" si="571"/>
        <v>0</v>
      </c>
      <c r="OF41">
        <f t="shared" si="572"/>
        <v>0</v>
      </c>
      <c r="OG41">
        <f t="shared" si="573"/>
        <v>0</v>
      </c>
      <c r="OH41">
        <f t="shared" si="574"/>
        <v>0</v>
      </c>
      <c r="OI41">
        <f t="shared" si="575"/>
        <v>0</v>
      </c>
      <c r="OJ41">
        <f t="shared" si="576"/>
        <v>0</v>
      </c>
      <c r="OK41">
        <f t="shared" si="577"/>
        <v>0</v>
      </c>
      <c r="OL41">
        <f t="shared" si="578"/>
        <v>0</v>
      </c>
      <c r="OM41">
        <f t="shared" si="579"/>
        <v>0</v>
      </c>
      <c r="ON41">
        <f t="shared" si="580"/>
        <v>0</v>
      </c>
      <c r="OO41">
        <f t="shared" si="581"/>
        <v>0</v>
      </c>
      <c r="OP41">
        <f t="shared" si="582"/>
        <v>0</v>
      </c>
      <c r="OQ41">
        <f t="shared" si="583"/>
        <v>200</v>
      </c>
      <c r="OR41">
        <f t="shared" si="584"/>
        <v>0</v>
      </c>
      <c r="OS41">
        <f t="shared" si="585"/>
        <v>0</v>
      </c>
      <c r="OT41">
        <f t="shared" si="586"/>
        <v>0</v>
      </c>
      <c r="OU41">
        <f t="shared" si="587"/>
        <v>0</v>
      </c>
      <c r="OV41" t="str">
        <f t="shared" si="588"/>
        <v/>
      </c>
      <c r="OW41" t="str">
        <f t="shared" si="589"/>
        <v/>
      </c>
      <c r="OX41">
        <f t="shared" si="590"/>
        <v>0</v>
      </c>
      <c r="PU41">
        <f t="shared" si="591"/>
        <v>999</v>
      </c>
      <c r="PV41">
        <f t="shared" si="592"/>
        <v>999</v>
      </c>
      <c r="QD41">
        <v>38</v>
      </c>
      <c r="QE41">
        <f t="shared" si="723"/>
        <v>0</v>
      </c>
      <c r="QF41">
        <f t="shared" si="724"/>
        <v>0</v>
      </c>
      <c r="QG41">
        <f t="shared" si="725"/>
        <v>0</v>
      </c>
      <c r="QH41">
        <f t="shared" si="726"/>
        <v>0</v>
      </c>
      <c r="QI41">
        <f t="shared" si="727"/>
        <v>0</v>
      </c>
      <c r="QJ41">
        <f t="shared" si="728"/>
        <v>0</v>
      </c>
      <c r="QK41">
        <f t="shared" si="729"/>
        <v>0</v>
      </c>
      <c r="QL41">
        <f t="shared" si="730"/>
        <v>0</v>
      </c>
      <c r="QM41">
        <f t="shared" si="731"/>
        <v>0</v>
      </c>
      <c r="QN41">
        <f t="shared" si="732"/>
        <v>0</v>
      </c>
      <c r="QO41">
        <f t="shared" si="593"/>
        <v>0</v>
      </c>
      <c r="QP41">
        <f t="shared" si="594"/>
        <v>0</v>
      </c>
      <c r="QQ41">
        <f t="shared" si="595"/>
        <v>0</v>
      </c>
      <c r="QR41">
        <f t="shared" si="596"/>
        <v>0</v>
      </c>
      <c r="QS41">
        <f t="shared" si="597"/>
        <v>0</v>
      </c>
      <c r="QT41">
        <f t="shared" si="598"/>
        <v>0</v>
      </c>
      <c r="QU41">
        <f t="shared" si="599"/>
        <v>0</v>
      </c>
      <c r="QV41">
        <f t="shared" si="600"/>
        <v>0</v>
      </c>
      <c r="QW41">
        <f t="shared" si="601"/>
        <v>0</v>
      </c>
      <c r="QX41">
        <f t="shared" si="602"/>
        <v>0</v>
      </c>
      <c r="QY41">
        <f t="shared" si="603"/>
        <v>0</v>
      </c>
      <c r="QZ41">
        <f t="shared" si="604"/>
        <v>0</v>
      </c>
      <c r="RA41">
        <f t="shared" si="605"/>
        <v>0</v>
      </c>
      <c r="RB41">
        <f t="shared" si="606"/>
        <v>0</v>
      </c>
      <c r="RC41">
        <f t="shared" si="607"/>
        <v>0</v>
      </c>
      <c r="RD41">
        <f t="shared" si="608"/>
        <v>0</v>
      </c>
      <c r="RE41">
        <f t="shared" si="609"/>
        <v>0</v>
      </c>
      <c r="RF41">
        <f t="shared" si="610"/>
        <v>0</v>
      </c>
      <c r="RG41">
        <f t="shared" si="611"/>
        <v>0</v>
      </c>
      <c r="RH41">
        <f t="shared" si="612"/>
        <v>0</v>
      </c>
      <c r="RI41">
        <f t="shared" si="613"/>
        <v>0</v>
      </c>
      <c r="RJ41">
        <f t="shared" si="614"/>
        <v>0</v>
      </c>
      <c r="RK41">
        <f t="shared" si="615"/>
        <v>0</v>
      </c>
      <c r="RL41">
        <f t="shared" si="616"/>
        <v>0</v>
      </c>
      <c r="RM41">
        <f t="shared" si="617"/>
        <v>0</v>
      </c>
      <c r="RN41">
        <f t="shared" si="618"/>
        <v>0</v>
      </c>
      <c r="RO41">
        <f t="shared" si="619"/>
        <v>0</v>
      </c>
      <c r="RP41">
        <f t="shared" si="620"/>
        <v>0</v>
      </c>
      <c r="RQ41">
        <f t="shared" si="621"/>
        <v>0</v>
      </c>
      <c r="RR41">
        <f t="shared" si="622"/>
        <v>0</v>
      </c>
      <c r="RS41">
        <f t="shared" si="623"/>
        <v>300</v>
      </c>
      <c r="RT41">
        <f t="shared" si="624"/>
        <v>0</v>
      </c>
      <c r="RU41">
        <f t="shared" si="625"/>
        <v>0</v>
      </c>
      <c r="RV41">
        <f t="shared" si="626"/>
        <v>0</v>
      </c>
      <c r="RW41">
        <f t="shared" si="627"/>
        <v>0</v>
      </c>
      <c r="RX41" t="str">
        <f t="shared" si="628"/>
        <v/>
      </c>
      <c r="RY41" t="str">
        <f t="shared" si="629"/>
        <v/>
      </c>
      <c r="RZ41">
        <f t="shared" si="630"/>
        <v>0</v>
      </c>
      <c r="SW41">
        <f t="shared" si="631"/>
        <v>999</v>
      </c>
      <c r="SX41">
        <f t="shared" si="632"/>
        <v>999</v>
      </c>
      <c r="TF41">
        <v>38</v>
      </c>
      <c r="TG41">
        <f t="shared" si="733"/>
        <v>0</v>
      </c>
      <c r="TH41">
        <f t="shared" si="734"/>
        <v>0</v>
      </c>
      <c r="TI41">
        <f t="shared" si="735"/>
        <v>0</v>
      </c>
      <c r="TJ41">
        <f t="shared" si="736"/>
        <v>0</v>
      </c>
      <c r="TK41">
        <f t="shared" si="737"/>
        <v>0</v>
      </c>
      <c r="TL41">
        <f t="shared" si="738"/>
        <v>0</v>
      </c>
      <c r="TM41">
        <f t="shared" si="739"/>
        <v>0</v>
      </c>
      <c r="TN41">
        <f t="shared" si="740"/>
        <v>0</v>
      </c>
      <c r="TO41">
        <f t="shared" si="741"/>
        <v>0</v>
      </c>
      <c r="TP41">
        <f t="shared" si="742"/>
        <v>0</v>
      </c>
      <c r="TQ41">
        <f t="shared" si="633"/>
        <v>0</v>
      </c>
      <c r="TR41">
        <f t="shared" si="634"/>
        <v>0</v>
      </c>
      <c r="TS41">
        <f t="shared" si="635"/>
        <v>0</v>
      </c>
      <c r="TT41">
        <f t="shared" si="636"/>
        <v>0</v>
      </c>
      <c r="TU41">
        <f t="shared" si="637"/>
        <v>0</v>
      </c>
      <c r="TV41">
        <f t="shared" si="638"/>
        <v>0</v>
      </c>
      <c r="TW41">
        <f t="shared" si="639"/>
        <v>0</v>
      </c>
      <c r="TX41">
        <f t="shared" si="640"/>
        <v>0</v>
      </c>
      <c r="TY41">
        <f t="shared" si="641"/>
        <v>0</v>
      </c>
      <c r="TZ41">
        <f t="shared" si="642"/>
        <v>0</v>
      </c>
      <c r="UA41">
        <f t="shared" si="643"/>
        <v>0</v>
      </c>
      <c r="UB41">
        <f t="shared" si="644"/>
        <v>0</v>
      </c>
      <c r="UC41">
        <f t="shared" si="645"/>
        <v>0</v>
      </c>
      <c r="UD41">
        <f t="shared" si="646"/>
        <v>0</v>
      </c>
      <c r="UE41">
        <f t="shared" si="647"/>
        <v>0</v>
      </c>
      <c r="UF41">
        <f t="shared" si="648"/>
        <v>0</v>
      </c>
      <c r="UG41">
        <f t="shared" si="649"/>
        <v>0</v>
      </c>
      <c r="UH41">
        <f t="shared" si="650"/>
        <v>0</v>
      </c>
      <c r="UI41">
        <f t="shared" si="651"/>
        <v>0</v>
      </c>
      <c r="UJ41">
        <f t="shared" si="652"/>
        <v>0</v>
      </c>
      <c r="UK41">
        <f t="shared" si="653"/>
        <v>0</v>
      </c>
      <c r="UL41">
        <f t="shared" si="654"/>
        <v>0</v>
      </c>
      <c r="UM41">
        <f t="shared" si="655"/>
        <v>0</v>
      </c>
      <c r="UN41">
        <f t="shared" si="656"/>
        <v>0</v>
      </c>
      <c r="UO41">
        <f t="shared" si="657"/>
        <v>0</v>
      </c>
      <c r="UP41">
        <f t="shared" si="658"/>
        <v>0</v>
      </c>
      <c r="UQ41">
        <f t="shared" si="659"/>
        <v>0</v>
      </c>
      <c r="UR41">
        <f t="shared" si="660"/>
        <v>0</v>
      </c>
      <c r="US41">
        <f t="shared" si="661"/>
        <v>0</v>
      </c>
      <c r="UT41">
        <f t="shared" si="662"/>
        <v>0</v>
      </c>
      <c r="UU41">
        <f t="shared" si="663"/>
        <v>400</v>
      </c>
      <c r="UV41">
        <f t="shared" si="664"/>
        <v>0</v>
      </c>
      <c r="UW41">
        <f t="shared" si="665"/>
        <v>0</v>
      </c>
      <c r="UX41">
        <f t="shared" si="666"/>
        <v>0</v>
      </c>
      <c r="UY41">
        <f t="shared" si="667"/>
        <v>0</v>
      </c>
      <c r="UZ41" t="str">
        <f t="shared" si="668"/>
        <v/>
      </c>
      <c r="VA41" t="str">
        <f t="shared" si="669"/>
        <v/>
      </c>
      <c r="VB41">
        <f t="shared" si="670"/>
        <v>0</v>
      </c>
      <c r="VY41">
        <f t="shared" si="671"/>
        <v>999</v>
      </c>
      <c r="VZ41">
        <f t="shared" si="672"/>
        <v>999</v>
      </c>
      <c r="WH41">
        <v>38</v>
      </c>
      <c r="WI41">
        <f t="shared" si="383"/>
        <v>0</v>
      </c>
      <c r="WJ41">
        <f t="shared" si="384"/>
        <v>0</v>
      </c>
      <c r="WK41">
        <f t="shared" si="385"/>
        <v>0</v>
      </c>
      <c r="WL41">
        <f t="shared" si="386"/>
        <v>0</v>
      </c>
      <c r="WM41">
        <f t="shared" si="387"/>
        <v>0</v>
      </c>
      <c r="WN41">
        <f t="shared" si="388"/>
        <v>0</v>
      </c>
      <c r="WO41">
        <f t="shared" si="389"/>
        <v>0</v>
      </c>
      <c r="WP41">
        <f t="shared" si="390"/>
        <v>0</v>
      </c>
      <c r="WQ41">
        <f t="shared" si="391"/>
        <v>0</v>
      </c>
      <c r="WR41">
        <f t="shared" si="392"/>
        <v>0</v>
      </c>
      <c r="WS41">
        <f t="shared" si="280"/>
        <v>0</v>
      </c>
      <c r="WT41">
        <f t="shared" si="281"/>
        <v>0</v>
      </c>
      <c r="WU41">
        <f t="shared" si="282"/>
        <v>0</v>
      </c>
      <c r="WV41">
        <f t="shared" si="283"/>
        <v>0</v>
      </c>
      <c r="WW41">
        <f t="shared" si="284"/>
        <v>0</v>
      </c>
      <c r="WX41">
        <f t="shared" si="285"/>
        <v>0</v>
      </c>
      <c r="WY41">
        <f t="shared" si="286"/>
        <v>0</v>
      </c>
      <c r="WZ41">
        <f t="shared" si="287"/>
        <v>0</v>
      </c>
      <c r="XA41">
        <f t="shared" si="288"/>
        <v>0</v>
      </c>
      <c r="XB41">
        <f t="shared" si="289"/>
        <v>0</v>
      </c>
      <c r="XC41">
        <f t="shared" si="290"/>
        <v>0</v>
      </c>
      <c r="XD41">
        <f t="shared" si="291"/>
        <v>0</v>
      </c>
      <c r="XE41">
        <f t="shared" si="292"/>
        <v>0</v>
      </c>
      <c r="XF41">
        <f t="shared" si="293"/>
        <v>0</v>
      </c>
      <c r="XG41">
        <f t="shared" si="294"/>
        <v>0</v>
      </c>
      <c r="XH41">
        <f t="shared" si="295"/>
        <v>0</v>
      </c>
      <c r="XI41">
        <f t="shared" si="296"/>
        <v>0</v>
      </c>
      <c r="XJ41">
        <f t="shared" si="297"/>
        <v>0</v>
      </c>
      <c r="XK41">
        <f t="shared" si="298"/>
        <v>0</v>
      </c>
      <c r="XL41">
        <f t="shared" si="299"/>
        <v>0</v>
      </c>
      <c r="XM41">
        <f t="shared" si="300"/>
        <v>0</v>
      </c>
      <c r="XN41">
        <f t="shared" si="301"/>
        <v>0</v>
      </c>
      <c r="XO41">
        <f t="shared" si="302"/>
        <v>0</v>
      </c>
      <c r="XP41">
        <f t="shared" si="303"/>
        <v>0</v>
      </c>
      <c r="XQ41">
        <f t="shared" si="304"/>
        <v>0</v>
      </c>
      <c r="XR41">
        <f t="shared" si="305"/>
        <v>0</v>
      </c>
      <c r="XS41">
        <f t="shared" si="306"/>
        <v>0</v>
      </c>
      <c r="XT41">
        <f t="shared" si="307"/>
        <v>0</v>
      </c>
      <c r="XU41">
        <f t="shared" si="308"/>
        <v>0</v>
      </c>
      <c r="XV41">
        <f t="shared" si="309"/>
        <v>0</v>
      </c>
      <c r="XX41">
        <f t="shared" si="310"/>
        <v>0</v>
      </c>
      <c r="XY41">
        <f t="shared" si="311"/>
        <v>0</v>
      </c>
      <c r="XZ41">
        <f t="shared" si="312"/>
        <v>0</v>
      </c>
    </row>
    <row r="42" spans="1:650" x14ac:dyDescent="0.45">
      <c r="AT42">
        <v>39</v>
      </c>
      <c r="AU42">
        <f t="shared" si="673"/>
        <v>0</v>
      </c>
      <c r="AV42">
        <f t="shared" si="674"/>
        <v>0</v>
      </c>
      <c r="AW42">
        <f t="shared" si="675"/>
        <v>0</v>
      </c>
      <c r="AX42">
        <f t="shared" si="676"/>
        <v>0</v>
      </c>
      <c r="AY42">
        <f t="shared" si="677"/>
        <v>0</v>
      </c>
      <c r="AZ42">
        <f t="shared" si="678"/>
        <v>0</v>
      </c>
      <c r="BA42">
        <f t="shared" si="679"/>
        <v>0</v>
      </c>
      <c r="BB42">
        <f t="shared" si="680"/>
        <v>0</v>
      </c>
      <c r="BC42">
        <f t="shared" si="681"/>
        <v>0</v>
      </c>
      <c r="BD42">
        <f t="shared" si="682"/>
        <v>0</v>
      </c>
      <c r="BE42">
        <f t="shared" si="393"/>
        <v>0</v>
      </c>
      <c r="BF42">
        <f t="shared" si="394"/>
        <v>0</v>
      </c>
      <c r="BG42">
        <f t="shared" si="395"/>
        <v>0</v>
      </c>
      <c r="BH42">
        <f t="shared" si="396"/>
        <v>0</v>
      </c>
      <c r="BI42">
        <f t="shared" si="397"/>
        <v>0</v>
      </c>
      <c r="BJ42">
        <f t="shared" si="398"/>
        <v>0</v>
      </c>
      <c r="BK42">
        <f t="shared" si="399"/>
        <v>0</v>
      </c>
      <c r="BL42">
        <f t="shared" si="400"/>
        <v>0</v>
      </c>
      <c r="BM42">
        <f t="shared" si="401"/>
        <v>0</v>
      </c>
      <c r="BN42">
        <f t="shared" si="402"/>
        <v>0</v>
      </c>
      <c r="BO42">
        <f t="shared" si="403"/>
        <v>0</v>
      </c>
      <c r="BP42">
        <f t="shared" si="404"/>
        <v>0</v>
      </c>
      <c r="BQ42">
        <f t="shared" si="405"/>
        <v>0</v>
      </c>
      <c r="BR42">
        <f t="shared" si="406"/>
        <v>0</v>
      </c>
      <c r="BS42">
        <f t="shared" si="407"/>
        <v>0</v>
      </c>
      <c r="BT42">
        <f t="shared" si="408"/>
        <v>0</v>
      </c>
      <c r="BU42">
        <f t="shared" si="409"/>
        <v>0</v>
      </c>
      <c r="BV42">
        <f t="shared" si="410"/>
        <v>0</v>
      </c>
      <c r="BW42">
        <f t="shared" si="411"/>
        <v>0</v>
      </c>
      <c r="BX42">
        <f t="shared" si="412"/>
        <v>0</v>
      </c>
      <c r="BY42">
        <f t="shared" si="413"/>
        <v>0</v>
      </c>
      <c r="BZ42">
        <f t="shared" si="414"/>
        <v>0</v>
      </c>
      <c r="CA42">
        <f t="shared" si="415"/>
        <v>0</v>
      </c>
      <c r="CB42">
        <f t="shared" si="416"/>
        <v>0</v>
      </c>
      <c r="CC42">
        <f t="shared" si="417"/>
        <v>0</v>
      </c>
      <c r="CD42">
        <f t="shared" si="418"/>
        <v>0</v>
      </c>
      <c r="CE42">
        <f t="shared" si="419"/>
        <v>0</v>
      </c>
      <c r="CF42">
        <f t="shared" si="420"/>
        <v>0</v>
      </c>
      <c r="CG42">
        <f t="shared" si="421"/>
        <v>0</v>
      </c>
      <c r="CH42">
        <f t="shared" si="422"/>
        <v>0</v>
      </c>
      <c r="CI42">
        <f t="shared" si="423"/>
        <v>0</v>
      </c>
      <c r="CJ42">
        <f t="shared" si="424"/>
        <v>0</v>
      </c>
      <c r="CK42">
        <f t="shared" si="425"/>
        <v>0</v>
      </c>
      <c r="CL42">
        <f t="shared" si="426"/>
        <v>0</v>
      </c>
      <c r="CM42">
        <f t="shared" si="427"/>
        <v>0</v>
      </c>
      <c r="CN42" t="str">
        <f t="shared" si="428"/>
        <v/>
      </c>
      <c r="CO42" t="str">
        <f t="shared" si="429"/>
        <v/>
      </c>
      <c r="CP42">
        <f t="shared" si="430"/>
        <v>0</v>
      </c>
      <c r="DM42">
        <f t="shared" si="431"/>
        <v>999</v>
      </c>
      <c r="DN42">
        <f t="shared" si="432"/>
        <v>999</v>
      </c>
      <c r="DV42">
        <v>39</v>
      </c>
      <c r="DW42">
        <f t="shared" si="683"/>
        <v>0</v>
      </c>
      <c r="DX42">
        <f t="shared" si="684"/>
        <v>0</v>
      </c>
      <c r="DY42">
        <f t="shared" si="685"/>
        <v>0</v>
      </c>
      <c r="DZ42">
        <f t="shared" si="686"/>
        <v>0</v>
      </c>
      <c r="EA42">
        <f t="shared" si="687"/>
        <v>0</v>
      </c>
      <c r="EB42">
        <f t="shared" si="688"/>
        <v>0</v>
      </c>
      <c r="EC42">
        <f t="shared" si="689"/>
        <v>0</v>
      </c>
      <c r="ED42">
        <f t="shared" si="690"/>
        <v>0</v>
      </c>
      <c r="EE42">
        <f t="shared" si="691"/>
        <v>0</v>
      </c>
      <c r="EF42">
        <f t="shared" si="692"/>
        <v>0</v>
      </c>
      <c r="EG42">
        <f t="shared" si="433"/>
        <v>0</v>
      </c>
      <c r="EH42">
        <f t="shared" si="434"/>
        <v>0</v>
      </c>
      <c r="EI42">
        <f t="shared" si="435"/>
        <v>0</v>
      </c>
      <c r="EJ42">
        <f t="shared" si="436"/>
        <v>0</v>
      </c>
      <c r="EK42">
        <f t="shared" si="437"/>
        <v>0</v>
      </c>
      <c r="EL42">
        <f t="shared" si="438"/>
        <v>0</v>
      </c>
      <c r="EM42">
        <f t="shared" si="439"/>
        <v>0</v>
      </c>
      <c r="EN42">
        <f t="shared" si="440"/>
        <v>0</v>
      </c>
      <c r="EO42">
        <f t="shared" si="441"/>
        <v>0</v>
      </c>
      <c r="EP42">
        <f t="shared" si="442"/>
        <v>0</v>
      </c>
      <c r="EQ42">
        <f t="shared" si="443"/>
        <v>0</v>
      </c>
      <c r="ER42">
        <f t="shared" si="444"/>
        <v>0</v>
      </c>
      <c r="ES42">
        <f t="shared" si="445"/>
        <v>0</v>
      </c>
      <c r="ET42">
        <f t="shared" si="446"/>
        <v>0</v>
      </c>
      <c r="EU42">
        <f t="shared" si="447"/>
        <v>0</v>
      </c>
      <c r="EV42">
        <f t="shared" si="448"/>
        <v>0</v>
      </c>
      <c r="EW42">
        <f t="shared" si="449"/>
        <v>0</v>
      </c>
      <c r="EX42">
        <f t="shared" si="450"/>
        <v>0</v>
      </c>
      <c r="EY42">
        <f t="shared" si="451"/>
        <v>0</v>
      </c>
      <c r="EZ42">
        <f t="shared" si="452"/>
        <v>0</v>
      </c>
      <c r="FA42">
        <f t="shared" si="453"/>
        <v>0</v>
      </c>
      <c r="FB42">
        <f t="shared" si="454"/>
        <v>0</v>
      </c>
      <c r="FC42">
        <f t="shared" si="455"/>
        <v>0</v>
      </c>
      <c r="FD42">
        <f t="shared" si="456"/>
        <v>0</v>
      </c>
      <c r="FE42">
        <f t="shared" si="457"/>
        <v>0</v>
      </c>
      <c r="FF42">
        <f t="shared" si="458"/>
        <v>0</v>
      </c>
      <c r="FG42">
        <f t="shared" si="459"/>
        <v>0</v>
      </c>
      <c r="FH42">
        <f t="shared" si="460"/>
        <v>0</v>
      </c>
      <c r="FI42">
        <f t="shared" si="461"/>
        <v>0</v>
      </c>
      <c r="FJ42">
        <f t="shared" si="462"/>
        <v>0</v>
      </c>
      <c r="FK42">
        <f t="shared" si="463"/>
        <v>0</v>
      </c>
      <c r="FL42">
        <f t="shared" si="464"/>
        <v>0</v>
      </c>
      <c r="FM42">
        <f t="shared" si="465"/>
        <v>0</v>
      </c>
      <c r="FN42">
        <f t="shared" si="466"/>
        <v>0</v>
      </c>
      <c r="FO42">
        <f t="shared" si="467"/>
        <v>0</v>
      </c>
      <c r="FP42" t="str">
        <f t="shared" si="468"/>
        <v/>
      </c>
      <c r="FQ42" t="str">
        <f t="shared" si="469"/>
        <v/>
      </c>
      <c r="FR42">
        <f t="shared" si="470"/>
        <v>0</v>
      </c>
      <c r="GO42">
        <f t="shared" si="471"/>
        <v>999</v>
      </c>
      <c r="GP42">
        <f t="shared" si="472"/>
        <v>999</v>
      </c>
      <c r="GX42">
        <v>39</v>
      </c>
      <c r="GY42">
        <f t="shared" si="693"/>
        <v>0</v>
      </c>
      <c r="GZ42">
        <f t="shared" si="694"/>
        <v>0</v>
      </c>
      <c r="HA42">
        <f t="shared" si="695"/>
        <v>0</v>
      </c>
      <c r="HB42">
        <f t="shared" si="696"/>
        <v>0</v>
      </c>
      <c r="HC42">
        <f t="shared" si="697"/>
        <v>0</v>
      </c>
      <c r="HD42">
        <f t="shared" si="698"/>
        <v>0</v>
      </c>
      <c r="HE42">
        <f t="shared" si="699"/>
        <v>0</v>
      </c>
      <c r="HF42">
        <f t="shared" si="700"/>
        <v>0</v>
      </c>
      <c r="HG42">
        <f t="shared" si="701"/>
        <v>0</v>
      </c>
      <c r="HH42">
        <f t="shared" si="702"/>
        <v>0</v>
      </c>
      <c r="HI42">
        <f t="shared" si="473"/>
        <v>0</v>
      </c>
      <c r="HJ42">
        <f t="shared" si="474"/>
        <v>0</v>
      </c>
      <c r="HK42">
        <f t="shared" si="475"/>
        <v>0</v>
      </c>
      <c r="HL42">
        <f t="shared" si="476"/>
        <v>0</v>
      </c>
      <c r="HM42">
        <f t="shared" si="477"/>
        <v>0</v>
      </c>
      <c r="HN42">
        <f t="shared" si="478"/>
        <v>0</v>
      </c>
      <c r="HO42">
        <f t="shared" si="479"/>
        <v>0</v>
      </c>
      <c r="HP42">
        <f t="shared" si="480"/>
        <v>0</v>
      </c>
      <c r="HQ42">
        <f t="shared" si="481"/>
        <v>0</v>
      </c>
      <c r="HR42">
        <f t="shared" si="482"/>
        <v>0</v>
      </c>
      <c r="HS42">
        <f t="shared" si="483"/>
        <v>0</v>
      </c>
      <c r="HT42">
        <f t="shared" si="484"/>
        <v>0</v>
      </c>
      <c r="HU42">
        <f t="shared" si="485"/>
        <v>0</v>
      </c>
      <c r="HV42">
        <f t="shared" si="486"/>
        <v>0</v>
      </c>
      <c r="HW42">
        <f t="shared" si="487"/>
        <v>0</v>
      </c>
      <c r="HX42">
        <f t="shared" si="488"/>
        <v>0</v>
      </c>
      <c r="HY42">
        <f t="shared" si="489"/>
        <v>0</v>
      </c>
      <c r="HZ42">
        <f t="shared" si="490"/>
        <v>0</v>
      </c>
      <c r="IA42">
        <f t="shared" si="491"/>
        <v>0</v>
      </c>
      <c r="IB42">
        <f t="shared" si="492"/>
        <v>0</v>
      </c>
      <c r="IC42">
        <f t="shared" si="493"/>
        <v>0</v>
      </c>
      <c r="ID42">
        <f t="shared" si="494"/>
        <v>0</v>
      </c>
      <c r="IE42">
        <f t="shared" si="495"/>
        <v>0</v>
      </c>
      <c r="IF42">
        <f t="shared" si="496"/>
        <v>0</v>
      </c>
      <c r="IG42">
        <f t="shared" si="497"/>
        <v>0</v>
      </c>
      <c r="IH42">
        <f t="shared" si="498"/>
        <v>0</v>
      </c>
      <c r="II42">
        <f t="shared" si="499"/>
        <v>0</v>
      </c>
      <c r="IJ42">
        <f t="shared" si="500"/>
        <v>0</v>
      </c>
      <c r="IK42">
        <f t="shared" si="501"/>
        <v>0</v>
      </c>
      <c r="IL42">
        <f t="shared" si="502"/>
        <v>0</v>
      </c>
      <c r="IM42">
        <f t="shared" si="503"/>
        <v>0</v>
      </c>
      <c r="IN42">
        <f t="shared" si="504"/>
        <v>0</v>
      </c>
      <c r="IO42">
        <f t="shared" si="505"/>
        <v>0</v>
      </c>
      <c r="IP42">
        <f t="shared" si="506"/>
        <v>0</v>
      </c>
      <c r="IQ42">
        <f t="shared" si="507"/>
        <v>0</v>
      </c>
      <c r="IR42" t="str">
        <f t="shared" si="508"/>
        <v/>
      </c>
      <c r="IS42" t="str">
        <f t="shared" si="509"/>
        <v/>
      </c>
      <c r="IT42">
        <f t="shared" si="510"/>
        <v>0</v>
      </c>
      <c r="JQ42">
        <f t="shared" si="511"/>
        <v>999</v>
      </c>
      <c r="JR42">
        <f t="shared" si="512"/>
        <v>999</v>
      </c>
      <c r="JZ42">
        <v>39</v>
      </c>
      <c r="KA42">
        <f t="shared" si="703"/>
        <v>0</v>
      </c>
      <c r="KB42">
        <f t="shared" si="704"/>
        <v>0</v>
      </c>
      <c r="KC42">
        <f t="shared" si="705"/>
        <v>0</v>
      </c>
      <c r="KD42">
        <f t="shared" si="706"/>
        <v>0</v>
      </c>
      <c r="KE42">
        <f t="shared" si="707"/>
        <v>0</v>
      </c>
      <c r="KF42">
        <f t="shared" si="708"/>
        <v>0</v>
      </c>
      <c r="KG42">
        <f t="shared" si="709"/>
        <v>0</v>
      </c>
      <c r="KH42">
        <f t="shared" si="710"/>
        <v>0</v>
      </c>
      <c r="KI42">
        <f t="shared" si="711"/>
        <v>0</v>
      </c>
      <c r="KJ42">
        <f t="shared" si="712"/>
        <v>0</v>
      </c>
      <c r="KK42">
        <f t="shared" si="513"/>
        <v>0</v>
      </c>
      <c r="KL42">
        <f t="shared" si="514"/>
        <v>0</v>
      </c>
      <c r="KM42">
        <f t="shared" si="515"/>
        <v>0</v>
      </c>
      <c r="KN42">
        <f t="shared" si="516"/>
        <v>0</v>
      </c>
      <c r="KO42">
        <f t="shared" si="517"/>
        <v>0</v>
      </c>
      <c r="KP42">
        <f t="shared" si="518"/>
        <v>0</v>
      </c>
      <c r="KQ42">
        <f t="shared" si="519"/>
        <v>0</v>
      </c>
      <c r="KR42">
        <f t="shared" si="520"/>
        <v>0</v>
      </c>
      <c r="KS42">
        <f t="shared" si="521"/>
        <v>0</v>
      </c>
      <c r="KT42">
        <f t="shared" si="522"/>
        <v>0</v>
      </c>
      <c r="KU42">
        <f t="shared" si="523"/>
        <v>0</v>
      </c>
      <c r="KV42">
        <f t="shared" si="524"/>
        <v>0</v>
      </c>
      <c r="KW42">
        <f t="shared" si="525"/>
        <v>0</v>
      </c>
      <c r="KX42">
        <f t="shared" si="526"/>
        <v>0</v>
      </c>
      <c r="KY42">
        <f t="shared" si="527"/>
        <v>0</v>
      </c>
      <c r="KZ42">
        <f t="shared" si="528"/>
        <v>0</v>
      </c>
      <c r="LA42">
        <f t="shared" si="529"/>
        <v>0</v>
      </c>
      <c r="LB42">
        <f t="shared" si="530"/>
        <v>0</v>
      </c>
      <c r="LC42">
        <f t="shared" si="531"/>
        <v>0</v>
      </c>
      <c r="LD42">
        <f t="shared" si="532"/>
        <v>0</v>
      </c>
      <c r="LE42">
        <f t="shared" si="533"/>
        <v>0</v>
      </c>
      <c r="LF42">
        <f t="shared" si="534"/>
        <v>0</v>
      </c>
      <c r="LG42">
        <f t="shared" si="535"/>
        <v>0</v>
      </c>
      <c r="LH42">
        <f t="shared" si="536"/>
        <v>0</v>
      </c>
      <c r="LI42">
        <f t="shared" si="537"/>
        <v>0</v>
      </c>
      <c r="LJ42">
        <f t="shared" si="538"/>
        <v>0</v>
      </c>
      <c r="LK42">
        <f t="shared" si="539"/>
        <v>0</v>
      </c>
      <c r="LL42">
        <f t="shared" si="540"/>
        <v>0</v>
      </c>
      <c r="LM42">
        <f t="shared" si="541"/>
        <v>0</v>
      </c>
      <c r="LN42">
        <f t="shared" si="542"/>
        <v>0</v>
      </c>
      <c r="LO42">
        <f t="shared" si="543"/>
        <v>100</v>
      </c>
      <c r="LP42">
        <f t="shared" si="544"/>
        <v>0</v>
      </c>
      <c r="LQ42">
        <f t="shared" si="545"/>
        <v>0</v>
      </c>
      <c r="LR42">
        <f t="shared" si="546"/>
        <v>0</v>
      </c>
      <c r="LS42">
        <f t="shared" si="547"/>
        <v>0</v>
      </c>
      <c r="LT42" t="str">
        <f t="shared" si="548"/>
        <v/>
      </c>
      <c r="LU42" t="str">
        <f t="shared" si="549"/>
        <v/>
      </c>
      <c r="LV42">
        <f t="shared" si="550"/>
        <v>0</v>
      </c>
      <c r="MS42">
        <f t="shared" si="551"/>
        <v>999</v>
      </c>
      <c r="MT42">
        <f t="shared" si="552"/>
        <v>999</v>
      </c>
      <c r="NB42">
        <v>39</v>
      </c>
      <c r="NC42">
        <f t="shared" si="713"/>
        <v>0</v>
      </c>
      <c r="ND42">
        <f t="shared" si="714"/>
        <v>0</v>
      </c>
      <c r="NE42">
        <f t="shared" si="715"/>
        <v>0</v>
      </c>
      <c r="NF42">
        <f t="shared" si="716"/>
        <v>0</v>
      </c>
      <c r="NG42">
        <f t="shared" si="717"/>
        <v>0</v>
      </c>
      <c r="NH42">
        <f t="shared" si="718"/>
        <v>0</v>
      </c>
      <c r="NI42">
        <f t="shared" si="719"/>
        <v>0</v>
      </c>
      <c r="NJ42">
        <f t="shared" si="720"/>
        <v>0</v>
      </c>
      <c r="NK42">
        <f t="shared" si="721"/>
        <v>0</v>
      </c>
      <c r="NL42">
        <f t="shared" si="722"/>
        <v>0</v>
      </c>
      <c r="NM42">
        <f t="shared" si="553"/>
        <v>0</v>
      </c>
      <c r="NN42">
        <f t="shared" si="554"/>
        <v>0</v>
      </c>
      <c r="NO42">
        <f t="shared" si="555"/>
        <v>0</v>
      </c>
      <c r="NP42">
        <f t="shared" si="556"/>
        <v>0</v>
      </c>
      <c r="NQ42">
        <f t="shared" si="557"/>
        <v>0</v>
      </c>
      <c r="NR42">
        <f t="shared" si="558"/>
        <v>0</v>
      </c>
      <c r="NS42">
        <f t="shared" si="559"/>
        <v>0</v>
      </c>
      <c r="NT42">
        <f t="shared" si="560"/>
        <v>0</v>
      </c>
      <c r="NU42">
        <f t="shared" si="561"/>
        <v>0</v>
      </c>
      <c r="NV42">
        <f t="shared" si="562"/>
        <v>0</v>
      </c>
      <c r="NW42">
        <f t="shared" si="563"/>
        <v>0</v>
      </c>
      <c r="NX42">
        <f t="shared" si="564"/>
        <v>0</v>
      </c>
      <c r="NY42">
        <f t="shared" si="565"/>
        <v>0</v>
      </c>
      <c r="NZ42">
        <f t="shared" si="566"/>
        <v>0</v>
      </c>
      <c r="OA42">
        <f t="shared" si="567"/>
        <v>0</v>
      </c>
      <c r="OB42">
        <f t="shared" si="568"/>
        <v>0</v>
      </c>
      <c r="OC42">
        <f t="shared" si="569"/>
        <v>0</v>
      </c>
      <c r="OD42">
        <f t="shared" si="570"/>
        <v>0</v>
      </c>
      <c r="OE42">
        <f t="shared" si="571"/>
        <v>0</v>
      </c>
      <c r="OF42">
        <f t="shared" si="572"/>
        <v>0</v>
      </c>
      <c r="OG42">
        <f t="shared" si="573"/>
        <v>0</v>
      </c>
      <c r="OH42">
        <f t="shared" si="574"/>
        <v>0</v>
      </c>
      <c r="OI42">
        <f t="shared" si="575"/>
        <v>0</v>
      </c>
      <c r="OJ42">
        <f t="shared" si="576"/>
        <v>0</v>
      </c>
      <c r="OK42">
        <f t="shared" si="577"/>
        <v>0</v>
      </c>
      <c r="OL42">
        <f t="shared" si="578"/>
        <v>0</v>
      </c>
      <c r="OM42">
        <f t="shared" si="579"/>
        <v>0</v>
      </c>
      <c r="ON42">
        <f t="shared" si="580"/>
        <v>0</v>
      </c>
      <c r="OO42">
        <f t="shared" si="581"/>
        <v>0</v>
      </c>
      <c r="OP42">
        <f t="shared" si="582"/>
        <v>0</v>
      </c>
      <c r="OQ42">
        <f t="shared" si="583"/>
        <v>200</v>
      </c>
      <c r="OR42">
        <f t="shared" si="584"/>
        <v>0</v>
      </c>
      <c r="OS42">
        <f t="shared" si="585"/>
        <v>0</v>
      </c>
      <c r="OT42">
        <f t="shared" si="586"/>
        <v>0</v>
      </c>
      <c r="OU42">
        <f t="shared" si="587"/>
        <v>0</v>
      </c>
      <c r="OV42" t="str">
        <f t="shared" si="588"/>
        <v/>
      </c>
      <c r="OW42" t="str">
        <f t="shared" si="589"/>
        <v/>
      </c>
      <c r="OX42">
        <f t="shared" si="590"/>
        <v>0</v>
      </c>
      <c r="PU42">
        <f t="shared" si="591"/>
        <v>999</v>
      </c>
      <c r="PV42">
        <f t="shared" si="592"/>
        <v>999</v>
      </c>
      <c r="QD42">
        <v>39</v>
      </c>
      <c r="QE42">
        <f t="shared" si="723"/>
        <v>0</v>
      </c>
      <c r="QF42">
        <f t="shared" si="724"/>
        <v>0</v>
      </c>
      <c r="QG42">
        <f t="shared" si="725"/>
        <v>0</v>
      </c>
      <c r="QH42">
        <f t="shared" si="726"/>
        <v>0</v>
      </c>
      <c r="QI42">
        <f t="shared" si="727"/>
        <v>0</v>
      </c>
      <c r="QJ42">
        <f t="shared" si="728"/>
        <v>0</v>
      </c>
      <c r="QK42">
        <f t="shared" si="729"/>
        <v>0</v>
      </c>
      <c r="QL42">
        <f t="shared" si="730"/>
        <v>0</v>
      </c>
      <c r="QM42">
        <f t="shared" si="731"/>
        <v>0</v>
      </c>
      <c r="QN42">
        <f t="shared" si="732"/>
        <v>0</v>
      </c>
      <c r="QO42">
        <f t="shared" si="593"/>
        <v>0</v>
      </c>
      <c r="QP42">
        <f t="shared" si="594"/>
        <v>0</v>
      </c>
      <c r="QQ42">
        <f t="shared" si="595"/>
        <v>0</v>
      </c>
      <c r="QR42">
        <f t="shared" si="596"/>
        <v>0</v>
      </c>
      <c r="QS42">
        <f t="shared" si="597"/>
        <v>0</v>
      </c>
      <c r="QT42">
        <f t="shared" si="598"/>
        <v>0</v>
      </c>
      <c r="QU42">
        <f t="shared" si="599"/>
        <v>0</v>
      </c>
      <c r="QV42">
        <f t="shared" si="600"/>
        <v>0</v>
      </c>
      <c r="QW42">
        <f t="shared" si="601"/>
        <v>0</v>
      </c>
      <c r="QX42">
        <f t="shared" si="602"/>
        <v>0</v>
      </c>
      <c r="QY42">
        <f t="shared" si="603"/>
        <v>0</v>
      </c>
      <c r="QZ42">
        <f t="shared" si="604"/>
        <v>0</v>
      </c>
      <c r="RA42">
        <f t="shared" si="605"/>
        <v>0</v>
      </c>
      <c r="RB42">
        <f t="shared" si="606"/>
        <v>0</v>
      </c>
      <c r="RC42">
        <f t="shared" si="607"/>
        <v>0</v>
      </c>
      <c r="RD42">
        <f t="shared" si="608"/>
        <v>0</v>
      </c>
      <c r="RE42">
        <f t="shared" si="609"/>
        <v>0</v>
      </c>
      <c r="RF42">
        <f t="shared" si="610"/>
        <v>0</v>
      </c>
      <c r="RG42">
        <f t="shared" si="611"/>
        <v>0</v>
      </c>
      <c r="RH42">
        <f t="shared" si="612"/>
        <v>0</v>
      </c>
      <c r="RI42">
        <f t="shared" si="613"/>
        <v>0</v>
      </c>
      <c r="RJ42">
        <f t="shared" si="614"/>
        <v>0</v>
      </c>
      <c r="RK42">
        <f t="shared" si="615"/>
        <v>0</v>
      </c>
      <c r="RL42">
        <f t="shared" si="616"/>
        <v>0</v>
      </c>
      <c r="RM42">
        <f t="shared" si="617"/>
        <v>0</v>
      </c>
      <c r="RN42">
        <f t="shared" si="618"/>
        <v>0</v>
      </c>
      <c r="RO42">
        <f t="shared" si="619"/>
        <v>0</v>
      </c>
      <c r="RP42">
        <f t="shared" si="620"/>
        <v>0</v>
      </c>
      <c r="RQ42">
        <f t="shared" si="621"/>
        <v>0</v>
      </c>
      <c r="RR42">
        <f t="shared" si="622"/>
        <v>0</v>
      </c>
      <c r="RS42">
        <f t="shared" si="623"/>
        <v>300</v>
      </c>
      <c r="RT42">
        <f t="shared" si="624"/>
        <v>0</v>
      </c>
      <c r="RU42">
        <f t="shared" si="625"/>
        <v>0</v>
      </c>
      <c r="RV42">
        <f t="shared" si="626"/>
        <v>0</v>
      </c>
      <c r="RW42">
        <f t="shared" si="627"/>
        <v>0</v>
      </c>
      <c r="RX42" t="str">
        <f t="shared" si="628"/>
        <v/>
      </c>
      <c r="RY42" t="str">
        <f t="shared" si="629"/>
        <v/>
      </c>
      <c r="RZ42">
        <f t="shared" si="630"/>
        <v>0</v>
      </c>
      <c r="SW42">
        <f t="shared" si="631"/>
        <v>999</v>
      </c>
      <c r="SX42">
        <f t="shared" si="632"/>
        <v>999</v>
      </c>
      <c r="TF42">
        <v>39</v>
      </c>
      <c r="TG42">
        <f t="shared" si="733"/>
        <v>0</v>
      </c>
      <c r="TH42">
        <f t="shared" si="734"/>
        <v>0</v>
      </c>
      <c r="TI42">
        <f t="shared" si="735"/>
        <v>0</v>
      </c>
      <c r="TJ42">
        <f t="shared" si="736"/>
        <v>0</v>
      </c>
      <c r="TK42">
        <f t="shared" si="737"/>
        <v>0</v>
      </c>
      <c r="TL42">
        <f t="shared" si="738"/>
        <v>0</v>
      </c>
      <c r="TM42">
        <f t="shared" si="739"/>
        <v>0</v>
      </c>
      <c r="TN42">
        <f t="shared" si="740"/>
        <v>0</v>
      </c>
      <c r="TO42">
        <f t="shared" si="741"/>
        <v>0</v>
      </c>
      <c r="TP42">
        <f t="shared" si="742"/>
        <v>0</v>
      </c>
      <c r="TQ42">
        <f t="shared" si="633"/>
        <v>0</v>
      </c>
      <c r="TR42">
        <f t="shared" si="634"/>
        <v>0</v>
      </c>
      <c r="TS42">
        <f t="shared" si="635"/>
        <v>0</v>
      </c>
      <c r="TT42">
        <f t="shared" si="636"/>
        <v>0</v>
      </c>
      <c r="TU42">
        <f t="shared" si="637"/>
        <v>0</v>
      </c>
      <c r="TV42">
        <f t="shared" si="638"/>
        <v>0</v>
      </c>
      <c r="TW42">
        <f t="shared" si="639"/>
        <v>0</v>
      </c>
      <c r="TX42">
        <f t="shared" si="640"/>
        <v>0</v>
      </c>
      <c r="TY42">
        <f t="shared" si="641"/>
        <v>0</v>
      </c>
      <c r="TZ42">
        <f t="shared" si="642"/>
        <v>0</v>
      </c>
      <c r="UA42">
        <f t="shared" si="643"/>
        <v>0</v>
      </c>
      <c r="UB42">
        <f t="shared" si="644"/>
        <v>0</v>
      </c>
      <c r="UC42">
        <f t="shared" si="645"/>
        <v>0</v>
      </c>
      <c r="UD42">
        <f t="shared" si="646"/>
        <v>0</v>
      </c>
      <c r="UE42">
        <f t="shared" si="647"/>
        <v>0</v>
      </c>
      <c r="UF42">
        <f t="shared" si="648"/>
        <v>0</v>
      </c>
      <c r="UG42">
        <f t="shared" si="649"/>
        <v>0</v>
      </c>
      <c r="UH42">
        <f t="shared" si="650"/>
        <v>0</v>
      </c>
      <c r="UI42">
        <f t="shared" si="651"/>
        <v>0</v>
      </c>
      <c r="UJ42">
        <f t="shared" si="652"/>
        <v>0</v>
      </c>
      <c r="UK42">
        <f t="shared" si="653"/>
        <v>0</v>
      </c>
      <c r="UL42">
        <f t="shared" si="654"/>
        <v>0</v>
      </c>
      <c r="UM42">
        <f t="shared" si="655"/>
        <v>0</v>
      </c>
      <c r="UN42">
        <f t="shared" si="656"/>
        <v>0</v>
      </c>
      <c r="UO42">
        <f t="shared" si="657"/>
        <v>0</v>
      </c>
      <c r="UP42">
        <f t="shared" si="658"/>
        <v>0</v>
      </c>
      <c r="UQ42">
        <f t="shared" si="659"/>
        <v>0</v>
      </c>
      <c r="UR42">
        <f t="shared" si="660"/>
        <v>0</v>
      </c>
      <c r="US42">
        <f t="shared" si="661"/>
        <v>0</v>
      </c>
      <c r="UT42">
        <f t="shared" si="662"/>
        <v>0</v>
      </c>
      <c r="UU42">
        <f t="shared" si="663"/>
        <v>400</v>
      </c>
      <c r="UV42">
        <f t="shared" si="664"/>
        <v>0</v>
      </c>
      <c r="UW42">
        <f t="shared" si="665"/>
        <v>0</v>
      </c>
      <c r="UX42">
        <f t="shared" si="666"/>
        <v>0</v>
      </c>
      <c r="UY42">
        <f t="shared" si="667"/>
        <v>0</v>
      </c>
      <c r="UZ42" t="str">
        <f t="shared" si="668"/>
        <v/>
      </c>
      <c r="VA42" t="str">
        <f t="shared" si="669"/>
        <v/>
      </c>
      <c r="VB42">
        <f t="shared" si="670"/>
        <v>0</v>
      </c>
      <c r="VY42">
        <f t="shared" si="671"/>
        <v>999</v>
      </c>
      <c r="VZ42">
        <f t="shared" si="672"/>
        <v>999</v>
      </c>
      <c r="WH42">
        <v>39</v>
      </c>
      <c r="WI42">
        <f t="shared" si="383"/>
        <v>0</v>
      </c>
      <c r="WJ42">
        <f t="shared" si="384"/>
        <v>0</v>
      </c>
      <c r="WK42">
        <f t="shared" si="385"/>
        <v>0</v>
      </c>
      <c r="WL42">
        <f t="shared" si="386"/>
        <v>0</v>
      </c>
      <c r="WM42">
        <f t="shared" si="387"/>
        <v>0</v>
      </c>
      <c r="WN42">
        <f t="shared" si="388"/>
        <v>0</v>
      </c>
      <c r="WO42">
        <f t="shared" si="389"/>
        <v>0</v>
      </c>
      <c r="WP42">
        <f t="shared" si="390"/>
        <v>0</v>
      </c>
      <c r="WQ42">
        <f t="shared" si="391"/>
        <v>0</v>
      </c>
      <c r="WR42">
        <f t="shared" si="392"/>
        <v>0</v>
      </c>
      <c r="WS42">
        <f t="shared" si="280"/>
        <v>0</v>
      </c>
      <c r="WT42">
        <f t="shared" si="281"/>
        <v>0</v>
      </c>
      <c r="WU42">
        <f t="shared" si="282"/>
        <v>0</v>
      </c>
      <c r="WV42">
        <f t="shared" si="283"/>
        <v>0</v>
      </c>
      <c r="WW42">
        <f t="shared" si="284"/>
        <v>0</v>
      </c>
      <c r="WX42">
        <f t="shared" si="285"/>
        <v>0</v>
      </c>
      <c r="WY42">
        <f t="shared" si="286"/>
        <v>0</v>
      </c>
      <c r="WZ42">
        <f t="shared" si="287"/>
        <v>0</v>
      </c>
      <c r="XA42">
        <f t="shared" si="288"/>
        <v>0</v>
      </c>
      <c r="XB42">
        <f t="shared" si="289"/>
        <v>0</v>
      </c>
      <c r="XC42">
        <f t="shared" si="290"/>
        <v>0</v>
      </c>
      <c r="XD42">
        <f t="shared" si="291"/>
        <v>0</v>
      </c>
      <c r="XE42">
        <f t="shared" si="292"/>
        <v>0</v>
      </c>
      <c r="XF42">
        <f t="shared" si="293"/>
        <v>0</v>
      </c>
      <c r="XG42">
        <f t="shared" si="294"/>
        <v>0</v>
      </c>
      <c r="XH42">
        <f t="shared" si="295"/>
        <v>0</v>
      </c>
      <c r="XI42">
        <f t="shared" si="296"/>
        <v>0</v>
      </c>
      <c r="XJ42">
        <f t="shared" si="297"/>
        <v>0</v>
      </c>
      <c r="XK42">
        <f t="shared" si="298"/>
        <v>0</v>
      </c>
      <c r="XL42">
        <f t="shared" si="299"/>
        <v>0</v>
      </c>
      <c r="XM42">
        <f t="shared" si="300"/>
        <v>0</v>
      </c>
      <c r="XN42">
        <f t="shared" si="301"/>
        <v>0</v>
      </c>
      <c r="XO42">
        <f t="shared" si="302"/>
        <v>0</v>
      </c>
      <c r="XP42">
        <f t="shared" si="303"/>
        <v>0</v>
      </c>
      <c r="XQ42">
        <f t="shared" si="304"/>
        <v>0</v>
      </c>
      <c r="XR42">
        <f t="shared" si="305"/>
        <v>0</v>
      </c>
      <c r="XS42">
        <f t="shared" si="306"/>
        <v>0</v>
      </c>
      <c r="XT42">
        <f t="shared" si="307"/>
        <v>0</v>
      </c>
      <c r="XU42">
        <f t="shared" si="308"/>
        <v>0</v>
      </c>
      <c r="XV42">
        <f t="shared" si="309"/>
        <v>0</v>
      </c>
      <c r="XX42">
        <f t="shared" si="310"/>
        <v>0</v>
      </c>
      <c r="XY42">
        <f t="shared" si="311"/>
        <v>0</v>
      </c>
      <c r="XZ42">
        <f t="shared" si="312"/>
        <v>0</v>
      </c>
    </row>
    <row r="43" spans="1:650" x14ac:dyDescent="0.45">
      <c r="B43" s="5" t="s">
        <v>51</v>
      </c>
      <c r="C43" s="5"/>
      <c r="D43" s="5"/>
      <c r="E43" s="5"/>
      <c r="F43" s="5"/>
      <c r="G43" s="5"/>
      <c r="H43" s="5"/>
      <c r="I43" s="5"/>
      <c r="AT43">
        <v>40</v>
      </c>
      <c r="AU43">
        <f t="shared" si="673"/>
        <v>0</v>
      </c>
      <c r="AV43">
        <f t="shared" si="674"/>
        <v>0</v>
      </c>
      <c r="AW43">
        <f t="shared" si="675"/>
        <v>0</v>
      </c>
      <c r="AX43">
        <f t="shared" si="676"/>
        <v>0</v>
      </c>
      <c r="AY43">
        <f t="shared" si="677"/>
        <v>0</v>
      </c>
      <c r="AZ43">
        <f t="shared" si="678"/>
        <v>0</v>
      </c>
      <c r="BA43">
        <f t="shared" si="679"/>
        <v>0</v>
      </c>
      <c r="BB43">
        <f t="shared" si="680"/>
        <v>0</v>
      </c>
      <c r="BC43">
        <f t="shared" si="681"/>
        <v>0</v>
      </c>
      <c r="BD43">
        <f t="shared" si="682"/>
        <v>0</v>
      </c>
      <c r="BE43">
        <f t="shared" si="393"/>
        <v>0</v>
      </c>
      <c r="BF43">
        <f t="shared" si="394"/>
        <v>0</v>
      </c>
      <c r="BG43">
        <f t="shared" si="395"/>
        <v>0</v>
      </c>
      <c r="BH43">
        <f t="shared" si="396"/>
        <v>0</v>
      </c>
      <c r="BI43">
        <f t="shared" si="397"/>
        <v>0</v>
      </c>
      <c r="BJ43">
        <f t="shared" si="398"/>
        <v>0</v>
      </c>
      <c r="BK43">
        <f t="shared" si="399"/>
        <v>0</v>
      </c>
      <c r="BL43">
        <f t="shared" si="400"/>
        <v>0</v>
      </c>
      <c r="BM43">
        <f t="shared" si="401"/>
        <v>0</v>
      </c>
      <c r="BN43">
        <f t="shared" si="402"/>
        <v>0</v>
      </c>
      <c r="BO43">
        <f t="shared" si="403"/>
        <v>0</v>
      </c>
      <c r="BP43">
        <f t="shared" si="404"/>
        <v>0</v>
      </c>
      <c r="BQ43">
        <f t="shared" si="405"/>
        <v>0</v>
      </c>
      <c r="BR43">
        <f t="shared" si="406"/>
        <v>0</v>
      </c>
      <c r="BS43">
        <f t="shared" si="407"/>
        <v>0</v>
      </c>
      <c r="BT43">
        <f t="shared" si="408"/>
        <v>0</v>
      </c>
      <c r="BU43">
        <f t="shared" si="409"/>
        <v>0</v>
      </c>
      <c r="BV43">
        <f t="shared" si="410"/>
        <v>0</v>
      </c>
      <c r="BW43">
        <f t="shared" si="411"/>
        <v>0</v>
      </c>
      <c r="BX43">
        <f t="shared" si="412"/>
        <v>0</v>
      </c>
      <c r="BY43">
        <f t="shared" si="413"/>
        <v>0</v>
      </c>
      <c r="BZ43">
        <f t="shared" si="414"/>
        <v>0</v>
      </c>
      <c r="CA43">
        <f t="shared" si="415"/>
        <v>0</v>
      </c>
      <c r="CB43">
        <f t="shared" si="416"/>
        <v>0</v>
      </c>
      <c r="CC43">
        <f t="shared" si="417"/>
        <v>0</v>
      </c>
      <c r="CD43">
        <f t="shared" si="418"/>
        <v>0</v>
      </c>
      <c r="CE43">
        <f t="shared" si="419"/>
        <v>0</v>
      </c>
      <c r="CF43">
        <f t="shared" si="420"/>
        <v>0</v>
      </c>
      <c r="CG43">
        <f t="shared" si="421"/>
        <v>0</v>
      </c>
      <c r="CH43">
        <f t="shared" si="422"/>
        <v>0</v>
      </c>
      <c r="CI43">
        <f t="shared" si="423"/>
        <v>0</v>
      </c>
      <c r="CJ43">
        <f t="shared" si="424"/>
        <v>0</v>
      </c>
      <c r="CK43">
        <f t="shared" si="425"/>
        <v>0</v>
      </c>
      <c r="CL43">
        <f t="shared" si="426"/>
        <v>0</v>
      </c>
      <c r="CM43">
        <f t="shared" si="427"/>
        <v>0</v>
      </c>
      <c r="CN43" t="str">
        <f t="shared" si="428"/>
        <v/>
      </c>
      <c r="CO43" t="str">
        <f t="shared" si="429"/>
        <v/>
      </c>
      <c r="CP43">
        <f t="shared" si="430"/>
        <v>0</v>
      </c>
      <c r="DM43">
        <f t="shared" si="431"/>
        <v>999</v>
      </c>
      <c r="DN43">
        <f t="shared" si="432"/>
        <v>999</v>
      </c>
      <c r="DV43">
        <v>40</v>
      </c>
      <c r="DW43">
        <f t="shared" si="683"/>
        <v>0</v>
      </c>
      <c r="DX43">
        <f t="shared" si="684"/>
        <v>0</v>
      </c>
      <c r="DY43">
        <f t="shared" si="685"/>
        <v>0</v>
      </c>
      <c r="DZ43">
        <f t="shared" si="686"/>
        <v>0</v>
      </c>
      <c r="EA43">
        <f t="shared" si="687"/>
        <v>0</v>
      </c>
      <c r="EB43">
        <f t="shared" si="688"/>
        <v>0</v>
      </c>
      <c r="EC43">
        <f t="shared" si="689"/>
        <v>0</v>
      </c>
      <c r="ED43">
        <f t="shared" si="690"/>
        <v>0</v>
      </c>
      <c r="EE43">
        <f t="shared" si="691"/>
        <v>0</v>
      </c>
      <c r="EF43">
        <f t="shared" si="692"/>
        <v>0</v>
      </c>
      <c r="EG43">
        <f t="shared" si="433"/>
        <v>0</v>
      </c>
      <c r="EH43">
        <f t="shared" si="434"/>
        <v>0</v>
      </c>
      <c r="EI43">
        <f t="shared" si="435"/>
        <v>0</v>
      </c>
      <c r="EJ43">
        <f t="shared" si="436"/>
        <v>0</v>
      </c>
      <c r="EK43">
        <f t="shared" si="437"/>
        <v>0</v>
      </c>
      <c r="EL43">
        <f t="shared" si="438"/>
        <v>0</v>
      </c>
      <c r="EM43">
        <f t="shared" si="439"/>
        <v>0</v>
      </c>
      <c r="EN43">
        <f t="shared" si="440"/>
        <v>0</v>
      </c>
      <c r="EO43">
        <f t="shared" si="441"/>
        <v>0</v>
      </c>
      <c r="EP43">
        <f t="shared" si="442"/>
        <v>0</v>
      </c>
      <c r="EQ43">
        <f t="shared" si="443"/>
        <v>0</v>
      </c>
      <c r="ER43">
        <f t="shared" si="444"/>
        <v>0</v>
      </c>
      <c r="ES43">
        <f t="shared" si="445"/>
        <v>0</v>
      </c>
      <c r="ET43">
        <f t="shared" si="446"/>
        <v>0</v>
      </c>
      <c r="EU43">
        <f t="shared" si="447"/>
        <v>0</v>
      </c>
      <c r="EV43">
        <f t="shared" si="448"/>
        <v>0</v>
      </c>
      <c r="EW43">
        <f t="shared" si="449"/>
        <v>0</v>
      </c>
      <c r="EX43">
        <f t="shared" si="450"/>
        <v>0</v>
      </c>
      <c r="EY43">
        <f t="shared" si="451"/>
        <v>0</v>
      </c>
      <c r="EZ43">
        <f t="shared" si="452"/>
        <v>0</v>
      </c>
      <c r="FA43">
        <f t="shared" si="453"/>
        <v>0</v>
      </c>
      <c r="FB43">
        <f t="shared" si="454"/>
        <v>0</v>
      </c>
      <c r="FC43">
        <f t="shared" si="455"/>
        <v>0</v>
      </c>
      <c r="FD43">
        <f t="shared" si="456"/>
        <v>0</v>
      </c>
      <c r="FE43">
        <f t="shared" si="457"/>
        <v>0</v>
      </c>
      <c r="FF43">
        <f t="shared" si="458"/>
        <v>0</v>
      </c>
      <c r="FG43">
        <f t="shared" si="459"/>
        <v>0</v>
      </c>
      <c r="FH43">
        <f t="shared" si="460"/>
        <v>0</v>
      </c>
      <c r="FI43">
        <f t="shared" si="461"/>
        <v>0</v>
      </c>
      <c r="FJ43">
        <f t="shared" si="462"/>
        <v>0</v>
      </c>
      <c r="FK43">
        <f t="shared" si="463"/>
        <v>0</v>
      </c>
      <c r="FL43">
        <f t="shared" si="464"/>
        <v>0</v>
      </c>
      <c r="FM43">
        <f t="shared" si="465"/>
        <v>0</v>
      </c>
      <c r="FN43">
        <f t="shared" si="466"/>
        <v>0</v>
      </c>
      <c r="FO43">
        <f t="shared" si="467"/>
        <v>0</v>
      </c>
      <c r="FP43" t="str">
        <f t="shared" si="468"/>
        <v/>
      </c>
      <c r="FQ43" t="str">
        <f t="shared" si="469"/>
        <v/>
      </c>
      <c r="FR43">
        <f t="shared" si="470"/>
        <v>0</v>
      </c>
      <c r="GO43">
        <f t="shared" si="471"/>
        <v>999</v>
      </c>
      <c r="GP43">
        <f t="shared" si="472"/>
        <v>999</v>
      </c>
      <c r="GX43">
        <v>40</v>
      </c>
      <c r="GY43">
        <f t="shared" si="693"/>
        <v>0</v>
      </c>
      <c r="GZ43">
        <f t="shared" si="694"/>
        <v>0</v>
      </c>
      <c r="HA43">
        <f t="shared" si="695"/>
        <v>0</v>
      </c>
      <c r="HB43">
        <f t="shared" si="696"/>
        <v>0</v>
      </c>
      <c r="HC43">
        <f t="shared" si="697"/>
        <v>0</v>
      </c>
      <c r="HD43">
        <f t="shared" si="698"/>
        <v>0</v>
      </c>
      <c r="HE43">
        <f t="shared" si="699"/>
        <v>0</v>
      </c>
      <c r="HF43">
        <f t="shared" si="700"/>
        <v>0</v>
      </c>
      <c r="HG43">
        <f t="shared" si="701"/>
        <v>0</v>
      </c>
      <c r="HH43">
        <f t="shared" si="702"/>
        <v>0</v>
      </c>
      <c r="HI43">
        <f t="shared" si="473"/>
        <v>0</v>
      </c>
      <c r="HJ43">
        <f t="shared" si="474"/>
        <v>0</v>
      </c>
      <c r="HK43">
        <f t="shared" si="475"/>
        <v>0</v>
      </c>
      <c r="HL43">
        <f t="shared" si="476"/>
        <v>0</v>
      </c>
      <c r="HM43">
        <f t="shared" si="477"/>
        <v>0</v>
      </c>
      <c r="HN43">
        <f t="shared" si="478"/>
        <v>0</v>
      </c>
      <c r="HO43">
        <f t="shared" si="479"/>
        <v>0</v>
      </c>
      <c r="HP43">
        <f t="shared" si="480"/>
        <v>0</v>
      </c>
      <c r="HQ43">
        <f t="shared" si="481"/>
        <v>0</v>
      </c>
      <c r="HR43">
        <f t="shared" si="482"/>
        <v>0</v>
      </c>
      <c r="HS43">
        <f t="shared" si="483"/>
        <v>0</v>
      </c>
      <c r="HT43">
        <f t="shared" si="484"/>
        <v>0</v>
      </c>
      <c r="HU43">
        <f t="shared" si="485"/>
        <v>0</v>
      </c>
      <c r="HV43">
        <f t="shared" si="486"/>
        <v>0</v>
      </c>
      <c r="HW43">
        <f t="shared" si="487"/>
        <v>0</v>
      </c>
      <c r="HX43">
        <f t="shared" si="488"/>
        <v>0</v>
      </c>
      <c r="HY43">
        <f t="shared" si="489"/>
        <v>0</v>
      </c>
      <c r="HZ43">
        <f t="shared" si="490"/>
        <v>0</v>
      </c>
      <c r="IA43">
        <f t="shared" si="491"/>
        <v>0</v>
      </c>
      <c r="IB43">
        <f t="shared" si="492"/>
        <v>0</v>
      </c>
      <c r="IC43">
        <f t="shared" si="493"/>
        <v>0</v>
      </c>
      <c r="ID43">
        <f t="shared" si="494"/>
        <v>0</v>
      </c>
      <c r="IE43">
        <f t="shared" si="495"/>
        <v>0</v>
      </c>
      <c r="IF43">
        <f t="shared" si="496"/>
        <v>0</v>
      </c>
      <c r="IG43">
        <f t="shared" si="497"/>
        <v>0</v>
      </c>
      <c r="IH43">
        <f t="shared" si="498"/>
        <v>0</v>
      </c>
      <c r="II43">
        <f t="shared" si="499"/>
        <v>0</v>
      </c>
      <c r="IJ43">
        <f t="shared" si="500"/>
        <v>0</v>
      </c>
      <c r="IK43">
        <f t="shared" si="501"/>
        <v>0</v>
      </c>
      <c r="IL43">
        <f t="shared" si="502"/>
        <v>0</v>
      </c>
      <c r="IM43">
        <f t="shared" si="503"/>
        <v>0</v>
      </c>
      <c r="IN43">
        <f t="shared" si="504"/>
        <v>0</v>
      </c>
      <c r="IO43">
        <f t="shared" si="505"/>
        <v>0</v>
      </c>
      <c r="IP43">
        <f t="shared" si="506"/>
        <v>0</v>
      </c>
      <c r="IQ43">
        <f t="shared" si="507"/>
        <v>0</v>
      </c>
      <c r="IR43" t="str">
        <f t="shared" si="508"/>
        <v/>
      </c>
      <c r="IS43" t="str">
        <f t="shared" si="509"/>
        <v/>
      </c>
      <c r="IT43">
        <f t="shared" si="510"/>
        <v>0</v>
      </c>
      <c r="JQ43">
        <f t="shared" si="511"/>
        <v>999</v>
      </c>
      <c r="JR43">
        <f t="shared" si="512"/>
        <v>999</v>
      </c>
      <c r="JZ43">
        <v>40</v>
      </c>
      <c r="KA43">
        <f t="shared" si="703"/>
        <v>0</v>
      </c>
      <c r="KB43">
        <f t="shared" si="704"/>
        <v>0</v>
      </c>
      <c r="KC43">
        <f t="shared" si="705"/>
        <v>0</v>
      </c>
      <c r="KD43">
        <f t="shared" si="706"/>
        <v>0</v>
      </c>
      <c r="KE43">
        <f t="shared" si="707"/>
        <v>0</v>
      </c>
      <c r="KF43">
        <f t="shared" si="708"/>
        <v>0</v>
      </c>
      <c r="KG43">
        <f t="shared" si="709"/>
        <v>0</v>
      </c>
      <c r="KH43">
        <f t="shared" si="710"/>
        <v>0</v>
      </c>
      <c r="KI43">
        <f t="shared" si="711"/>
        <v>0</v>
      </c>
      <c r="KJ43">
        <f t="shared" si="712"/>
        <v>0</v>
      </c>
      <c r="KK43">
        <f t="shared" si="513"/>
        <v>0</v>
      </c>
      <c r="KL43">
        <f t="shared" si="514"/>
        <v>0</v>
      </c>
      <c r="KM43">
        <f t="shared" si="515"/>
        <v>0</v>
      </c>
      <c r="KN43">
        <f t="shared" si="516"/>
        <v>0</v>
      </c>
      <c r="KO43">
        <f t="shared" si="517"/>
        <v>0</v>
      </c>
      <c r="KP43">
        <f t="shared" si="518"/>
        <v>0</v>
      </c>
      <c r="KQ43">
        <f t="shared" si="519"/>
        <v>0</v>
      </c>
      <c r="KR43">
        <f t="shared" si="520"/>
        <v>0</v>
      </c>
      <c r="KS43">
        <f t="shared" si="521"/>
        <v>0</v>
      </c>
      <c r="KT43">
        <f t="shared" si="522"/>
        <v>0</v>
      </c>
      <c r="KU43">
        <f t="shared" si="523"/>
        <v>0</v>
      </c>
      <c r="KV43">
        <f t="shared" si="524"/>
        <v>0</v>
      </c>
      <c r="KW43">
        <f t="shared" si="525"/>
        <v>0</v>
      </c>
      <c r="KX43">
        <f t="shared" si="526"/>
        <v>0</v>
      </c>
      <c r="KY43">
        <f t="shared" si="527"/>
        <v>0</v>
      </c>
      <c r="KZ43">
        <f t="shared" si="528"/>
        <v>0</v>
      </c>
      <c r="LA43">
        <f t="shared" si="529"/>
        <v>0</v>
      </c>
      <c r="LB43">
        <f t="shared" si="530"/>
        <v>0</v>
      </c>
      <c r="LC43">
        <f t="shared" si="531"/>
        <v>0</v>
      </c>
      <c r="LD43">
        <f t="shared" si="532"/>
        <v>0</v>
      </c>
      <c r="LE43">
        <f t="shared" si="533"/>
        <v>0</v>
      </c>
      <c r="LF43">
        <f t="shared" si="534"/>
        <v>0</v>
      </c>
      <c r="LG43">
        <f t="shared" si="535"/>
        <v>0</v>
      </c>
      <c r="LH43">
        <f t="shared" si="536"/>
        <v>0</v>
      </c>
      <c r="LI43">
        <f t="shared" si="537"/>
        <v>0</v>
      </c>
      <c r="LJ43">
        <f t="shared" si="538"/>
        <v>0</v>
      </c>
      <c r="LK43">
        <f t="shared" si="539"/>
        <v>0</v>
      </c>
      <c r="LL43">
        <f t="shared" si="540"/>
        <v>0</v>
      </c>
      <c r="LM43">
        <f t="shared" si="541"/>
        <v>0</v>
      </c>
      <c r="LN43">
        <f t="shared" si="542"/>
        <v>0</v>
      </c>
      <c r="LO43">
        <f t="shared" si="543"/>
        <v>100</v>
      </c>
      <c r="LP43">
        <f t="shared" si="544"/>
        <v>0</v>
      </c>
      <c r="LQ43">
        <f t="shared" si="545"/>
        <v>0</v>
      </c>
      <c r="LR43">
        <f t="shared" si="546"/>
        <v>0</v>
      </c>
      <c r="LS43">
        <f t="shared" si="547"/>
        <v>0</v>
      </c>
      <c r="LT43" t="str">
        <f t="shared" si="548"/>
        <v/>
      </c>
      <c r="LU43" t="str">
        <f t="shared" si="549"/>
        <v/>
      </c>
      <c r="LV43">
        <f t="shared" si="550"/>
        <v>0</v>
      </c>
      <c r="MS43">
        <f t="shared" si="551"/>
        <v>999</v>
      </c>
      <c r="MT43">
        <f t="shared" si="552"/>
        <v>999</v>
      </c>
      <c r="NB43">
        <v>40</v>
      </c>
      <c r="NC43">
        <f t="shared" si="713"/>
        <v>0</v>
      </c>
      <c r="ND43">
        <f t="shared" si="714"/>
        <v>0</v>
      </c>
      <c r="NE43">
        <f t="shared" si="715"/>
        <v>0</v>
      </c>
      <c r="NF43">
        <f t="shared" si="716"/>
        <v>0</v>
      </c>
      <c r="NG43">
        <f t="shared" si="717"/>
        <v>0</v>
      </c>
      <c r="NH43">
        <f t="shared" si="718"/>
        <v>0</v>
      </c>
      <c r="NI43">
        <f t="shared" si="719"/>
        <v>0</v>
      </c>
      <c r="NJ43">
        <f t="shared" si="720"/>
        <v>0</v>
      </c>
      <c r="NK43">
        <f t="shared" si="721"/>
        <v>0</v>
      </c>
      <c r="NL43">
        <f t="shared" si="722"/>
        <v>0</v>
      </c>
      <c r="NM43">
        <f t="shared" si="553"/>
        <v>0</v>
      </c>
      <c r="NN43">
        <f t="shared" si="554"/>
        <v>0</v>
      </c>
      <c r="NO43">
        <f t="shared" si="555"/>
        <v>0</v>
      </c>
      <c r="NP43">
        <f t="shared" si="556"/>
        <v>0</v>
      </c>
      <c r="NQ43">
        <f t="shared" si="557"/>
        <v>0</v>
      </c>
      <c r="NR43">
        <f t="shared" si="558"/>
        <v>0</v>
      </c>
      <c r="NS43">
        <f t="shared" si="559"/>
        <v>0</v>
      </c>
      <c r="NT43">
        <f t="shared" si="560"/>
        <v>0</v>
      </c>
      <c r="NU43">
        <f t="shared" si="561"/>
        <v>0</v>
      </c>
      <c r="NV43">
        <f t="shared" si="562"/>
        <v>0</v>
      </c>
      <c r="NW43">
        <f t="shared" si="563"/>
        <v>0</v>
      </c>
      <c r="NX43">
        <f t="shared" si="564"/>
        <v>0</v>
      </c>
      <c r="NY43">
        <f t="shared" si="565"/>
        <v>0</v>
      </c>
      <c r="NZ43">
        <f t="shared" si="566"/>
        <v>0</v>
      </c>
      <c r="OA43">
        <f t="shared" si="567"/>
        <v>0</v>
      </c>
      <c r="OB43">
        <f t="shared" si="568"/>
        <v>0</v>
      </c>
      <c r="OC43">
        <f t="shared" si="569"/>
        <v>0</v>
      </c>
      <c r="OD43">
        <f t="shared" si="570"/>
        <v>0</v>
      </c>
      <c r="OE43">
        <f t="shared" si="571"/>
        <v>0</v>
      </c>
      <c r="OF43">
        <f t="shared" si="572"/>
        <v>0</v>
      </c>
      <c r="OG43">
        <f t="shared" si="573"/>
        <v>0</v>
      </c>
      <c r="OH43">
        <f t="shared" si="574"/>
        <v>0</v>
      </c>
      <c r="OI43">
        <f t="shared" si="575"/>
        <v>0</v>
      </c>
      <c r="OJ43">
        <f t="shared" si="576"/>
        <v>0</v>
      </c>
      <c r="OK43">
        <f t="shared" si="577"/>
        <v>0</v>
      </c>
      <c r="OL43">
        <f t="shared" si="578"/>
        <v>0</v>
      </c>
      <c r="OM43">
        <f t="shared" si="579"/>
        <v>0</v>
      </c>
      <c r="ON43">
        <f t="shared" si="580"/>
        <v>0</v>
      </c>
      <c r="OO43">
        <f t="shared" si="581"/>
        <v>0</v>
      </c>
      <c r="OP43">
        <f t="shared" si="582"/>
        <v>0</v>
      </c>
      <c r="OQ43">
        <f t="shared" si="583"/>
        <v>200</v>
      </c>
      <c r="OR43">
        <f t="shared" si="584"/>
        <v>0</v>
      </c>
      <c r="OS43">
        <f t="shared" si="585"/>
        <v>0</v>
      </c>
      <c r="OT43">
        <f t="shared" si="586"/>
        <v>0</v>
      </c>
      <c r="OU43">
        <f t="shared" si="587"/>
        <v>0</v>
      </c>
      <c r="OV43" t="str">
        <f t="shared" si="588"/>
        <v/>
      </c>
      <c r="OW43" t="str">
        <f t="shared" si="589"/>
        <v/>
      </c>
      <c r="OX43">
        <f t="shared" si="590"/>
        <v>0</v>
      </c>
      <c r="PU43">
        <f t="shared" si="591"/>
        <v>999</v>
      </c>
      <c r="PV43">
        <f t="shared" si="592"/>
        <v>999</v>
      </c>
      <c r="QD43">
        <v>40</v>
      </c>
      <c r="QE43">
        <f t="shared" si="723"/>
        <v>0</v>
      </c>
      <c r="QF43">
        <f t="shared" si="724"/>
        <v>0</v>
      </c>
      <c r="QG43">
        <f t="shared" si="725"/>
        <v>0</v>
      </c>
      <c r="QH43">
        <f t="shared" si="726"/>
        <v>0</v>
      </c>
      <c r="QI43">
        <f t="shared" si="727"/>
        <v>0</v>
      </c>
      <c r="QJ43">
        <f t="shared" si="728"/>
        <v>0</v>
      </c>
      <c r="QK43">
        <f t="shared" si="729"/>
        <v>0</v>
      </c>
      <c r="QL43">
        <f t="shared" si="730"/>
        <v>0</v>
      </c>
      <c r="QM43">
        <f t="shared" si="731"/>
        <v>0</v>
      </c>
      <c r="QN43">
        <f t="shared" si="732"/>
        <v>0</v>
      </c>
      <c r="QO43">
        <f t="shared" si="593"/>
        <v>0</v>
      </c>
      <c r="QP43">
        <f t="shared" si="594"/>
        <v>0</v>
      </c>
      <c r="QQ43">
        <f t="shared" si="595"/>
        <v>0</v>
      </c>
      <c r="QR43">
        <f t="shared" si="596"/>
        <v>0</v>
      </c>
      <c r="QS43">
        <f t="shared" si="597"/>
        <v>0</v>
      </c>
      <c r="QT43">
        <f t="shared" si="598"/>
        <v>0</v>
      </c>
      <c r="QU43">
        <f t="shared" si="599"/>
        <v>0</v>
      </c>
      <c r="QV43">
        <f t="shared" si="600"/>
        <v>0</v>
      </c>
      <c r="QW43">
        <f t="shared" si="601"/>
        <v>0</v>
      </c>
      <c r="QX43">
        <f t="shared" si="602"/>
        <v>0</v>
      </c>
      <c r="QY43">
        <f t="shared" si="603"/>
        <v>0</v>
      </c>
      <c r="QZ43">
        <f t="shared" si="604"/>
        <v>0</v>
      </c>
      <c r="RA43">
        <f t="shared" si="605"/>
        <v>0</v>
      </c>
      <c r="RB43">
        <f t="shared" si="606"/>
        <v>0</v>
      </c>
      <c r="RC43">
        <f t="shared" si="607"/>
        <v>0</v>
      </c>
      <c r="RD43">
        <f t="shared" si="608"/>
        <v>0</v>
      </c>
      <c r="RE43">
        <f t="shared" si="609"/>
        <v>0</v>
      </c>
      <c r="RF43">
        <f t="shared" si="610"/>
        <v>0</v>
      </c>
      <c r="RG43">
        <f t="shared" si="611"/>
        <v>0</v>
      </c>
      <c r="RH43">
        <f t="shared" si="612"/>
        <v>0</v>
      </c>
      <c r="RI43">
        <f t="shared" si="613"/>
        <v>0</v>
      </c>
      <c r="RJ43">
        <f t="shared" si="614"/>
        <v>0</v>
      </c>
      <c r="RK43">
        <f t="shared" si="615"/>
        <v>0</v>
      </c>
      <c r="RL43">
        <f t="shared" si="616"/>
        <v>0</v>
      </c>
      <c r="RM43">
        <f t="shared" si="617"/>
        <v>0</v>
      </c>
      <c r="RN43">
        <f t="shared" si="618"/>
        <v>0</v>
      </c>
      <c r="RO43">
        <f t="shared" si="619"/>
        <v>0</v>
      </c>
      <c r="RP43">
        <f t="shared" si="620"/>
        <v>0</v>
      </c>
      <c r="RQ43">
        <f t="shared" si="621"/>
        <v>0</v>
      </c>
      <c r="RR43">
        <f t="shared" si="622"/>
        <v>0</v>
      </c>
      <c r="RS43">
        <f t="shared" si="623"/>
        <v>300</v>
      </c>
      <c r="RT43">
        <f t="shared" si="624"/>
        <v>0</v>
      </c>
      <c r="RU43">
        <f t="shared" si="625"/>
        <v>0</v>
      </c>
      <c r="RV43">
        <f t="shared" si="626"/>
        <v>0</v>
      </c>
      <c r="RW43">
        <f t="shared" si="627"/>
        <v>0</v>
      </c>
      <c r="RX43" t="str">
        <f t="shared" si="628"/>
        <v/>
      </c>
      <c r="RY43" t="str">
        <f t="shared" si="629"/>
        <v/>
      </c>
      <c r="RZ43">
        <f t="shared" si="630"/>
        <v>0</v>
      </c>
      <c r="SW43">
        <f t="shared" si="631"/>
        <v>999</v>
      </c>
      <c r="SX43">
        <f t="shared" si="632"/>
        <v>999</v>
      </c>
      <c r="TF43">
        <v>40</v>
      </c>
      <c r="TG43">
        <f t="shared" si="733"/>
        <v>0</v>
      </c>
      <c r="TH43">
        <f t="shared" si="734"/>
        <v>0</v>
      </c>
      <c r="TI43">
        <f t="shared" si="735"/>
        <v>0</v>
      </c>
      <c r="TJ43">
        <f t="shared" si="736"/>
        <v>0</v>
      </c>
      <c r="TK43">
        <f t="shared" si="737"/>
        <v>0</v>
      </c>
      <c r="TL43">
        <f t="shared" si="738"/>
        <v>0</v>
      </c>
      <c r="TM43">
        <f t="shared" si="739"/>
        <v>0</v>
      </c>
      <c r="TN43">
        <f t="shared" si="740"/>
        <v>0</v>
      </c>
      <c r="TO43">
        <f t="shared" si="741"/>
        <v>0</v>
      </c>
      <c r="TP43">
        <f t="shared" si="742"/>
        <v>0</v>
      </c>
      <c r="TQ43">
        <f t="shared" si="633"/>
        <v>0</v>
      </c>
      <c r="TR43">
        <f t="shared" si="634"/>
        <v>0</v>
      </c>
      <c r="TS43">
        <f t="shared" si="635"/>
        <v>0</v>
      </c>
      <c r="TT43">
        <f t="shared" si="636"/>
        <v>0</v>
      </c>
      <c r="TU43">
        <f t="shared" si="637"/>
        <v>0</v>
      </c>
      <c r="TV43">
        <f t="shared" si="638"/>
        <v>0</v>
      </c>
      <c r="TW43">
        <f t="shared" si="639"/>
        <v>0</v>
      </c>
      <c r="TX43">
        <f t="shared" si="640"/>
        <v>0</v>
      </c>
      <c r="TY43">
        <f t="shared" si="641"/>
        <v>0</v>
      </c>
      <c r="TZ43">
        <f t="shared" si="642"/>
        <v>0</v>
      </c>
      <c r="UA43">
        <f t="shared" si="643"/>
        <v>0</v>
      </c>
      <c r="UB43">
        <f t="shared" si="644"/>
        <v>0</v>
      </c>
      <c r="UC43">
        <f t="shared" si="645"/>
        <v>0</v>
      </c>
      <c r="UD43">
        <f t="shared" si="646"/>
        <v>0</v>
      </c>
      <c r="UE43">
        <f t="shared" si="647"/>
        <v>0</v>
      </c>
      <c r="UF43">
        <f t="shared" si="648"/>
        <v>0</v>
      </c>
      <c r="UG43">
        <f t="shared" si="649"/>
        <v>0</v>
      </c>
      <c r="UH43">
        <f t="shared" si="650"/>
        <v>0</v>
      </c>
      <c r="UI43">
        <f t="shared" si="651"/>
        <v>0</v>
      </c>
      <c r="UJ43">
        <f t="shared" si="652"/>
        <v>0</v>
      </c>
      <c r="UK43">
        <f t="shared" si="653"/>
        <v>0</v>
      </c>
      <c r="UL43">
        <f t="shared" si="654"/>
        <v>0</v>
      </c>
      <c r="UM43">
        <f t="shared" si="655"/>
        <v>0</v>
      </c>
      <c r="UN43">
        <f t="shared" si="656"/>
        <v>0</v>
      </c>
      <c r="UO43">
        <f t="shared" si="657"/>
        <v>0</v>
      </c>
      <c r="UP43">
        <f t="shared" si="658"/>
        <v>0</v>
      </c>
      <c r="UQ43">
        <f t="shared" si="659"/>
        <v>0</v>
      </c>
      <c r="UR43">
        <f t="shared" si="660"/>
        <v>0</v>
      </c>
      <c r="US43">
        <f t="shared" si="661"/>
        <v>0</v>
      </c>
      <c r="UT43">
        <f t="shared" si="662"/>
        <v>0</v>
      </c>
      <c r="UU43">
        <f t="shared" si="663"/>
        <v>400</v>
      </c>
      <c r="UV43">
        <f t="shared" si="664"/>
        <v>0</v>
      </c>
      <c r="UW43">
        <f t="shared" si="665"/>
        <v>0</v>
      </c>
      <c r="UX43">
        <f t="shared" si="666"/>
        <v>0</v>
      </c>
      <c r="UY43">
        <f t="shared" si="667"/>
        <v>0</v>
      </c>
      <c r="UZ43" t="str">
        <f t="shared" si="668"/>
        <v/>
      </c>
      <c r="VA43" t="str">
        <f t="shared" si="669"/>
        <v/>
      </c>
      <c r="VB43">
        <f t="shared" si="670"/>
        <v>0</v>
      </c>
      <c r="VY43">
        <f t="shared" si="671"/>
        <v>999</v>
      </c>
      <c r="VZ43">
        <f t="shared" si="672"/>
        <v>999</v>
      </c>
      <c r="WH43">
        <v>40</v>
      </c>
      <c r="WI43">
        <f t="shared" si="383"/>
        <v>0</v>
      </c>
      <c r="WJ43">
        <f t="shared" si="384"/>
        <v>0</v>
      </c>
      <c r="WK43">
        <f t="shared" si="385"/>
        <v>0</v>
      </c>
      <c r="WL43">
        <f t="shared" si="386"/>
        <v>0</v>
      </c>
      <c r="WM43">
        <f t="shared" si="387"/>
        <v>0</v>
      </c>
      <c r="WN43">
        <f t="shared" si="388"/>
        <v>0</v>
      </c>
      <c r="WO43">
        <f t="shared" si="389"/>
        <v>0</v>
      </c>
      <c r="WP43">
        <f t="shared" si="390"/>
        <v>0</v>
      </c>
      <c r="WQ43">
        <f t="shared" si="391"/>
        <v>0</v>
      </c>
      <c r="WR43">
        <f t="shared" si="392"/>
        <v>0</v>
      </c>
      <c r="WS43">
        <f t="shared" si="280"/>
        <v>0</v>
      </c>
      <c r="WT43">
        <f t="shared" si="281"/>
        <v>0</v>
      </c>
      <c r="WU43">
        <f t="shared" si="282"/>
        <v>0</v>
      </c>
      <c r="WV43">
        <f t="shared" si="283"/>
        <v>0</v>
      </c>
      <c r="WW43">
        <f t="shared" si="284"/>
        <v>0</v>
      </c>
      <c r="WX43">
        <f t="shared" si="285"/>
        <v>0</v>
      </c>
      <c r="WY43">
        <f t="shared" si="286"/>
        <v>0</v>
      </c>
      <c r="WZ43">
        <f t="shared" si="287"/>
        <v>0</v>
      </c>
      <c r="XA43">
        <f t="shared" si="288"/>
        <v>0</v>
      </c>
      <c r="XB43">
        <f t="shared" si="289"/>
        <v>0</v>
      </c>
      <c r="XC43">
        <f t="shared" si="290"/>
        <v>0</v>
      </c>
      <c r="XD43">
        <f t="shared" si="291"/>
        <v>0</v>
      </c>
      <c r="XE43">
        <f t="shared" si="292"/>
        <v>0</v>
      </c>
      <c r="XF43">
        <f t="shared" si="293"/>
        <v>0</v>
      </c>
      <c r="XG43">
        <f t="shared" si="294"/>
        <v>0</v>
      </c>
      <c r="XH43">
        <f t="shared" si="295"/>
        <v>0</v>
      </c>
      <c r="XI43">
        <f t="shared" si="296"/>
        <v>0</v>
      </c>
      <c r="XJ43">
        <f t="shared" si="297"/>
        <v>0</v>
      </c>
      <c r="XK43">
        <f t="shared" si="298"/>
        <v>0</v>
      </c>
      <c r="XL43">
        <f t="shared" si="299"/>
        <v>0</v>
      </c>
      <c r="XM43">
        <f t="shared" si="300"/>
        <v>0</v>
      </c>
      <c r="XN43">
        <f t="shared" si="301"/>
        <v>0</v>
      </c>
      <c r="XO43">
        <f t="shared" si="302"/>
        <v>0</v>
      </c>
      <c r="XP43">
        <f t="shared" si="303"/>
        <v>0</v>
      </c>
      <c r="XQ43">
        <f t="shared" si="304"/>
        <v>0</v>
      </c>
      <c r="XR43">
        <f t="shared" si="305"/>
        <v>0</v>
      </c>
      <c r="XS43">
        <f t="shared" si="306"/>
        <v>0</v>
      </c>
      <c r="XT43">
        <f t="shared" si="307"/>
        <v>0</v>
      </c>
      <c r="XU43">
        <f t="shared" si="308"/>
        <v>0</v>
      </c>
      <c r="XV43">
        <f t="shared" si="309"/>
        <v>0</v>
      </c>
      <c r="XX43">
        <f t="shared" si="310"/>
        <v>0</v>
      </c>
      <c r="XY43">
        <f t="shared" si="311"/>
        <v>0</v>
      </c>
      <c r="XZ43">
        <f t="shared" si="312"/>
        <v>0</v>
      </c>
    </row>
    <row r="44" spans="1:650" x14ac:dyDescent="0.45">
      <c r="C44" s="4" t="s">
        <v>52</v>
      </c>
      <c r="D44" s="4"/>
      <c r="E44" s="26" t="s">
        <v>53</v>
      </c>
      <c r="F44" s="26" t="s">
        <v>48</v>
      </c>
      <c r="H44" s="26" t="s">
        <v>49</v>
      </c>
      <c r="AT44">
        <v>41</v>
      </c>
      <c r="AU44">
        <f t="shared" si="673"/>
        <v>0</v>
      </c>
      <c r="AV44">
        <f t="shared" si="674"/>
        <v>0</v>
      </c>
      <c r="AW44">
        <f t="shared" si="675"/>
        <v>0</v>
      </c>
      <c r="AX44">
        <f t="shared" si="676"/>
        <v>0</v>
      </c>
      <c r="AY44">
        <f t="shared" si="677"/>
        <v>0</v>
      </c>
      <c r="AZ44">
        <f t="shared" si="678"/>
        <v>0</v>
      </c>
      <c r="BA44">
        <f t="shared" si="679"/>
        <v>0</v>
      </c>
      <c r="BB44">
        <f t="shared" si="680"/>
        <v>0</v>
      </c>
      <c r="BC44">
        <f t="shared" si="681"/>
        <v>0</v>
      </c>
      <c r="BD44">
        <f t="shared" si="682"/>
        <v>0</v>
      </c>
      <c r="BE44">
        <f t="shared" si="393"/>
        <v>0</v>
      </c>
      <c r="BF44">
        <f t="shared" si="394"/>
        <v>0</v>
      </c>
      <c r="BG44">
        <f t="shared" si="395"/>
        <v>0</v>
      </c>
      <c r="BH44">
        <f t="shared" si="396"/>
        <v>0</v>
      </c>
      <c r="BI44">
        <f t="shared" si="397"/>
        <v>0</v>
      </c>
      <c r="BJ44">
        <f t="shared" si="398"/>
        <v>0</v>
      </c>
      <c r="BK44">
        <f t="shared" si="399"/>
        <v>0</v>
      </c>
      <c r="BL44">
        <f t="shared" si="400"/>
        <v>0</v>
      </c>
      <c r="BM44">
        <f t="shared" si="401"/>
        <v>0</v>
      </c>
      <c r="BN44">
        <f t="shared" si="402"/>
        <v>0</v>
      </c>
      <c r="BO44">
        <f t="shared" si="403"/>
        <v>0</v>
      </c>
      <c r="BP44">
        <f t="shared" si="404"/>
        <v>0</v>
      </c>
      <c r="BQ44">
        <f t="shared" si="405"/>
        <v>0</v>
      </c>
      <c r="BR44">
        <f t="shared" si="406"/>
        <v>0</v>
      </c>
      <c r="BS44">
        <f t="shared" si="407"/>
        <v>0</v>
      </c>
      <c r="BT44">
        <f t="shared" si="408"/>
        <v>0</v>
      </c>
      <c r="BU44">
        <f t="shared" si="409"/>
        <v>0</v>
      </c>
      <c r="BV44">
        <f t="shared" si="410"/>
        <v>0</v>
      </c>
      <c r="BW44">
        <f t="shared" si="411"/>
        <v>0</v>
      </c>
      <c r="BX44">
        <f t="shared" si="412"/>
        <v>0</v>
      </c>
      <c r="BY44">
        <f t="shared" si="413"/>
        <v>0</v>
      </c>
      <c r="BZ44">
        <f t="shared" si="414"/>
        <v>0</v>
      </c>
      <c r="CA44">
        <f t="shared" si="415"/>
        <v>0</v>
      </c>
      <c r="CB44">
        <f t="shared" si="416"/>
        <v>0</v>
      </c>
      <c r="CC44">
        <f t="shared" si="417"/>
        <v>0</v>
      </c>
      <c r="CD44">
        <f t="shared" si="418"/>
        <v>0</v>
      </c>
      <c r="CE44">
        <f t="shared" si="419"/>
        <v>0</v>
      </c>
      <c r="CF44">
        <f t="shared" si="420"/>
        <v>0</v>
      </c>
      <c r="CG44">
        <f t="shared" si="421"/>
        <v>0</v>
      </c>
      <c r="CH44">
        <f t="shared" si="422"/>
        <v>0</v>
      </c>
      <c r="CI44">
        <f t="shared" si="423"/>
        <v>0</v>
      </c>
      <c r="CJ44">
        <f t="shared" si="424"/>
        <v>0</v>
      </c>
      <c r="CK44">
        <f t="shared" si="425"/>
        <v>0</v>
      </c>
      <c r="CL44">
        <f t="shared" si="426"/>
        <v>0</v>
      </c>
      <c r="CM44">
        <f t="shared" si="427"/>
        <v>0</v>
      </c>
      <c r="CN44" t="str">
        <f t="shared" si="428"/>
        <v/>
      </c>
      <c r="CO44" t="str">
        <f t="shared" si="429"/>
        <v/>
      </c>
      <c r="CP44">
        <f t="shared" si="430"/>
        <v>0</v>
      </c>
      <c r="DM44">
        <f t="shared" si="431"/>
        <v>999</v>
      </c>
      <c r="DN44">
        <f t="shared" si="432"/>
        <v>999</v>
      </c>
      <c r="DV44">
        <v>41</v>
      </c>
      <c r="DW44">
        <f t="shared" si="683"/>
        <v>0</v>
      </c>
      <c r="DX44">
        <f t="shared" si="684"/>
        <v>0</v>
      </c>
      <c r="DY44">
        <f t="shared" si="685"/>
        <v>0</v>
      </c>
      <c r="DZ44">
        <f t="shared" si="686"/>
        <v>0</v>
      </c>
      <c r="EA44">
        <f t="shared" si="687"/>
        <v>0</v>
      </c>
      <c r="EB44">
        <f t="shared" si="688"/>
        <v>0</v>
      </c>
      <c r="EC44">
        <f t="shared" si="689"/>
        <v>0</v>
      </c>
      <c r="ED44">
        <f t="shared" si="690"/>
        <v>0</v>
      </c>
      <c r="EE44">
        <f t="shared" si="691"/>
        <v>0</v>
      </c>
      <c r="EF44">
        <f t="shared" si="692"/>
        <v>0</v>
      </c>
      <c r="EG44">
        <f t="shared" si="433"/>
        <v>0</v>
      </c>
      <c r="EH44">
        <f t="shared" si="434"/>
        <v>0</v>
      </c>
      <c r="EI44">
        <f t="shared" si="435"/>
        <v>0</v>
      </c>
      <c r="EJ44">
        <f t="shared" si="436"/>
        <v>0</v>
      </c>
      <c r="EK44">
        <f t="shared" si="437"/>
        <v>0</v>
      </c>
      <c r="EL44">
        <f t="shared" si="438"/>
        <v>0</v>
      </c>
      <c r="EM44">
        <f t="shared" si="439"/>
        <v>0</v>
      </c>
      <c r="EN44">
        <f t="shared" si="440"/>
        <v>0</v>
      </c>
      <c r="EO44">
        <f t="shared" si="441"/>
        <v>0</v>
      </c>
      <c r="EP44">
        <f t="shared" si="442"/>
        <v>0</v>
      </c>
      <c r="EQ44">
        <f t="shared" si="443"/>
        <v>0</v>
      </c>
      <c r="ER44">
        <f t="shared" si="444"/>
        <v>0</v>
      </c>
      <c r="ES44">
        <f t="shared" si="445"/>
        <v>0</v>
      </c>
      <c r="ET44">
        <f t="shared" si="446"/>
        <v>0</v>
      </c>
      <c r="EU44">
        <f t="shared" si="447"/>
        <v>0</v>
      </c>
      <c r="EV44">
        <f t="shared" si="448"/>
        <v>0</v>
      </c>
      <c r="EW44">
        <f t="shared" si="449"/>
        <v>0</v>
      </c>
      <c r="EX44">
        <f t="shared" si="450"/>
        <v>0</v>
      </c>
      <c r="EY44">
        <f t="shared" si="451"/>
        <v>0</v>
      </c>
      <c r="EZ44">
        <f t="shared" si="452"/>
        <v>0</v>
      </c>
      <c r="FA44">
        <f t="shared" si="453"/>
        <v>0</v>
      </c>
      <c r="FB44">
        <f t="shared" si="454"/>
        <v>0</v>
      </c>
      <c r="FC44">
        <f t="shared" si="455"/>
        <v>0</v>
      </c>
      <c r="FD44">
        <f t="shared" si="456"/>
        <v>0</v>
      </c>
      <c r="FE44">
        <f t="shared" si="457"/>
        <v>0</v>
      </c>
      <c r="FF44">
        <f t="shared" si="458"/>
        <v>0</v>
      </c>
      <c r="FG44">
        <f t="shared" si="459"/>
        <v>0</v>
      </c>
      <c r="FH44">
        <f t="shared" si="460"/>
        <v>0</v>
      </c>
      <c r="FI44">
        <f t="shared" si="461"/>
        <v>0</v>
      </c>
      <c r="FJ44">
        <f t="shared" si="462"/>
        <v>0</v>
      </c>
      <c r="FK44">
        <f t="shared" si="463"/>
        <v>0</v>
      </c>
      <c r="FL44">
        <f t="shared" si="464"/>
        <v>0</v>
      </c>
      <c r="FM44">
        <f t="shared" si="465"/>
        <v>0</v>
      </c>
      <c r="FN44">
        <f t="shared" si="466"/>
        <v>0</v>
      </c>
      <c r="FO44">
        <f t="shared" si="467"/>
        <v>0</v>
      </c>
      <c r="FP44" t="str">
        <f t="shared" si="468"/>
        <v/>
      </c>
      <c r="FQ44" t="str">
        <f t="shared" si="469"/>
        <v/>
      </c>
      <c r="FR44">
        <f t="shared" si="470"/>
        <v>0</v>
      </c>
      <c r="GO44">
        <f t="shared" si="471"/>
        <v>999</v>
      </c>
      <c r="GP44">
        <f t="shared" si="472"/>
        <v>999</v>
      </c>
      <c r="GX44">
        <v>41</v>
      </c>
      <c r="GY44">
        <f t="shared" si="693"/>
        <v>0</v>
      </c>
      <c r="GZ44">
        <f t="shared" si="694"/>
        <v>0</v>
      </c>
      <c r="HA44">
        <f t="shared" si="695"/>
        <v>0</v>
      </c>
      <c r="HB44">
        <f t="shared" si="696"/>
        <v>0</v>
      </c>
      <c r="HC44">
        <f t="shared" si="697"/>
        <v>0</v>
      </c>
      <c r="HD44">
        <f t="shared" si="698"/>
        <v>0</v>
      </c>
      <c r="HE44">
        <f t="shared" si="699"/>
        <v>0</v>
      </c>
      <c r="HF44">
        <f t="shared" si="700"/>
        <v>0</v>
      </c>
      <c r="HG44">
        <f t="shared" si="701"/>
        <v>0</v>
      </c>
      <c r="HH44">
        <f t="shared" si="702"/>
        <v>0</v>
      </c>
      <c r="HI44">
        <f t="shared" si="473"/>
        <v>0</v>
      </c>
      <c r="HJ44">
        <f t="shared" si="474"/>
        <v>0</v>
      </c>
      <c r="HK44">
        <f t="shared" si="475"/>
        <v>0</v>
      </c>
      <c r="HL44">
        <f t="shared" si="476"/>
        <v>0</v>
      </c>
      <c r="HM44">
        <f t="shared" si="477"/>
        <v>0</v>
      </c>
      <c r="HN44">
        <f t="shared" si="478"/>
        <v>0</v>
      </c>
      <c r="HO44">
        <f t="shared" si="479"/>
        <v>0</v>
      </c>
      <c r="HP44">
        <f t="shared" si="480"/>
        <v>0</v>
      </c>
      <c r="HQ44">
        <f t="shared" si="481"/>
        <v>0</v>
      </c>
      <c r="HR44">
        <f t="shared" si="482"/>
        <v>0</v>
      </c>
      <c r="HS44">
        <f t="shared" si="483"/>
        <v>0</v>
      </c>
      <c r="HT44">
        <f t="shared" si="484"/>
        <v>0</v>
      </c>
      <c r="HU44">
        <f t="shared" si="485"/>
        <v>0</v>
      </c>
      <c r="HV44">
        <f t="shared" si="486"/>
        <v>0</v>
      </c>
      <c r="HW44">
        <f t="shared" si="487"/>
        <v>0</v>
      </c>
      <c r="HX44">
        <f t="shared" si="488"/>
        <v>0</v>
      </c>
      <c r="HY44">
        <f t="shared" si="489"/>
        <v>0</v>
      </c>
      <c r="HZ44">
        <f t="shared" si="490"/>
        <v>0</v>
      </c>
      <c r="IA44">
        <f t="shared" si="491"/>
        <v>0</v>
      </c>
      <c r="IB44">
        <f t="shared" si="492"/>
        <v>0</v>
      </c>
      <c r="IC44">
        <f t="shared" si="493"/>
        <v>0</v>
      </c>
      <c r="ID44">
        <f t="shared" si="494"/>
        <v>0</v>
      </c>
      <c r="IE44">
        <f t="shared" si="495"/>
        <v>0</v>
      </c>
      <c r="IF44">
        <f t="shared" si="496"/>
        <v>0</v>
      </c>
      <c r="IG44">
        <f t="shared" si="497"/>
        <v>0</v>
      </c>
      <c r="IH44">
        <f t="shared" si="498"/>
        <v>0</v>
      </c>
      <c r="II44">
        <f t="shared" si="499"/>
        <v>0</v>
      </c>
      <c r="IJ44">
        <f t="shared" si="500"/>
        <v>0</v>
      </c>
      <c r="IK44">
        <f t="shared" si="501"/>
        <v>0</v>
      </c>
      <c r="IL44">
        <f t="shared" si="502"/>
        <v>0</v>
      </c>
      <c r="IM44">
        <f t="shared" si="503"/>
        <v>0</v>
      </c>
      <c r="IN44">
        <f t="shared" si="504"/>
        <v>0</v>
      </c>
      <c r="IO44">
        <f t="shared" si="505"/>
        <v>0</v>
      </c>
      <c r="IP44">
        <f t="shared" si="506"/>
        <v>0</v>
      </c>
      <c r="IQ44">
        <f t="shared" si="507"/>
        <v>0</v>
      </c>
      <c r="IR44" t="str">
        <f t="shared" si="508"/>
        <v/>
      </c>
      <c r="IS44" t="str">
        <f t="shared" si="509"/>
        <v/>
      </c>
      <c r="IT44">
        <f t="shared" si="510"/>
        <v>0</v>
      </c>
      <c r="JQ44">
        <f t="shared" si="511"/>
        <v>999</v>
      </c>
      <c r="JR44">
        <f t="shared" si="512"/>
        <v>999</v>
      </c>
      <c r="JZ44">
        <v>41</v>
      </c>
      <c r="KA44">
        <f t="shared" si="703"/>
        <v>0</v>
      </c>
      <c r="KB44">
        <f t="shared" si="704"/>
        <v>0</v>
      </c>
      <c r="KC44">
        <f t="shared" si="705"/>
        <v>0</v>
      </c>
      <c r="KD44">
        <f t="shared" si="706"/>
        <v>0</v>
      </c>
      <c r="KE44">
        <f t="shared" si="707"/>
        <v>0</v>
      </c>
      <c r="KF44">
        <f t="shared" si="708"/>
        <v>0</v>
      </c>
      <c r="KG44">
        <f t="shared" si="709"/>
        <v>0</v>
      </c>
      <c r="KH44">
        <f t="shared" si="710"/>
        <v>0</v>
      </c>
      <c r="KI44">
        <f t="shared" si="711"/>
        <v>0</v>
      </c>
      <c r="KJ44">
        <f t="shared" si="712"/>
        <v>0</v>
      </c>
      <c r="KK44">
        <f t="shared" si="513"/>
        <v>0</v>
      </c>
      <c r="KL44">
        <f t="shared" si="514"/>
        <v>0</v>
      </c>
      <c r="KM44">
        <f t="shared" si="515"/>
        <v>0</v>
      </c>
      <c r="KN44">
        <f t="shared" si="516"/>
        <v>0</v>
      </c>
      <c r="KO44">
        <f t="shared" si="517"/>
        <v>0</v>
      </c>
      <c r="KP44">
        <f t="shared" si="518"/>
        <v>0</v>
      </c>
      <c r="KQ44">
        <f t="shared" si="519"/>
        <v>0</v>
      </c>
      <c r="KR44">
        <f t="shared" si="520"/>
        <v>0</v>
      </c>
      <c r="KS44">
        <f t="shared" si="521"/>
        <v>0</v>
      </c>
      <c r="KT44">
        <f t="shared" si="522"/>
        <v>0</v>
      </c>
      <c r="KU44">
        <f t="shared" si="523"/>
        <v>0</v>
      </c>
      <c r="KV44">
        <f t="shared" si="524"/>
        <v>0</v>
      </c>
      <c r="KW44">
        <f t="shared" si="525"/>
        <v>0</v>
      </c>
      <c r="KX44">
        <f t="shared" si="526"/>
        <v>0</v>
      </c>
      <c r="KY44">
        <f t="shared" si="527"/>
        <v>0</v>
      </c>
      <c r="KZ44">
        <f t="shared" si="528"/>
        <v>0</v>
      </c>
      <c r="LA44">
        <f t="shared" si="529"/>
        <v>0</v>
      </c>
      <c r="LB44">
        <f t="shared" si="530"/>
        <v>0</v>
      </c>
      <c r="LC44">
        <f t="shared" si="531"/>
        <v>0</v>
      </c>
      <c r="LD44">
        <f t="shared" si="532"/>
        <v>0</v>
      </c>
      <c r="LE44">
        <f t="shared" si="533"/>
        <v>0</v>
      </c>
      <c r="LF44">
        <f t="shared" si="534"/>
        <v>0</v>
      </c>
      <c r="LG44">
        <f t="shared" si="535"/>
        <v>0</v>
      </c>
      <c r="LH44">
        <f t="shared" si="536"/>
        <v>0</v>
      </c>
      <c r="LI44">
        <f t="shared" si="537"/>
        <v>0</v>
      </c>
      <c r="LJ44">
        <f t="shared" si="538"/>
        <v>0</v>
      </c>
      <c r="LK44">
        <f t="shared" si="539"/>
        <v>0</v>
      </c>
      <c r="LL44">
        <f t="shared" si="540"/>
        <v>0</v>
      </c>
      <c r="LM44">
        <f t="shared" si="541"/>
        <v>0</v>
      </c>
      <c r="LN44">
        <f t="shared" si="542"/>
        <v>0</v>
      </c>
      <c r="LO44">
        <f t="shared" si="543"/>
        <v>100</v>
      </c>
      <c r="LP44">
        <f t="shared" si="544"/>
        <v>0</v>
      </c>
      <c r="LQ44">
        <f t="shared" si="545"/>
        <v>0</v>
      </c>
      <c r="LR44">
        <f t="shared" si="546"/>
        <v>0</v>
      </c>
      <c r="LS44">
        <f t="shared" si="547"/>
        <v>0</v>
      </c>
      <c r="LT44" t="str">
        <f t="shared" si="548"/>
        <v/>
      </c>
      <c r="LU44" t="str">
        <f t="shared" si="549"/>
        <v/>
      </c>
      <c r="LV44">
        <f t="shared" si="550"/>
        <v>0</v>
      </c>
      <c r="MS44">
        <f t="shared" si="551"/>
        <v>999</v>
      </c>
      <c r="MT44">
        <f t="shared" si="552"/>
        <v>999</v>
      </c>
      <c r="NB44">
        <v>41</v>
      </c>
      <c r="NC44">
        <f t="shared" si="713"/>
        <v>0</v>
      </c>
      <c r="ND44">
        <f t="shared" si="714"/>
        <v>0</v>
      </c>
      <c r="NE44">
        <f t="shared" si="715"/>
        <v>0</v>
      </c>
      <c r="NF44">
        <f t="shared" si="716"/>
        <v>0</v>
      </c>
      <c r="NG44">
        <f t="shared" si="717"/>
        <v>0</v>
      </c>
      <c r="NH44">
        <f t="shared" si="718"/>
        <v>0</v>
      </c>
      <c r="NI44">
        <f t="shared" si="719"/>
        <v>0</v>
      </c>
      <c r="NJ44">
        <f t="shared" si="720"/>
        <v>0</v>
      </c>
      <c r="NK44">
        <f t="shared" si="721"/>
        <v>0</v>
      </c>
      <c r="NL44">
        <f t="shared" si="722"/>
        <v>0</v>
      </c>
      <c r="NM44">
        <f t="shared" si="553"/>
        <v>0</v>
      </c>
      <c r="NN44">
        <f t="shared" si="554"/>
        <v>0</v>
      </c>
      <c r="NO44">
        <f t="shared" si="555"/>
        <v>0</v>
      </c>
      <c r="NP44">
        <f t="shared" si="556"/>
        <v>0</v>
      </c>
      <c r="NQ44">
        <f t="shared" si="557"/>
        <v>0</v>
      </c>
      <c r="NR44">
        <f t="shared" si="558"/>
        <v>0</v>
      </c>
      <c r="NS44">
        <f t="shared" si="559"/>
        <v>0</v>
      </c>
      <c r="NT44">
        <f t="shared" si="560"/>
        <v>0</v>
      </c>
      <c r="NU44">
        <f t="shared" si="561"/>
        <v>0</v>
      </c>
      <c r="NV44">
        <f t="shared" si="562"/>
        <v>0</v>
      </c>
      <c r="NW44">
        <f t="shared" si="563"/>
        <v>0</v>
      </c>
      <c r="NX44">
        <f t="shared" si="564"/>
        <v>0</v>
      </c>
      <c r="NY44">
        <f t="shared" si="565"/>
        <v>0</v>
      </c>
      <c r="NZ44">
        <f t="shared" si="566"/>
        <v>0</v>
      </c>
      <c r="OA44">
        <f t="shared" si="567"/>
        <v>0</v>
      </c>
      <c r="OB44">
        <f t="shared" si="568"/>
        <v>0</v>
      </c>
      <c r="OC44">
        <f t="shared" si="569"/>
        <v>0</v>
      </c>
      <c r="OD44">
        <f t="shared" si="570"/>
        <v>0</v>
      </c>
      <c r="OE44">
        <f t="shared" si="571"/>
        <v>0</v>
      </c>
      <c r="OF44">
        <f t="shared" si="572"/>
        <v>0</v>
      </c>
      <c r="OG44">
        <f t="shared" si="573"/>
        <v>0</v>
      </c>
      <c r="OH44">
        <f t="shared" si="574"/>
        <v>0</v>
      </c>
      <c r="OI44">
        <f t="shared" si="575"/>
        <v>0</v>
      </c>
      <c r="OJ44">
        <f t="shared" si="576"/>
        <v>0</v>
      </c>
      <c r="OK44">
        <f t="shared" si="577"/>
        <v>0</v>
      </c>
      <c r="OL44">
        <f t="shared" si="578"/>
        <v>0</v>
      </c>
      <c r="OM44">
        <f t="shared" si="579"/>
        <v>0</v>
      </c>
      <c r="ON44">
        <f t="shared" si="580"/>
        <v>0</v>
      </c>
      <c r="OO44">
        <f t="shared" si="581"/>
        <v>0</v>
      </c>
      <c r="OP44">
        <f t="shared" si="582"/>
        <v>0</v>
      </c>
      <c r="OQ44">
        <f t="shared" si="583"/>
        <v>200</v>
      </c>
      <c r="OR44">
        <f t="shared" si="584"/>
        <v>0</v>
      </c>
      <c r="OS44">
        <f t="shared" si="585"/>
        <v>0</v>
      </c>
      <c r="OT44">
        <f t="shared" si="586"/>
        <v>0</v>
      </c>
      <c r="OU44">
        <f t="shared" si="587"/>
        <v>0</v>
      </c>
      <c r="OV44" t="str">
        <f t="shared" si="588"/>
        <v/>
      </c>
      <c r="OW44" t="str">
        <f t="shared" si="589"/>
        <v/>
      </c>
      <c r="OX44">
        <f t="shared" si="590"/>
        <v>0</v>
      </c>
      <c r="PU44">
        <f t="shared" si="591"/>
        <v>999</v>
      </c>
      <c r="PV44">
        <f t="shared" si="592"/>
        <v>999</v>
      </c>
      <c r="QD44">
        <v>41</v>
      </c>
      <c r="QE44">
        <f t="shared" si="723"/>
        <v>0</v>
      </c>
      <c r="QF44">
        <f t="shared" si="724"/>
        <v>0</v>
      </c>
      <c r="QG44">
        <f t="shared" si="725"/>
        <v>0</v>
      </c>
      <c r="QH44">
        <f t="shared" si="726"/>
        <v>0</v>
      </c>
      <c r="QI44">
        <f t="shared" si="727"/>
        <v>0</v>
      </c>
      <c r="QJ44">
        <f t="shared" si="728"/>
        <v>0</v>
      </c>
      <c r="QK44">
        <f t="shared" si="729"/>
        <v>0</v>
      </c>
      <c r="QL44">
        <f t="shared" si="730"/>
        <v>0</v>
      </c>
      <c r="QM44">
        <f t="shared" si="731"/>
        <v>0</v>
      </c>
      <c r="QN44">
        <f t="shared" si="732"/>
        <v>0</v>
      </c>
      <c r="QO44">
        <f t="shared" si="593"/>
        <v>0</v>
      </c>
      <c r="QP44">
        <f t="shared" si="594"/>
        <v>0</v>
      </c>
      <c r="QQ44">
        <f t="shared" si="595"/>
        <v>0</v>
      </c>
      <c r="QR44">
        <f t="shared" si="596"/>
        <v>0</v>
      </c>
      <c r="QS44">
        <f t="shared" si="597"/>
        <v>0</v>
      </c>
      <c r="QT44">
        <f t="shared" si="598"/>
        <v>0</v>
      </c>
      <c r="QU44">
        <f t="shared" si="599"/>
        <v>0</v>
      </c>
      <c r="QV44">
        <f t="shared" si="600"/>
        <v>0</v>
      </c>
      <c r="QW44">
        <f t="shared" si="601"/>
        <v>0</v>
      </c>
      <c r="QX44">
        <f t="shared" si="602"/>
        <v>0</v>
      </c>
      <c r="QY44">
        <f t="shared" si="603"/>
        <v>0</v>
      </c>
      <c r="QZ44">
        <f t="shared" si="604"/>
        <v>0</v>
      </c>
      <c r="RA44">
        <f t="shared" si="605"/>
        <v>0</v>
      </c>
      <c r="RB44">
        <f t="shared" si="606"/>
        <v>0</v>
      </c>
      <c r="RC44">
        <f t="shared" si="607"/>
        <v>0</v>
      </c>
      <c r="RD44">
        <f t="shared" si="608"/>
        <v>0</v>
      </c>
      <c r="RE44">
        <f t="shared" si="609"/>
        <v>0</v>
      </c>
      <c r="RF44">
        <f t="shared" si="610"/>
        <v>0</v>
      </c>
      <c r="RG44">
        <f t="shared" si="611"/>
        <v>0</v>
      </c>
      <c r="RH44">
        <f t="shared" si="612"/>
        <v>0</v>
      </c>
      <c r="RI44">
        <f t="shared" si="613"/>
        <v>0</v>
      </c>
      <c r="RJ44">
        <f t="shared" si="614"/>
        <v>0</v>
      </c>
      <c r="RK44">
        <f t="shared" si="615"/>
        <v>0</v>
      </c>
      <c r="RL44">
        <f t="shared" si="616"/>
        <v>0</v>
      </c>
      <c r="RM44">
        <f t="shared" si="617"/>
        <v>0</v>
      </c>
      <c r="RN44">
        <f t="shared" si="618"/>
        <v>0</v>
      </c>
      <c r="RO44">
        <f t="shared" si="619"/>
        <v>0</v>
      </c>
      <c r="RP44">
        <f t="shared" si="620"/>
        <v>0</v>
      </c>
      <c r="RQ44">
        <f t="shared" si="621"/>
        <v>0</v>
      </c>
      <c r="RR44">
        <f t="shared" si="622"/>
        <v>0</v>
      </c>
      <c r="RS44">
        <f t="shared" si="623"/>
        <v>300</v>
      </c>
      <c r="RT44">
        <f t="shared" si="624"/>
        <v>0</v>
      </c>
      <c r="RU44">
        <f t="shared" si="625"/>
        <v>0</v>
      </c>
      <c r="RV44">
        <f t="shared" si="626"/>
        <v>0</v>
      </c>
      <c r="RW44">
        <f t="shared" si="627"/>
        <v>0</v>
      </c>
      <c r="RX44" t="str">
        <f t="shared" si="628"/>
        <v/>
      </c>
      <c r="RY44" t="str">
        <f t="shared" si="629"/>
        <v/>
      </c>
      <c r="RZ44">
        <f t="shared" si="630"/>
        <v>0</v>
      </c>
      <c r="SW44">
        <f t="shared" si="631"/>
        <v>999</v>
      </c>
      <c r="SX44">
        <f t="shared" si="632"/>
        <v>999</v>
      </c>
      <c r="TF44">
        <v>41</v>
      </c>
      <c r="TG44">
        <f t="shared" si="733"/>
        <v>0</v>
      </c>
      <c r="TH44">
        <f t="shared" si="734"/>
        <v>0</v>
      </c>
      <c r="TI44">
        <f t="shared" si="735"/>
        <v>0</v>
      </c>
      <c r="TJ44">
        <f t="shared" si="736"/>
        <v>0</v>
      </c>
      <c r="TK44">
        <f t="shared" si="737"/>
        <v>0</v>
      </c>
      <c r="TL44">
        <f t="shared" si="738"/>
        <v>0</v>
      </c>
      <c r="TM44">
        <f t="shared" si="739"/>
        <v>0</v>
      </c>
      <c r="TN44">
        <f t="shared" si="740"/>
        <v>0</v>
      </c>
      <c r="TO44">
        <f t="shared" si="741"/>
        <v>0</v>
      </c>
      <c r="TP44">
        <f t="shared" si="742"/>
        <v>0</v>
      </c>
      <c r="TQ44">
        <f t="shared" si="633"/>
        <v>0</v>
      </c>
      <c r="TR44">
        <f t="shared" si="634"/>
        <v>0</v>
      </c>
      <c r="TS44">
        <f t="shared" si="635"/>
        <v>0</v>
      </c>
      <c r="TT44">
        <f t="shared" si="636"/>
        <v>0</v>
      </c>
      <c r="TU44">
        <f t="shared" si="637"/>
        <v>0</v>
      </c>
      <c r="TV44">
        <f t="shared" si="638"/>
        <v>0</v>
      </c>
      <c r="TW44">
        <f t="shared" si="639"/>
        <v>0</v>
      </c>
      <c r="TX44">
        <f t="shared" si="640"/>
        <v>0</v>
      </c>
      <c r="TY44">
        <f t="shared" si="641"/>
        <v>0</v>
      </c>
      <c r="TZ44">
        <f t="shared" si="642"/>
        <v>0</v>
      </c>
      <c r="UA44">
        <f t="shared" si="643"/>
        <v>0</v>
      </c>
      <c r="UB44">
        <f t="shared" si="644"/>
        <v>0</v>
      </c>
      <c r="UC44">
        <f t="shared" si="645"/>
        <v>0</v>
      </c>
      <c r="UD44">
        <f t="shared" si="646"/>
        <v>0</v>
      </c>
      <c r="UE44">
        <f t="shared" si="647"/>
        <v>0</v>
      </c>
      <c r="UF44">
        <f t="shared" si="648"/>
        <v>0</v>
      </c>
      <c r="UG44">
        <f t="shared" si="649"/>
        <v>0</v>
      </c>
      <c r="UH44">
        <f t="shared" si="650"/>
        <v>0</v>
      </c>
      <c r="UI44">
        <f t="shared" si="651"/>
        <v>0</v>
      </c>
      <c r="UJ44">
        <f t="shared" si="652"/>
        <v>0</v>
      </c>
      <c r="UK44">
        <f t="shared" si="653"/>
        <v>0</v>
      </c>
      <c r="UL44">
        <f t="shared" si="654"/>
        <v>0</v>
      </c>
      <c r="UM44">
        <f t="shared" si="655"/>
        <v>0</v>
      </c>
      <c r="UN44">
        <f t="shared" si="656"/>
        <v>0</v>
      </c>
      <c r="UO44">
        <f t="shared" si="657"/>
        <v>0</v>
      </c>
      <c r="UP44">
        <f t="shared" si="658"/>
        <v>0</v>
      </c>
      <c r="UQ44">
        <f t="shared" si="659"/>
        <v>0</v>
      </c>
      <c r="UR44">
        <f t="shared" si="660"/>
        <v>0</v>
      </c>
      <c r="US44">
        <f t="shared" si="661"/>
        <v>0</v>
      </c>
      <c r="UT44">
        <f t="shared" si="662"/>
        <v>0</v>
      </c>
      <c r="UU44">
        <f t="shared" si="663"/>
        <v>400</v>
      </c>
      <c r="UV44">
        <f t="shared" si="664"/>
        <v>0</v>
      </c>
      <c r="UW44">
        <f t="shared" si="665"/>
        <v>0</v>
      </c>
      <c r="UX44">
        <f t="shared" si="666"/>
        <v>0</v>
      </c>
      <c r="UY44">
        <f t="shared" si="667"/>
        <v>0</v>
      </c>
      <c r="UZ44" t="str">
        <f t="shared" si="668"/>
        <v/>
      </c>
      <c r="VA44" t="str">
        <f t="shared" si="669"/>
        <v/>
      </c>
      <c r="VB44">
        <f t="shared" si="670"/>
        <v>0</v>
      </c>
      <c r="VY44">
        <f t="shared" si="671"/>
        <v>999</v>
      </c>
      <c r="VZ44">
        <f t="shared" si="672"/>
        <v>999</v>
      </c>
      <c r="WH44">
        <v>41</v>
      </c>
      <c r="WI44">
        <f t="shared" si="383"/>
        <v>0</v>
      </c>
      <c r="WJ44">
        <f t="shared" si="384"/>
        <v>0</v>
      </c>
      <c r="WK44">
        <f t="shared" si="385"/>
        <v>0</v>
      </c>
      <c r="WL44">
        <f t="shared" si="386"/>
        <v>0</v>
      </c>
      <c r="WM44">
        <f t="shared" si="387"/>
        <v>0</v>
      </c>
      <c r="WN44">
        <f t="shared" si="388"/>
        <v>0</v>
      </c>
      <c r="WO44">
        <f t="shared" si="389"/>
        <v>0</v>
      </c>
      <c r="WP44">
        <f t="shared" si="390"/>
        <v>0</v>
      </c>
      <c r="WQ44">
        <f t="shared" si="391"/>
        <v>0</v>
      </c>
      <c r="WR44">
        <f t="shared" si="392"/>
        <v>0</v>
      </c>
      <c r="WS44">
        <f t="shared" si="280"/>
        <v>0</v>
      </c>
      <c r="WT44">
        <f t="shared" si="281"/>
        <v>0</v>
      </c>
      <c r="WU44">
        <f t="shared" si="282"/>
        <v>0</v>
      </c>
      <c r="WV44">
        <f t="shared" si="283"/>
        <v>0</v>
      </c>
      <c r="WW44">
        <f t="shared" si="284"/>
        <v>0</v>
      </c>
      <c r="WX44">
        <f t="shared" si="285"/>
        <v>0</v>
      </c>
      <c r="WY44">
        <f t="shared" si="286"/>
        <v>0</v>
      </c>
      <c r="WZ44">
        <f t="shared" si="287"/>
        <v>0</v>
      </c>
      <c r="XA44">
        <f t="shared" si="288"/>
        <v>0</v>
      </c>
      <c r="XB44">
        <f t="shared" si="289"/>
        <v>0</v>
      </c>
      <c r="XC44">
        <f t="shared" si="290"/>
        <v>0</v>
      </c>
      <c r="XD44">
        <f t="shared" si="291"/>
        <v>0</v>
      </c>
      <c r="XE44">
        <f t="shared" si="292"/>
        <v>0</v>
      </c>
      <c r="XF44">
        <f t="shared" si="293"/>
        <v>0</v>
      </c>
      <c r="XG44">
        <f t="shared" si="294"/>
        <v>0</v>
      </c>
      <c r="XH44">
        <f t="shared" si="295"/>
        <v>0</v>
      </c>
      <c r="XI44">
        <f t="shared" si="296"/>
        <v>0</v>
      </c>
      <c r="XJ44">
        <f t="shared" si="297"/>
        <v>0</v>
      </c>
      <c r="XK44">
        <f t="shared" si="298"/>
        <v>0</v>
      </c>
      <c r="XL44">
        <f t="shared" si="299"/>
        <v>0</v>
      </c>
      <c r="XM44">
        <f t="shared" si="300"/>
        <v>0</v>
      </c>
      <c r="XN44">
        <f t="shared" si="301"/>
        <v>0</v>
      </c>
      <c r="XO44">
        <f t="shared" si="302"/>
        <v>0</v>
      </c>
      <c r="XP44">
        <f t="shared" si="303"/>
        <v>0</v>
      </c>
      <c r="XQ44">
        <f t="shared" si="304"/>
        <v>0</v>
      </c>
      <c r="XR44">
        <f t="shared" si="305"/>
        <v>0</v>
      </c>
      <c r="XS44">
        <f t="shared" si="306"/>
        <v>0</v>
      </c>
      <c r="XT44">
        <f t="shared" si="307"/>
        <v>0</v>
      </c>
      <c r="XU44">
        <f t="shared" si="308"/>
        <v>0</v>
      </c>
      <c r="XV44">
        <f t="shared" si="309"/>
        <v>0</v>
      </c>
      <c r="XX44">
        <f t="shared" si="310"/>
        <v>0</v>
      </c>
      <c r="XY44">
        <f t="shared" si="311"/>
        <v>0</v>
      </c>
      <c r="XZ44">
        <f t="shared" si="312"/>
        <v>0</v>
      </c>
    </row>
    <row r="45" spans="1:650" x14ac:dyDescent="0.45">
      <c r="C45" s="3" t="s">
        <v>54</v>
      </c>
      <c r="D45" s="3"/>
      <c r="E45" s="31" t="str">
        <f>IF(CQ2&lt;=0,"",IF(CK2=1,CJ2,"&gt;72"))</f>
        <v/>
      </c>
      <c r="F45" s="32" t="str">
        <f>CP2</f>
        <v/>
      </c>
      <c r="G45" s="40"/>
      <c r="H45" s="33" t="str">
        <f>CN2</f>
        <v/>
      </c>
      <c r="AT45">
        <v>42</v>
      </c>
      <c r="AU45">
        <f t="shared" si="673"/>
        <v>0</v>
      </c>
      <c r="AV45">
        <f t="shared" si="674"/>
        <v>0</v>
      </c>
      <c r="AW45">
        <f t="shared" si="675"/>
        <v>0</v>
      </c>
      <c r="AX45">
        <f t="shared" si="676"/>
        <v>0</v>
      </c>
      <c r="AY45">
        <f t="shared" si="677"/>
        <v>0</v>
      </c>
      <c r="AZ45">
        <f t="shared" si="678"/>
        <v>0</v>
      </c>
      <c r="BA45">
        <f t="shared" si="679"/>
        <v>0</v>
      </c>
      <c r="BB45">
        <f t="shared" si="680"/>
        <v>0</v>
      </c>
      <c r="BC45">
        <f t="shared" si="681"/>
        <v>0</v>
      </c>
      <c r="BD45">
        <f t="shared" si="682"/>
        <v>0</v>
      </c>
      <c r="BE45">
        <f t="shared" si="393"/>
        <v>0</v>
      </c>
      <c r="BF45">
        <f t="shared" si="394"/>
        <v>0</v>
      </c>
      <c r="BG45">
        <f t="shared" si="395"/>
        <v>0</v>
      </c>
      <c r="BH45">
        <f t="shared" si="396"/>
        <v>0</v>
      </c>
      <c r="BI45">
        <f t="shared" si="397"/>
        <v>0</v>
      </c>
      <c r="BJ45">
        <f t="shared" si="398"/>
        <v>0</v>
      </c>
      <c r="BK45">
        <f t="shared" si="399"/>
        <v>0</v>
      </c>
      <c r="BL45">
        <f t="shared" si="400"/>
        <v>0</v>
      </c>
      <c r="BM45">
        <f t="shared" si="401"/>
        <v>0</v>
      </c>
      <c r="BN45">
        <f t="shared" si="402"/>
        <v>0</v>
      </c>
      <c r="BO45">
        <f t="shared" si="403"/>
        <v>0</v>
      </c>
      <c r="BP45">
        <f t="shared" si="404"/>
        <v>0</v>
      </c>
      <c r="BQ45">
        <f t="shared" si="405"/>
        <v>0</v>
      </c>
      <c r="BR45">
        <f t="shared" si="406"/>
        <v>0</v>
      </c>
      <c r="BS45">
        <f t="shared" si="407"/>
        <v>0</v>
      </c>
      <c r="BT45">
        <f t="shared" si="408"/>
        <v>0</v>
      </c>
      <c r="BU45">
        <f t="shared" si="409"/>
        <v>0</v>
      </c>
      <c r="BV45">
        <f t="shared" si="410"/>
        <v>0</v>
      </c>
      <c r="BW45">
        <f t="shared" si="411"/>
        <v>0</v>
      </c>
      <c r="BX45">
        <f t="shared" si="412"/>
        <v>0</v>
      </c>
      <c r="BY45">
        <f t="shared" si="413"/>
        <v>0</v>
      </c>
      <c r="BZ45">
        <f t="shared" si="414"/>
        <v>0</v>
      </c>
      <c r="CA45">
        <f t="shared" si="415"/>
        <v>0</v>
      </c>
      <c r="CB45">
        <f t="shared" si="416"/>
        <v>0</v>
      </c>
      <c r="CC45">
        <f t="shared" si="417"/>
        <v>0</v>
      </c>
      <c r="CD45">
        <f t="shared" si="418"/>
        <v>0</v>
      </c>
      <c r="CE45">
        <f t="shared" si="419"/>
        <v>0</v>
      </c>
      <c r="CF45">
        <f t="shared" si="420"/>
        <v>0</v>
      </c>
      <c r="CG45">
        <f t="shared" si="421"/>
        <v>0</v>
      </c>
      <c r="CH45">
        <f t="shared" si="422"/>
        <v>0</v>
      </c>
      <c r="CI45">
        <f t="shared" si="423"/>
        <v>0</v>
      </c>
      <c r="CJ45">
        <f t="shared" si="424"/>
        <v>0</v>
      </c>
      <c r="CK45">
        <f t="shared" si="425"/>
        <v>0</v>
      </c>
      <c r="CL45">
        <f t="shared" si="426"/>
        <v>0</v>
      </c>
      <c r="CM45">
        <f t="shared" si="427"/>
        <v>0</v>
      </c>
      <c r="CN45" t="str">
        <f t="shared" si="428"/>
        <v/>
      </c>
      <c r="CO45" t="str">
        <f t="shared" si="429"/>
        <v/>
      </c>
      <c r="CP45">
        <f t="shared" si="430"/>
        <v>0</v>
      </c>
      <c r="DM45">
        <f t="shared" si="431"/>
        <v>999</v>
      </c>
      <c r="DN45">
        <f t="shared" si="432"/>
        <v>999</v>
      </c>
      <c r="DV45">
        <v>42</v>
      </c>
      <c r="DW45">
        <f t="shared" si="683"/>
        <v>0</v>
      </c>
      <c r="DX45">
        <f t="shared" si="684"/>
        <v>0</v>
      </c>
      <c r="DY45">
        <f t="shared" si="685"/>
        <v>0</v>
      </c>
      <c r="DZ45">
        <f t="shared" si="686"/>
        <v>0</v>
      </c>
      <c r="EA45">
        <f t="shared" si="687"/>
        <v>0</v>
      </c>
      <c r="EB45">
        <f t="shared" si="688"/>
        <v>0</v>
      </c>
      <c r="EC45">
        <f t="shared" si="689"/>
        <v>0</v>
      </c>
      <c r="ED45">
        <f t="shared" si="690"/>
        <v>0</v>
      </c>
      <c r="EE45">
        <f t="shared" si="691"/>
        <v>0</v>
      </c>
      <c r="EF45">
        <f t="shared" si="692"/>
        <v>0</v>
      </c>
      <c r="EG45">
        <f t="shared" si="433"/>
        <v>0</v>
      </c>
      <c r="EH45">
        <f t="shared" si="434"/>
        <v>0</v>
      </c>
      <c r="EI45">
        <f t="shared" si="435"/>
        <v>0</v>
      </c>
      <c r="EJ45">
        <f t="shared" si="436"/>
        <v>0</v>
      </c>
      <c r="EK45">
        <f t="shared" si="437"/>
        <v>0</v>
      </c>
      <c r="EL45">
        <f t="shared" si="438"/>
        <v>0</v>
      </c>
      <c r="EM45">
        <f t="shared" si="439"/>
        <v>0</v>
      </c>
      <c r="EN45">
        <f t="shared" si="440"/>
        <v>0</v>
      </c>
      <c r="EO45">
        <f t="shared" si="441"/>
        <v>0</v>
      </c>
      <c r="EP45">
        <f t="shared" si="442"/>
        <v>0</v>
      </c>
      <c r="EQ45">
        <f t="shared" si="443"/>
        <v>0</v>
      </c>
      <c r="ER45">
        <f t="shared" si="444"/>
        <v>0</v>
      </c>
      <c r="ES45">
        <f t="shared" si="445"/>
        <v>0</v>
      </c>
      <c r="ET45">
        <f t="shared" si="446"/>
        <v>0</v>
      </c>
      <c r="EU45">
        <f t="shared" si="447"/>
        <v>0</v>
      </c>
      <c r="EV45">
        <f t="shared" si="448"/>
        <v>0</v>
      </c>
      <c r="EW45">
        <f t="shared" si="449"/>
        <v>0</v>
      </c>
      <c r="EX45">
        <f t="shared" si="450"/>
        <v>0</v>
      </c>
      <c r="EY45">
        <f t="shared" si="451"/>
        <v>0</v>
      </c>
      <c r="EZ45">
        <f t="shared" si="452"/>
        <v>0</v>
      </c>
      <c r="FA45">
        <f t="shared" si="453"/>
        <v>0</v>
      </c>
      <c r="FB45">
        <f t="shared" si="454"/>
        <v>0</v>
      </c>
      <c r="FC45">
        <f t="shared" si="455"/>
        <v>0</v>
      </c>
      <c r="FD45">
        <f t="shared" si="456"/>
        <v>0</v>
      </c>
      <c r="FE45">
        <f t="shared" si="457"/>
        <v>0</v>
      </c>
      <c r="FF45">
        <f t="shared" si="458"/>
        <v>0</v>
      </c>
      <c r="FG45">
        <f t="shared" si="459"/>
        <v>0</v>
      </c>
      <c r="FH45">
        <f t="shared" si="460"/>
        <v>0</v>
      </c>
      <c r="FI45">
        <f t="shared" si="461"/>
        <v>0</v>
      </c>
      <c r="FJ45">
        <f t="shared" si="462"/>
        <v>0</v>
      </c>
      <c r="FK45">
        <f t="shared" si="463"/>
        <v>0</v>
      </c>
      <c r="FL45">
        <f t="shared" si="464"/>
        <v>0</v>
      </c>
      <c r="FM45">
        <f t="shared" si="465"/>
        <v>0</v>
      </c>
      <c r="FN45">
        <f t="shared" si="466"/>
        <v>0</v>
      </c>
      <c r="FO45">
        <f t="shared" si="467"/>
        <v>0</v>
      </c>
      <c r="FP45" t="str">
        <f t="shared" si="468"/>
        <v/>
      </c>
      <c r="FQ45" t="str">
        <f t="shared" si="469"/>
        <v/>
      </c>
      <c r="FR45">
        <f t="shared" si="470"/>
        <v>0</v>
      </c>
      <c r="GO45">
        <f t="shared" si="471"/>
        <v>999</v>
      </c>
      <c r="GP45">
        <f t="shared" si="472"/>
        <v>999</v>
      </c>
      <c r="GX45">
        <v>42</v>
      </c>
      <c r="GY45">
        <f t="shared" si="693"/>
        <v>0</v>
      </c>
      <c r="GZ45">
        <f t="shared" si="694"/>
        <v>0</v>
      </c>
      <c r="HA45">
        <f t="shared" si="695"/>
        <v>0</v>
      </c>
      <c r="HB45">
        <f t="shared" si="696"/>
        <v>0</v>
      </c>
      <c r="HC45">
        <f t="shared" si="697"/>
        <v>0</v>
      </c>
      <c r="HD45">
        <f t="shared" si="698"/>
        <v>0</v>
      </c>
      <c r="HE45">
        <f t="shared" si="699"/>
        <v>0</v>
      </c>
      <c r="HF45">
        <f t="shared" si="700"/>
        <v>0</v>
      </c>
      <c r="HG45">
        <f t="shared" si="701"/>
        <v>0</v>
      </c>
      <c r="HH45">
        <f t="shared" si="702"/>
        <v>0</v>
      </c>
      <c r="HI45">
        <f t="shared" si="473"/>
        <v>0</v>
      </c>
      <c r="HJ45">
        <f t="shared" si="474"/>
        <v>0</v>
      </c>
      <c r="HK45">
        <f t="shared" si="475"/>
        <v>0</v>
      </c>
      <c r="HL45">
        <f t="shared" si="476"/>
        <v>0</v>
      </c>
      <c r="HM45">
        <f t="shared" si="477"/>
        <v>0</v>
      </c>
      <c r="HN45">
        <f t="shared" si="478"/>
        <v>0</v>
      </c>
      <c r="HO45">
        <f t="shared" si="479"/>
        <v>0</v>
      </c>
      <c r="HP45">
        <f t="shared" si="480"/>
        <v>0</v>
      </c>
      <c r="HQ45">
        <f t="shared" si="481"/>
        <v>0</v>
      </c>
      <c r="HR45">
        <f t="shared" si="482"/>
        <v>0</v>
      </c>
      <c r="HS45">
        <f t="shared" si="483"/>
        <v>0</v>
      </c>
      <c r="HT45">
        <f t="shared" si="484"/>
        <v>0</v>
      </c>
      <c r="HU45">
        <f t="shared" si="485"/>
        <v>0</v>
      </c>
      <c r="HV45">
        <f t="shared" si="486"/>
        <v>0</v>
      </c>
      <c r="HW45">
        <f t="shared" si="487"/>
        <v>0</v>
      </c>
      <c r="HX45">
        <f t="shared" si="488"/>
        <v>0</v>
      </c>
      <c r="HY45">
        <f t="shared" si="489"/>
        <v>0</v>
      </c>
      <c r="HZ45">
        <f t="shared" si="490"/>
        <v>0</v>
      </c>
      <c r="IA45">
        <f t="shared" si="491"/>
        <v>0</v>
      </c>
      <c r="IB45">
        <f t="shared" si="492"/>
        <v>0</v>
      </c>
      <c r="IC45">
        <f t="shared" si="493"/>
        <v>0</v>
      </c>
      <c r="ID45">
        <f t="shared" si="494"/>
        <v>0</v>
      </c>
      <c r="IE45">
        <f t="shared" si="495"/>
        <v>0</v>
      </c>
      <c r="IF45">
        <f t="shared" si="496"/>
        <v>0</v>
      </c>
      <c r="IG45">
        <f t="shared" si="497"/>
        <v>0</v>
      </c>
      <c r="IH45">
        <f t="shared" si="498"/>
        <v>0</v>
      </c>
      <c r="II45">
        <f t="shared" si="499"/>
        <v>0</v>
      </c>
      <c r="IJ45">
        <f t="shared" si="500"/>
        <v>0</v>
      </c>
      <c r="IK45">
        <f t="shared" si="501"/>
        <v>0</v>
      </c>
      <c r="IL45">
        <f t="shared" si="502"/>
        <v>0</v>
      </c>
      <c r="IM45">
        <f t="shared" si="503"/>
        <v>0</v>
      </c>
      <c r="IN45">
        <f t="shared" si="504"/>
        <v>0</v>
      </c>
      <c r="IO45">
        <f t="shared" si="505"/>
        <v>0</v>
      </c>
      <c r="IP45">
        <f t="shared" si="506"/>
        <v>0</v>
      </c>
      <c r="IQ45">
        <f t="shared" si="507"/>
        <v>0</v>
      </c>
      <c r="IR45" t="str">
        <f t="shared" si="508"/>
        <v/>
      </c>
      <c r="IS45" t="str">
        <f t="shared" si="509"/>
        <v/>
      </c>
      <c r="IT45">
        <f t="shared" si="510"/>
        <v>0</v>
      </c>
      <c r="JQ45">
        <f t="shared" si="511"/>
        <v>999</v>
      </c>
      <c r="JR45">
        <f t="shared" si="512"/>
        <v>999</v>
      </c>
      <c r="JZ45">
        <v>42</v>
      </c>
      <c r="KA45">
        <f t="shared" si="703"/>
        <v>0</v>
      </c>
      <c r="KB45">
        <f t="shared" si="704"/>
        <v>0</v>
      </c>
      <c r="KC45">
        <f t="shared" si="705"/>
        <v>0</v>
      </c>
      <c r="KD45">
        <f t="shared" si="706"/>
        <v>0</v>
      </c>
      <c r="KE45">
        <f t="shared" si="707"/>
        <v>0</v>
      </c>
      <c r="KF45">
        <f t="shared" si="708"/>
        <v>0</v>
      </c>
      <c r="KG45">
        <f t="shared" si="709"/>
        <v>0</v>
      </c>
      <c r="KH45">
        <f t="shared" si="710"/>
        <v>0</v>
      </c>
      <c r="KI45">
        <f t="shared" si="711"/>
        <v>0</v>
      </c>
      <c r="KJ45">
        <f t="shared" si="712"/>
        <v>0</v>
      </c>
      <c r="KK45">
        <f t="shared" si="513"/>
        <v>0</v>
      </c>
      <c r="KL45">
        <f t="shared" si="514"/>
        <v>0</v>
      </c>
      <c r="KM45">
        <f t="shared" si="515"/>
        <v>0</v>
      </c>
      <c r="KN45">
        <f t="shared" si="516"/>
        <v>0</v>
      </c>
      <c r="KO45">
        <f t="shared" si="517"/>
        <v>0</v>
      </c>
      <c r="KP45">
        <f t="shared" si="518"/>
        <v>0</v>
      </c>
      <c r="KQ45">
        <f t="shared" si="519"/>
        <v>0</v>
      </c>
      <c r="KR45">
        <f t="shared" si="520"/>
        <v>0</v>
      </c>
      <c r="KS45">
        <f t="shared" si="521"/>
        <v>0</v>
      </c>
      <c r="KT45">
        <f t="shared" si="522"/>
        <v>0</v>
      </c>
      <c r="KU45">
        <f t="shared" si="523"/>
        <v>0</v>
      </c>
      <c r="KV45">
        <f t="shared" si="524"/>
        <v>0</v>
      </c>
      <c r="KW45">
        <f t="shared" si="525"/>
        <v>0</v>
      </c>
      <c r="KX45">
        <f t="shared" si="526"/>
        <v>0</v>
      </c>
      <c r="KY45">
        <f t="shared" si="527"/>
        <v>0</v>
      </c>
      <c r="KZ45">
        <f t="shared" si="528"/>
        <v>0</v>
      </c>
      <c r="LA45">
        <f t="shared" si="529"/>
        <v>0</v>
      </c>
      <c r="LB45">
        <f t="shared" si="530"/>
        <v>0</v>
      </c>
      <c r="LC45">
        <f t="shared" si="531"/>
        <v>0</v>
      </c>
      <c r="LD45">
        <f t="shared" si="532"/>
        <v>0</v>
      </c>
      <c r="LE45">
        <f t="shared" si="533"/>
        <v>0</v>
      </c>
      <c r="LF45">
        <f t="shared" si="534"/>
        <v>0</v>
      </c>
      <c r="LG45">
        <f t="shared" si="535"/>
        <v>0</v>
      </c>
      <c r="LH45">
        <f t="shared" si="536"/>
        <v>0</v>
      </c>
      <c r="LI45">
        <f t="shared" si="537"/>
        <v>0</v>
      </c>
      <c r="LJ45">
        <f t="shared" si="538"/>
        <v>0</v>
      </c>
      <c r="LK45">
        <f t="shared" si="539"/>
        <v>0</v>
      </c>
      <c r="LL45">
        <f t="shared" si="540"/>
        <v>0</v>
      </c>
      <c r="LM45">
        <f t="shared" si="541"/>
        <v>0</v>
      </c>
      <c r="LN45">
        <f t="shared" si="542"/>
        <v>0</v>
      </c>
      <c r="LO45">
        <f t="shared" si="543"/>
        <v>100</v>
      </c>
      <c r="LP45">
        <f t="shared" si="544"/>
        <v>0</v>
      </c>
      <c r="LQ45">
        <f t="shared" si="545"/>
        <v>0</v>
      </c>
      <c r="LR45">
        <f t="shared" si="546"/>
        <v>0</v>
      </c>
      <c r="LS45">
        <f t="shared" si="547"/>
        <v>0</v>
      </c>
      <c r="LT45" t="str">
        <f t="shared" si="548"/>
        <v/>
      </c>
      <c r="LU45" t="str">
        <f t="shared" si="549"/>
        <v/>
      </c>
      <c r="LV45">
        <f t="shared" si="550"/>
        <v>0</v>
      </c>
      <c r="MS45">
        <f t="shared" si="551"/>
        <v>999</v>
      </c>
      <c r="MT45">
        <f t="shared" si="552"/>
        <v>999</v>
      </c>
      <c r="NB45">
        <v>42</v>
      </c>
      <c r="NC45">
        <f t="shared" si="713"/>
        <v>0</v>
      </c>
      <c r="ND45">
        <f t="shared" si="714"/>
        <v>0</v>
      </c>
      <c r="NE45">
        <f t="shared" si="715"/>
        <v>0</v>
      </c>
      <c r="NF45">
        <f t="shared" si="716"/>
        <v>0</v>
      </c>
      <c r="NG45">
        <f t="shared" si="717"/>
        <v>0</v>
      </c>
      <c r="NH45">
        <f t="shared" si="718"/>
        <v>0</v>
      </c>
      <c r="NI45">
        <f t="shared" si="719"/>
        <v>0</v>
      </c>
      <c r="NJ45">
        <f t="shared" si="720"/>
        <v>0</v>
      </c>
      <c r="NK45">
        <f t="shared" si="721"/>
        <v>0</v>
      </c>
      <c r="NL45">
        <f t="shared" si="722"/>
        <v>0</v>
      </c>
      <c r="NM45">
        <f t="shared" si="553"/>
        <v>0</v>
      </c>
      <c r="NN45">
        <f t="shared" si="554"/>
        <v>0</v>
      </c>
      <c r="NO45">
        <f t="shared" si="555"/>
        <v>0</v>
      </c>
      <c r="NP45">
        <f t="shared" si="556"/>
        <v>0</v>
      </c>
      <c r="NQ45">
        <f t="shared" si="557"/>
        <v>0</v>
      </c>
      <c r="NR45">
        <f t="shared" si="558"/>
        <v>0</v>
      </c>
      <c r="NS45">
        <f t="shared" si="559"/>
        <v>0</v>
      </c>
      <c r="NT45">
        <f t="shared" si="560"/>
        <v>0</v>
      </c>
      <c r="NU45">
        <f t="shared" si="561"/>
        <v>0</v>
      </c>
      <c r="NV45">
        <f t="shared" si="562"/>
        <v>0</v>
      </c>
      <c r="NW45">
        <f t="shared" si="563"/>
        <v>0</v>
      </c>
      <c r="NX45">
        <f t="shared" si="564"/>
        <v>0</v>
      </c>
      <c r="NY45">
        <f t="shared" si="565"/>
        <v>0</v>
      </c>
      <c r="NZ45">
        <f t="shared" si="566"/>
        <v>0</v>
      </c>
      <c r="OA45">
        <f t="shared" si="567"/>
        <v>0</v>
      </c>
      <c r="OB45">
        <f t="shared" si="568"/>
        <v>0</v>
      </c>
      <c r="OC45">
        <f t="shared" si="569"/>
        <v>0</v>
      </c>
      <c r="OD45">
        <f t="shared" si="570"/>
        <v>0</v>
      </c>
      <c r="OE45">
        <f t="shared" si="571"/>
        <v>0</v>
      </c>
      <c r="OF45">
        <f t="shared" si="572"/>
        <v>0</v>
      </c>
      <c r="OG45">
        <f t="shared" si="573"/>
        <v>0</v>
      </c>
      <c r="OH45">
        <f t="shared" si="574"/>
        <v>0</v>
      </c>
      <c r="OI45">
        <f t="shared" si="575"/>
        <v>0</v>
      </c>
      <c r="OJ45">
        <f t="shared" si="576"/>
        <v>0</v>
      </c>
      <c r="OK45">
        <f t="shared" si="577"/>
        <v>0</v>
      </c>
      <c r="OL45">
        <f t="shared" si="578"/>
        <v>0</v>
      </c>
      <c r="OM45">
        <f t="shared" si="579"/>
        <v>0</v>
      </c>
      <c r="ON45">
        <f t="shared" si="580"/>
        <v>0</v>
      </c>
      <c r="OO45">
        <f t="shared" si="581"/>
        <v>0</v>
      </c>
      <c r="OP45">
        <f t="shared" si="582"/>
        <v>0</v>
      </c>
      <c r="OQ45">
        <f t="shared" si="583"/>
        <v>200</v>
      </c>
      <c r="OR45">
        <f t="shared" si="584"/>
        <v>0</v>
      </c>
      <c r="OS45">
        <f t="shared" si="585"/>
        <v>0</v>
      </c>
      <c r="OT45">
        <f t="shared" si="586"/>
        <v>0</v>
      </c>
      <c r="OU45">
        <f t="shared" si="587"/>
        <v>0</v>
      </c>
      <c r="OV45" t="str">
        <f t="shared" si="588"/>
        <v/>
      </c>
      <c r="OW45" t="str">
        <f t="shared" si="589"/>
        <v/>
      </c>
      <c r="OX45">
        <f t="shared" si="590"/>
        <v>0</v>
      </c>
      <c r="PU45">
        <f t="shared" si="591"/>
        <v>999</v>
      </c>
      <c r="PV45">
        <f t="shared" si="592"/>
        <v>999</v>
      </c>
      <c r="QD45">
        <v>42</v>
      </c>
      <c r="QE45">
        <f t="shared" si="723"/>
        <v>0</v>
      </c>
      <c r="QF45">
        <f t="shared" si="724"/>
        <v>0</v>
      </c>
      <c r="QG45">
        <f t="shared" si="725"/>
        <v>0</v>
      </c>
      <c r="QH45">
        <f t="shared" si="726"/>
        <v>0</v>
      </c>
      <c r="QI45">
        <f t="shared" si="727"/>
        <v>0</v>
      </c>
      <c r="QJ45">
        <f t="shared" si="728"/>
        <v>0</v>
      </c>
      <c r="QK45">
        <f t="shared" si="729"/>
        <v>0</v>
      </c>
      <c r="QL45">
        <f t="shared" si="730"/>
        <v>0</v>
      </c>
      <c r="QM45">
        <f t="shared" si="731"/>
        <v>0</v>
      </c>
      <c r="QN45">
        <f t="shared" si="732"/>
        <v>0</v>
      </c>
      <c r="QO45">
        <f t="shared" si="593"/>
        <v>0</v>
      </c>
      <c r="QP45">
        <f t="shared" si="594"/>
        <v>0</v>
      </c>
      <c r="QQ45">
        <f t="shared" si="595"/>
        <v>0</v>
      </c>
      <c r="QR45">
        <f t="shared" si="596"/>
        <v>0</v>
      </c>
      <c r="QS45">
        <f t="shared" si="597"/>
        <v>0</v>
      </c>
      <c r="QT45">
        <f t="shared" si="598"/>
        <v>0</v>
      </c>
      <c r="QU45">
        <f t="shared" si="599"/>
        <v>0</v>
      </c>
      <c r="QV45">
        <f t="shared" si="600"/>
        <v>0</v>
      </c>
      <c r="QW45">
        <f t="shared" si="601"/>
        <v>0</v>
      </c>
      <c r="QX45">
        <f t="shared" si="602"/>
        <v>0</v>
      </c>
      <c r="QY45">
        <f t="shared" si="603"/>
        <v>0</v>
      </c>
      <c r="QZ45">
        <f t="shared" si="604"/>
        <v>0</v>
      </c>
      <c r="RA45">
        <f t="shared" si="605"/>
        <v>0</v>
      </c>
      <c r="RB45">
        <f t="shared" si="606"/>
        <v>0</v>
      </c>
      <c r="RC45">
        <f t="shared" si="607"/>
        <v>0</v>
      </c>
      <c r="RD45">
        <f t="shared" si="608"/>
        <v>0</v>
      </c>
      <c r="RE45">
        <f t="shared" si="609"/>
        <v>0</v>
      </c>
      <c r="RF45">
        <f t="shared" si="610"/>
        <v>0</v>
      </c>
      <c r="RG45">
        <f t="shared" si="611"/>
        <v>0</v>
      </c>
      <c r="RH45">
        <f t="shared" si="612"/>
        <v>0</v>
      </c>
      <c r="RI45">
        <f t="shared" si="613"/>
        <v>0</v>
      </c>
      <c r="RJ45">
        <f t="shared" si="614"/>
        <v>0</v>
      </c>
      <c r="RK45">
        <f t="shared" si="615"/>
        <v>0</v>
      </c>
      <c r="RL45">
        <f t="shared" si="616"/>
        <v>0</v>
      </c>
      <c r="RM45">
        <f t="shared" si="617"/>
        <v>0</v>
      </c>
      <c r="RN45">
        <f t="shared" si="618"/>
        <v>0</v>
      </c>
      <c r="RO45">
        <f t="shared" si="619"/>
        <v>0</v>
      </c>
      <c r="RP45">
        <f t="shared" si="620"/>
        <v>0</v>
      </c>
      <c r="RQ45">
        <f t="shared" si="621"/>
        <v>0</v>
      </c>
      <c r="RR45">
        <f t="shared" si="622"/>
        <v>0</v>
      </c>
      <c r="RS45">
        <f t="shared" si="623"/>
        <v>300</v>
      </c>
      <c r="RT45">
        <f t="shared" si="624"/>
        <v>0</v>
      </c>
      <c r="RU45">
        <f t="shared" si="625"/>
        <v>0</v>
      </c>
      <c r="RV45">
        <f t="shared" si="626"/>
        <v>0</v>
      </c>
      <c r="RW45">
        <f t="shared" si="627"/>
        <v>0</v>
      </c>
      <c r="RX45" t="str">
        <f t="shared" si="628"/>
        <v/>
      </c>
      <c r="RY45" t="str">
        <f t="shared" si="629"/>
        <v/>
      </c>
      <c r="RZ45">
        <f t="shared" si="630"/>
        <v>0</v>
      </c>
      <c r="SW45">
        <f t="shared" si="631"/>
        <v>999</v>
      </c>
      <c r="SX45">
        <f t="shared" si="632"/>
        <v>999</v>
      </c>
      <c r="TF45">
        <v>42</v>
      </c>
      <c r="TG45">
        <f t="shared" si="733"/>
        <v>0</v>
      </c>
      <c r="TH45">
        <f t="shared" si="734"/>
        <v>0</v>
      </c>
      <c r="TI45">
        <f t="shared" si="735"/>
        <v>0</v>
      </c>
      <c r="TJ45">
        <f t="shared" si="736"/>
        <v>0</v>
      </c>
      <c r="TK45">
        <f t="shared" si="737"/>
        <v>0</v>
      </c>
      <c r="TL45">
        <f t="shared" si="738"/>
        <v>0</v>
      </c>
      <c r="TM45">
        <f t="shared" si="739"/>
        <v>0</v>
      </c>
      <c r="TN45">
        <f t="shared" si="740"/>
        <v>0</v>
      </c>
      <c r="TO45">
        <f t="shared" si="741"/>
        <v>0</v>
      </c>
      <c r="TP45">
        <f t="shared" si="742"/>
        <v>0</v>
      </c>
      <c r="TQ45">
        <f t="shared" si="633"/>
        <v>0</v>
      </c>
      <c r="TR45">
        <f t="shared" si="634"/>
        <v>0</v>
      </c>
      <c r="TS45">
        <f t="shared" si="635"/>
        <v>0</v>
      </c>
      <c r="TT45">
        <f t="shared" si="636"/>
        <v>0</v>
      </c>
      <c r="TU45">
        <f t="shared" si="637"/>
        <v>0</v>
      </c>
      <c r="TV45">
        <f t="shared" si="638"/>
        <v>0</v>
      </c>
      <c r="TW45">
        <f t="shared" si="639"/>
        <v>0</v>
      </c>
      <c r="TX45">
        <f t="shared" si="640"/>
        <v>0</v>
      </c>
      <c r="TY45">
        <f t="shared" si="641"/>
        <v>0</v>
      </c>
      <c r="TZ45">
        <f t="shared" si="642"/>
        <v>0</v>
      </c>
      <c r="UA45">
        <f t="shared" si="643"/>
        <v>0</v>
      </c>
      <c r="UB45">
        <f t="shared" si="644"/>
        <v>0</v>
      </c>
      <c r="UC45">
        <f t="shared" si="645"/>
        <v>0</v>
      </c>
      <c r="UD45">
        <f t="shared" si="646"/>
        <v>0</v>
      </c>
      <c r="UE45">
        <f t="shared" si="647"/>
        <v>0</v>
      </c>
      <c r="UF45">
        <f t="shared" si="648"/>
        <v>0</v>
      </c>
      <c r="UG45">
        <f t="shared" si="649"/>
        <v>0</v>
      </c>
      <c r="UH45">
        <f t="shared" si="650"/>
        <v>0</v>
      </c>
      <c r="UI45">
        <f t="shared" si="651"/>
        <v>0</v>
      </c>
      <c r="UJ45">
        <f t="shared" si="652"/>
        <v>0</v>
      </c>
      <c r="UK45">
        <f t="shared" si="653"/>
        <v>0</v>
      </c>
      <c r="UL45">
        <f t="shared" si="654"/>
        <v>0</v>
      </c>
      <c r="UM45">
        <f t="shared" si="655"/>
        <v>0</v>
      </c>
      <c r="UN45">
        <f t="shared" si="656"/>
        <v>0</v>
      </c>
      <c r="UO45">
        <f t="shared" si="657"/>
        <v>0</v>
      </c>
      <c r="UP45">
        <f t="shared" si="658"/>
        <v>0</v>
      </c>
      <c r="UQ45">
        <f t="shared" si="659"/>
        <v>0</v>
      </c>
      <c r="UR45">
        <f t="shared" si="660"/>
        <v>0</v>
      </c>
      <c r="US45">
        <f t="shared" si="661"/>
        <v>0</v>
      </c>
      <c r="UT45">
        <f t="shared" si="662"/>
        <v>0</v>
      </c>
      <c r="UU45">
        <f t="shared" si="663"/>
        <v>400</v>
      </c>
      <c r="UV45">
        <f t="shared" si="664"/>
        <v>0</v>
      </c>
      <c r="UW45">
        <f t="shared" si="665"/>
        <v>0</v>
      </c>
      <c r="UX45">
        <f t="shared" si="666"/>
        <v>0</v>
      </c>
      <c r="UY45">
        <f t="shared" si="667"/>
        <v>0</v>
      </c>
      <c r="UZ45" t="str">
        <f t="shared" si="668"/>
        <v/>
      </c>
      <c r="VA45" t="str">
        <f t="shared" si="669"/>
        <v/>
      </c>
      <c r="VB45">
        <f t="shared" si="670"/>
        <v>0</v>
      </c>
      <c r="VY45">
        <f t="shared" si="671"/>
        <v>999</v>
      </c>
      <c r="VZ45">
        <f t="shared" si="672"/>
        <v>999</v>
      </c>
      <c r="WH45">
        <v>42</v>
      </c>
      <c r="WI45">
        <f t="shared" si="383"/>
        <v>0</v>
      </c>
      <c r="WJ45">
        <f t="shared" si="384"/>
        <v>0</v>
      </c>
      <c r="WK45">
        <f t="shared" si="385"/>
        <v>0</v>
      </c>
      <c r="WL45">
        <f t="shared" si="386"/>
        <v>0</v>
      </c>
      <c r="WM45">
        <f t="shared" si="387"/>
        <v>0</v>
      </c>
      <c r="WN45">
        <f t="shared" si="388"/>
        <v>0</v>
      </c>
      <c r="WO45">
        <f t="shared" si="389"/>
        <v>0</v>
      </c>
      <c r="WP45">
        <f t="shared" si="390"/>
        <v>0</v>
      </c>
      <c r="WQ45">
        <f t="shared" si="391"/>
        <v>0</v>
      </c>
      <c r="WR45">
        <f t="shared" si="392"/>
        <v>0</v>
      </c>
      <c r="WS45">
        <f t="shared" si="280"/>
        <v>0</v>
      </c>
      <c r="WT45">
        <f t="shared" si="281"/>
        <v>0</v>
      </c>
      <c r="WU45">
        <f t="shared" si="282"/>
        <v>0</v>
      </c>
      <c r="WV45">
        <f t="shared" si="283"/>
        <v>0</v>
      </c>
      <c r="WW45">
        <f t="shared" si="284"/>
        <v>0</v>
      </c>
      <c r="WX45">
        <f t="shared" si="285"/>
        <v>0</v>
      </c>
      <c r="WY45">
        <f t="shared" si="286"/>
        <v>0</v>
      </c>
      <c r="WZ45">
        <f t="shared" si="287"/>
        <v>0</v>
      </c>
      <c r="XA45">
        <f t="shared" si="288"/>
        <v>0</v>
      </c>
      <c r="XB45">
        <f t="shared" si="289"/>
        <v>0</v>
      </c>
      <c r="XC45">
        <f t="shared" si="290"/>
        <v>0</v>
      </c>
      <c r="XD45">
        <f t="shared" si="291"/>
        <v>0</v>
      </c>
      <c r="XE45">
        <f t="shared" si="292"/>
        <v>0</v>
      </c>
      <c r="XF45">
        <f t="shared" si="293"/>
        <v>0</v>
      </c>
      <c r="XG45">
        <f t="shared" si="294"/>
        <v>0</v>
      </c>
      <c r="XH45">
        <f t="shared" si="295"/>
        <v>0</v>
      </c>
      <c r="XI45">
        <f t="shared" si="296"/>
        <v>0</v>
      </c>
      <c r="XJ45">
        <f t="shared" si="297"/>
        <v>0</v>
      </c>
      <c r="XK45">
        <f t="shared" si="298"/>
        <v>0</v>
      </c>
      <c r="XL45">
        <f t="shared" si="299"/>
        <v>0</v>
      </c>
      <c r="XM45">
        <f t="shared" si="300"/>
        <v>0</v>
      </c>
      <c r="XN45">
        <f t="shared" si="301"/>
        <v>0</v>
      </c>
      <c r="XO45">
        <f t="shared" si="302"/>
        <v>0</v>
      </c>
      <c r="XP45">
        <f t="shared" si="303"/>
        <v>0</v>
      </c>
      <c r="XQ45">
        <f t="shared" si="304"/>
        <v>0</v>
      </c>
      <c r="XR45">
        <f t="shared" si="305"/>
        <v>0</v>
      </c>
      <c r="XS45">
        <f t="shared" si="306"/>
        <v>0</v>
      </c>
      <c r="XT45">
        <f t="shared" si="307"/>
        <v>0</v>
      </c>
      <c r="XU45">
        <f t="shared" si="308"/>
        <v>0</v>
      </c>
      <c r="XV45">
        <f t="shared" si="309"/>
        <v>0</v>
      </c>
      <c r="XX45">
        <f t="shared" si="310"/>
        <v>0</v>
      </c>
      <c r="XY45">
        <f t="shared" si="311"/>
        <v>0</v>
      </c>
      <c r="XZ45">
        <f t="shared" si="312"/>
        <v>0</v>
      </c>
    </row>
    <row r="46" spans="1:650" x14ac:dyDescent="0.45">
      <c r="C46" s="3" t="s">
        <v>55</v>
      </c>
      <c r="D46" s="3"/>
      <c r="E46" s="31" t="str">
        <f>IF(FS2&lt;=0,"",IF(FM2=1,FL2,"&gt;72"))</f>
        <v/>
      </c>
      <c r="F46" s="32" t="str">
        <f>FR2</f>
        <v/>
      </c>
      <c r="G46" s="40"/>
      <c r="H46" s="33" t="str">
        <f>FP2</f>
        <v/>
      </c>
      <c r="AT46">
        <v>43</v>
      </c>
      <c r="AU46">
        <f t="shared" si="673"/>
        <v>0</v>
      </c>
      <c r="AV46">
        <f t="shared" si="674"/>
        <v>0</v>
      </c>
      <c r="AW46">
        <f t="shared" si="675"/>
        <v>0</v>
      </c>
      <c r="AX46">
        <f t="shared" si="676"/>
        <v>0</v>
      </c>
      <c r="AY46">
        <f t="shared" si="677"/>
        <v>0</v>
      </c>
      <c r="AZ46">
        <f t="shared" si="678"/>
        <v>0</v>
      </c>
      <c r="BA46">
        <f t="shared" si="679"/>
        <v>0</v>
      </c>
      <c r="BB46">
        <f t="shared" si="680"/>
        <v>0</v>
      </c>
      <c r="BC46">
        <f t="shared" si="681"/>
        <v>0</v>
      </c>
      <c r="BD46">
        <f t="shared" si="682"/>
        <v>0</v>
      </c>
      <c r="BE46">
        <f t="shared" si="393"/>
        <v>0</v>
      </c>
      <c r="BF46">
        <f t="shared" si="394"/>
        <v>0</v>
      </c>
      <c r="BG46">
        <f t="shared" si="395"/>
        <v>0</v>
      </c>
      <c r="BH46">
        <f t="shared" si="396"/>
        <v>0</v>
      </c>
      <c r="BI46">
        <f t="shared" si="397"/>
        <v>0</v>
      </c>
      <c r="BJ46">
        <f t="shared" si="398"/>
        <v>0</v>
      </c>
      <c r="BK46">
        <f t="shared" si="399"/>
        <v>0</v>
      </c>
      <c r="BL46">
        <f t="shared" si="400"/>
        <v>0</v>
      </c>
      <c r="BM46">
        <f t="shared" si="401"/>
        <v>0</v>
      </c>
      <c r="BN46">
        <f t="shared" si="402"/>
        <v>0</v>
      </c>
      <c r="BO46">
        <f t="shared" si="403"/>
        <v>0</v>
      </c>
      <c r="BP46">
        <f t="shared" si="404"/>
        <v>0</v>
      </c>
      <c r="BQ46">
        <f t="shared" si="405"/>
        <v>0</v>
      </c>
      <c r="BR46">
        <f t="shared" si="406"/>
        <v>0</v>
      </c>
      <c r="BS46">
        <f t="shared" si="407"/>
        <v>0</v>
      </c>
      <c r="BT46">
        <f t="shared" si="408"/>
        <v>0</v>
      </c>
      <c r="BU46">
        <f t="shared" si="409"/>
        <v>0</v>
      </c>
      <c r="BV46">
        <f t="shared" si="410"/>
        <v>0</v>
      </c>
      <c r="BW46">
        <f t="shared" si="411"/>
        <v>0</v>
      </c>
      <c r="BX46">
        <f t="shared" si="412"/>
        <v>0</v>
      </c>
      <c r="BY46">
        <f t="shared" si="413"/>
        <v>0</v>
      </c>
      <c r="BZ46">
        <f t="shared" si="414"/>
        <v>0</v>
      </c>
      <c r="CA46">
        <f t="shared" si="415"/>
        <v>0</v>
      </c>
      <c r="CB46">
        <f t="shared" si="416"/>
        <v>0</v>
      </c>
      <c r="CC46">
        <f t="shared" si="417"/>
        <v>0</v>
      </c>
      <c r="CD46">
        <f t="shared" si="418"/>
        <v>0</v>
      </c>
      <c r="CE46">
        <f t="shared" si="419"/>
        <v>0</v>
      </c>
      <c r="CF46">
        <f t="shared" si="420"/>
        <v>0</v>
      </c>
      <c r="CG46">
        <f t="shared" si="421"/>
        <v>0</v>
      </c>
      <c r="CH46">
        <f t="shared" si="422"/>
        <v>0</v>
      </c>
      <c r="CI46">
        <f t="shared" si="423"/>
        <v>0</v>
      </c>
      <c r="CJ46">
        <f t="shared" si="424"/>
        <v>0</v>
      </c>
      <c r="CK46">
        <f t="shared" si="425"/>
        <v>0</v>
      </c>
      <c r="CL46">
        <f t="shared" si="426"/>
        <v>0</v>
      </c>
      <c r="CM46">
        <f t="shared" si="427"/>
        <v>0</v>
      </c>
      <c r="CN46" t="str">
        <f t="shared" si="428"/>
        <v/>
      </c>
      <c r="CO46" t="str">
        <f t="shared" si="429"/>
        <v/>
      </c>
      <c r="CP46">
        <f t="shared" si="430"/>
        <v>0</v>
      </c>
      <c r="DM46">
        <f t="shared" si="431"/>
        <v>999</v>
      </c>
      <c r="DN46">
        <f t="shared" si="432"/>
        <v>999</v>
      </c>
      <c r="DV46">
        <v>43</v>
      </c>
      <c r="DW46">
        <f t="shared" si="683"/>
        <v>0</v>
      </c>
      <c r="DX46">
        <f t="shared" si="684"/>
        <v>0</v>
      </c>
      <c r="DY46">
        <f t="shared" si="685"/>
        <v>0</v>
      </c>
      <c r="DZ46">
        <f t="shared" si="686"/>
        <v>0</v>
      </c>
      <c r="EA46">
        <f t="shared" si="687"/>
        <v>0</v>
      </c>
      <c r="EB46">
        <f t="shared" si="688"/>
        <v>0</v>
      </c>
      <c r="EC46">
        <f t="shared" si="689"/>
        <v>0</v>
      </c>
      <c r="ED46">
        <f t="shared" si="690"/>
        <v>0</v>
      </c>
      <c r="EE46">
        <f t="shared" si="691"/>
        <v>0</v>
      </c>
      <c r="EF46">
        <f t="shared" si="692"/>
        <v>0</v>
      </c>
      <c r="EG46">
        <f t="shared" si="433"/>
        <v>0</v>
      </c>
      <c r="EH46">
        <f t="shared" si="434"/>
        <v>0</v>
      </c>
      <c r="EI46">
        <f t="shared" si="435"/>
        <v>0</v>
      </c>
      <c r="EJ46">
        <f t="shared" si="436"/>
        <v>0</v>
      </c>
      <c r="EK46">
        <f t="shared" si="437"/>
        <v>0</v>
      </c>
      <c r="EL46">
        <f t="shared" si="438"/>
        <v>0</v>
      </c>
      <c r="EM46">
        <f t="shared" si="439"/>
        <v>0</v>
      </c>
      <c r="EN46">
        <f t="shared" si="440"/>
        <v>0</v>
      </c>
      <c r="EO46">
        <f t="shared" si="441"/>
        <v>0</v>
      </c>
      <c r="EP46">
        <f t="shared" si="442"/>
        <v>0</v>
      </c>
      <c r="EQ46">
        <f t="shared" si="443"/>
        <v>0</v>
      </c>
      <c r="ER46">
        <f t="shared" si="444"/>
        <v>0</v>
      </c>
      <c r="ES46">
        <f t="shared" si="445"/>
        <v>0</v>
      </c>
      <c r="ET46">
        <f t="shared" si="446"/>
        <v>0</v>
      </c>
      <c r="EU46">
        <f t="shared" si="447"/>
        <v>0</v>
      </c>
      <c r="EV46">
        <f t="shared" si="448"/>
        <v>0</v>
      </c>
      <c r="EW46">
        <f t="shared" si="449"/>
        <v>0</v>
      </c>
      <c r="EX46">
        <f t="shared" si="450"/>
        <v>0</v>
      </c>
      <c r="EY46">
        <f t="shared" si="451"/>
        <v>0</v>
      </c>
      <c r="EZ46">
        <f t="shared" si="452"/>
        <v>0</v>
      </c>
      <c r="FA46">
        <f t="shared" si="453"/>
        <v>0</v>
      </c>
      <c r="FB46">
        <f t="shared" si="454"/>
        <v>0</v>
      </c>
      <c r="FC46">
        <f t="shared" si="455"/>
        <v>0</v>
      </c>
      <c r="FD46">
        <f t="shared" si="456"/>
        <v>0</v>
      </c>
      <c r="FE46">
        <f t="shared" si="457"/>
        <v>0</v>
      </c>
      <c r="FF46">
        <f t="shared" si="458"/>
        <v>0</v>
      </c>
      <c r="FG46">
        <f t="shared" si="459"/>
        <v>0</v>
      </c>
      <c r="FH46">
        <f t="shared" si="460"/>
        <v>0</v>
      </c>
      <c r="FI46">
        <f t="shared" si="461"/>
        <v>0</v>
      </c>
      <c r="FJ46">
        <f t="shared" si="462"/>
        <v>0</v>
      </c>
      <c r="FK46">
        <f t="shared" si="463"/>
        <v>0</v>
      </c>
      <c r="FL46">
        <f t="shared" si="464"/>
        <v>0</v>
      </c>
      <c r="FM46">
        <f t="shared" si="465"/>
        <v>0</v>
      </c>
      <c r="FN46">
        <f t="shared" si="466"/>
        <v>0</v>
      </c>
      <c r="FO46">
        <f t="shared" si="467"/>
        <v>0</v>
      </c>
      <c r="FP46" t="str">
        <f t="shared" si="468"/>
        <v/>
      </c>
      <c r="FQ46" t="str">
        <f t="shared" si="469"/>
        <v/>
      </c>
      <c r="FR46">
        <f t="shared" si="470"/>
        <v>0</v>
      </c>
      <c r="GO46">
        <f t="shared" si="471"/>
        <v>999</v>
      </c>
      <c r="GP46">
        <f t="shared" si="472"/>
        <v>999</v>
      </c>
      <c r="GX46">
        <v>43</v>
      </c>
      <c r="GY46">
        <f t="shared" si="693"/>
        <v>0</v>
      </c>
      <c r="GZ46">
        <f t="shared" si="694"/>
        <v>0</v>
      </c>
      <c r="HA46">
        <f t="shared" si="695"/>
        <v>0</v>
      </c>
      <c r="HB46">
        <f t="shared" si="696"/>
        <v>0</v>
      </c>
      <c r="HC46">
        <f t="shared" si="697"/>
        <v>0</v>
      </c>
      <c r="HD46">
        <f t="shared" si="698"/>
        <v>0</v>
      </c>
      <c r="HE46">
        <f t="shared" si="699"/>
        <v>0</v>
      </c>
      <c r="HF46">
        <f t="shared" si="700"/>
        <v>0</v>
      </c>
      <c r="HG46">
        <f t="shared" si="701"/>
        <v>0</v>
      </c>
      <c r="HH46">
        <f t="shared" si="702"/>
        <v>0</v>
      </c>
      <c r="HI46">
        <f t="shared" si="473"/>
        <v>0</v>
      </c>
      <c r="HJ46">
        <f t="shared" si="474"/>
        <v>0</v>
      </c>
      <c r="HK46">
        <f t="shared" si="475"/>
        <v>0</v>
      </c>
      <c r="HL46">
        <f t="shared" si="476"/>
        <v>0</v>
      </c>
      <c r="HM46">
        <f t="shared" si="477"/>
        <v>0</v>
      </c>
      <c r="HN46">
        <f t="shared" si="478"/>
        <v>0</v>
      </c>
      <c r="HO46">
        <f t="shared" si="479"/>
        <v>0</v>
      </c>
      <c r="HP46">
        <f t="shared" si="480"/>
        <v>0</v>
      </c>
      <c r="HQ46">
        <f t="shared" si="481"/>
        <v>0</v>
      </c>
      <c r="HR46">
        <f t="shared" si="482"/>
        <v>0</v>
      </c>
      <c r="HS46">
        <f t="shared" si="483"/>
        <v>0</v>
      </c>
      <c r="HT46">
        <f t="shared" si="484"/>
        <v>0</v>
      </c>
      <c r="HU46">
        <f t="shared" si="485"/>
        <v>0</v>
      </c>
      <c r="HV46">
        <f t="shared" si="486"/>
        <v>0</v>
      </c>
      <c r="HW46">
        <f t="shared" si="487"/>
        <v>0</v>
      </c>
      <c r="HX46">
        <f t="shared" si="488"/>
        <v>0</v>
      </c>
      <c r="HY46">
        <f t="shared" si="489"/>
        <v>0</v>
      </c>
      <c r="HZ46">
        <f t="shared" si="490"/>
        <v>0</v>
      </c>
      <c r="IA46">
        <f t="shared" si="491"/>
        <v>0</v>
      </c>
      <c r="IB46">
        <f t="shared" si="492"/>
        <v>0</v>
      </c>
      <c r="IC46">
        <f t="shared" si="493"/>
        <v>0</v>
      </c>
      <c r="ID46">
        <f t="shared" si="494"/>
        <v>0</v>
      </c>
      <c r="IE46">
        <f t="shared" si="495"/>
        <v>0</v>
      </c>
      <c r="IF46">
        <f t="shared" si="496"/>
        <v>0</v>
      </c>
      <c r="IG46">
        <f t="shared" si="497"/>
        <v>0</v>
      </c>
      <c r="IH46">
        <f t="shared" si="498"/>
        <v>0</v>
      </c>
      <c r="II46">
        <f t="shared" si="499"/>
        <v>0</v>
      </c>
      <c r="IJ46">
        <f t="shared" si="500"/>
        <v>0</v>
      </c>
      <c r="IK46">
        <f t="shared" si="501"/>
        <v>0</v>
      </c>
      <c r="IL46">
        <f t="shared" si="502"/>
        <v>0</v>
      </c>
      <c r="IM46">
        <f t="shared" si="503"/>
        <v>0</v>
      </c>
      <c r="IN46">
        <f t="shared" si="504"/>
        <v>0</v>
      </c>
      <c r="IO46">
        <f t="shared" si="505"/>
        <v>0</v>
      </c>
      <c r="IP46">
        <f t="shared" si="506"/>
        <v>0</v>
      </c>
      <c r="IQ46">
        <f t="shared" si="507"/>
        <v>0</v>
      </c>
      <c r="IR46" t="str">
        <f t="shared" si="508"/>
        <v/>
      </c>
      <c r="IS46" t="str">
        <f t="shared" si="509"/>
        <v/>
      </c>
      <c r="IT46">
        <f t="shared" si="510"/>
        <v>0</v>
      </c>
      <c r="JQ46">
        <f t="shared" si="511"/>
        <v>999</v>
      </c>
      <c r="JR46">
        <f t="shared" si="512"/>
        <v>999</v>
      </c>
      <c r="JZ46">
        <v>43</v>
      </c>
      <c r="KA46">
        <f t="shared" si="703"/>
        <v>0</v>
      </c>
      <c r="KB46">
        <f t="shared" si="704"/>
        <v>0</v>
      </c>
      <c r="KC46">
        <f t="shared" si="705"/>
        <v>0</v>
      </c>
      <c r="KD46">
        <f t="shared" si="706"/>
        <v>0</v>
      </c>
      <c r="KE46">
        <f t="shared" si="707"/>
        <v>0</v>
      </c>
      <c r="KF46">
        <f t="shared" si="708"/>
        <v>0</v>
      </c>
      <c r="KG46">
        <f t="shared" si="709"/>
        <v>0</v>
      </c>
      <c r="KH46">
        <f t="shared" si="710"/>
        <v>0</v>
      </c>
      <c r="KI46">
        <f t="shared" si="711"/>
        <v>0</v>
      </c>
      <c r="KJ46">
        <f t="shared" si="712"/>
        <v>0</v>
      </c>
      <c r="KK46">
        <f t="shared" si="513"/>
        <v>0</v>
      </c>
      <c r="KL46">
        <f t="shared" si="514"/>
        <v>0</v>
      </c>
      <c r="KM46">
        <f t="shared" si="515"/>
        <v>0</v>
      </c>
      <c r="KN46">
        <f t="shared" si="516"/>
        <v>0</v>
      </c>
      <c r="KO46">
        <f t="shared" si="517"/>
        <v>0</v>
      </c>
      <c r="KP46">
        <f t="shared" si="518"/>
        <v>0</v>
      </c>
      <c r="KQ46">
        <f t="shared" si="519"/>
        <v>0</v>
      </c>
      <c r="KR46">
        <f t="shared" si="520"/>
        <v>0</v>
      </c>
      <c r="KS46">
        <f t="shared" si="521"/>
        <v>0</v>
      </c>
      <c r="KT46">
        <f t="shared" si="522"/>
        <v>0</v>
      </c>
      <c r="KU46">
        <f t="shared" si="523"/>
        <v>0</v>
      </c>
      <c r="KV46">
        <f t="shared" si="524"/>
        <v>0</v>
      </c>
      <c r="KW46">
        <f t="shared" si="525"/>
        <v>0</v>
      </c>
      <c r="KX46">
        <f t="shared" si="526"/>
        <v>0</v>
      </c>
      <c r="KY46">
        <f t="shared" si="527"/>
        <v>0</v>
      </c>
      <c r="KZ46">
        <f t="shared" si="528"/>
        <v>0</v>
      </c>
      <c r="LA46">
        <f t="shared" si="529"/>
        <v>0</v>
      </c>
      <c r="LB46">
        <f t="shared" si="530"/>
        <v>0</v>
      </c>
      <c r="LC46">
        <f t="shared" si="531"/>
        <v>0</v>
      </c>
      <c r="LD46">
        <f t="shared" si="532"/>
        <v>0</v>
      </c>
      <c r="LE46">
        <f t="shared" si="533"/>
        <v>0</v>
      </c>
      <c r="LF46">
        <f t="shared" si="534"/>
        <v>0</v>
      </c>
      <c r="LG46">
        <f t="shared" si="535"/>
        <v>0</v>
      </c>
      <c r="LH46">
        <f t="shared" si="536"/>
        <v>0</v>
      </c>
      <c r="LI46">
        <f t="shared" si="537"/>
        <v>0</v>
      </c>
      <c r="LJ46">
        <f t="shared" si="538"/>
        <v>0</v>
      </c>
      <c r="LK46">
        <f t="shared" si="539"/>
        <v>0</v>
      </c>
      <c r="LL46">
        <f t="shared" si="540"/>
        <v>0</v>
      </c>
      <c r="LM46">
        <f t="shared" si="541"/>
        <v>0</v>
      </c>
      <c r="LN46">
        <f t="shared" si="542"/>
        <v>0</v>
      </c>
      <c r="LO46">
        <f t="shared" si="543"/>
        <v>100</v>
      </c>
      <c r="LP46">
        <f t="shared" si="544"/>
        <v>0</v>
      </c>
      <c r="LQ46">
        <f t="shared" si="545"/>
        <v>0</v>
      </c>
      <c r="LR46">
        <f t="shared" si="546"/>
        <v>0</v>
      </c>
      <c r="LS46">
        <f t="shared" si="547"/>
        <v>0</v>
      </c>
      <c r="LT46" t="str">
        <f t="shared" si="548"/>
        <v/>
      </c>
      <c r="LU46" t="str">
        <f t="shared" si="549"/>
        <v/>
      </c>
      <c r="LV46">
        <f t="shared" si="550"/>
        <v>0</v>
      </c>
      <c r="MS46">
        <f t="shared" si="551"/>
        <v>999</v>
      </c>
      <c r="MT46">
        <f t="shared" si="552"/>
        <v>999</v>
      </c>
      <c r="NB46">
        <v>43</v>
      </c>
      <c r="NC46">
        <f t="shared" si="713"/>
        <v>0</v>
      </c>
      <c r="ND46">
        <f t="shared" si="714"/>
        <v>0</v>
      </c>
      <c r="NE46">
        <f t="shared" si="715"/>
        <v>0</v>
      </c>
      <c r="NF46">
        <f t="shared" si="716"/>
        <v>0</v>
      </c>
      <c r="NG46">
        <f t="shared" si="717"/>
        <v>0</v>
      </c>
      <c r="NH46">
        <f t="shared" si="718"/>
        <v>0</v>
      </c>
      <c r="NI46">
        <f t="shared" si="719"/>
        <v>0</v>
      </c>
      <c r="NJ46">
        <f t="shared" si="720"/>
        <v>0</v>
      </c>
      <c r="NK46">
        <f t="shared" si="721"/>
        <v>0</v>
      </c>
      <c r="NL46">
        <f t="shared" si="722"/>
        <v>0</v>
      </c>
      <c r="NM46">
        <f t="shared" si="553"/>
        <v>0</v>
      </c>
      <c r="NN46">
        <f t="shared" si="554"/>
        <v>0</v>
      </c>
      <c r="NO46">
        <f t="shared" si="555"/>
        <v>0</v>
      </c>
      <c r="NP46">
        <f t="shared" si="556"/>
        <v>0</v>
      </c>
      <c r="NQ46">
        <f t="shared" si="557"/>
        <v>0</v>
      </c>
      <c r="NR46">
        <f t="shared" si="558"/>
        <v>0</v>
      </c>
      <c r="NS46">
        <f t="shared" si="559"/>
        <v>0</v>
      </c>
      <c r="NT46">
        <f t="shared" si="560"/>
        <v>0</v>
      </c>
      <c r="NU46">
        <f t="shared" si="561"/>
        <v>0</v>
      </c>
      <c r="NV46">
        <f t="shared" si="562"/>
        <v>0</v>
      </c>
      <c r="NW46">
        <f t="shared" si="563"/>
        <v>0</v>
      </c>
      <c r="NX46">
        <f t="shared" si="564"/>
        <v>0</v>
      </c>
      <c r="NY46">
        <f t="shared" si="565"/>
        <v>0</v>
      </c>
      <c r="NZ46">
        <f t="shared" si="566"/>
        <v>0</v>
      </c>
      <c r="OA46">
        <f t="shared" si="567"/>
        <v>0</v>
      </c>
      <c r="OB46">
        <f t="shared" si="568"/>
        <v>0</v>
      </c>
      <c r="OC46">
        <f t="shared" si="569"/>
        <v>0</v>
      </c>
      <c r="OD46">
        <f t="shared" si="570"/>
        <v>0</v>
      </c>
      <c r="OE46">
        <f t="shared" si="571"/>
        <v>0</v>
      </c>
      <c r="OF46">
        <f t="shared" si="572"/>
        <v>0</v>
      </c>
      <c r="OG46">
        <f t="shared" si="573"/>
        <v>0</v>
      </c>
      <c r="OH46">
        <f t="shared" si="574"/>
        <v>0</v>
      </c>
      <c r="OI46">
        <f t="shared" si="575"/>
        <v>0</v>
      </c>
      <c r="OJ46">
        <f t="shared" si="576"/>
        <v>0</v>
      </c>
      <c r="OK46">
        <f t="shared" si="577"/>
        <v>0</v>
      </c>
      <c r="OL46">
        <f t="shared" si="578"/>
        <v>0</v>
      </c>
      <c r="OM46">
        <f t="shared" si="579"/>
        <v>0</v>
      </c>
      <c r="ON46">
        <f t="shared" si="580"/>
        <v>0</v>
      </c>
      <c r="OO46">
        <f t="shared" si="581"/>
        <v>0</v>
      </c>
      <c r="OP46">
        <f t="shared" si="582"/>
        <v>0</v>
      </c>
      <c r="OQ46">
        <f t="shared" si="583"/>
        <v>200</v>
      </c>
      <c r="OR46">
        <f t="shared" si="584"/>
        <v>0</v>
      </c>
      <c r="OS46">
        <f t="shared" si="585"/>
        <v>0</v>
      </c>
      <c r="OT46">
        <f t="shared" si="586"/>
        <v>0</v>
      </c>
      <c r="OU46">
        <f t="shared" si="587"/>
        <v>0</v>
      </c>
      <c r="OV46" t="str">
        <f t="shared" si="588"/>
        <v/>
      </c>
      <c r="OW46" t="str">
        <f t="shared" si="589"/>
        <v/>
      </c>
      <c r="OX46">
        <f t="shared" si="590"/>
        <v>0</v>
      </c>
      <c r="PU46">
        <f t="shared" si="591"/>
        <v>999</v>
      </c>
      <c r="PV46">
        <f t="shared" si="592"/>
        <v>999</v>
      </c>
      <c r="QD46">
        <v>43</v>
      </c>
      <c r="QE46">
        <f t="shared" si="723"/>
        <v>0</v>
      </c>
      <c r="QF46">
        <f t="shared" si="724"/>
        <v>0</v>
      </c>
      <c r="QG46">
        <f t="shared" si="725"/>
        <v>0</v>
      </c>
      <c r="QH46">
        <f t="shared" si="726"/>
        <v>0</v>
      </c>
      <c r="QI46">
        <f t="shared" si="727"/>
        <v>0</v>
      </c>
      <c r="QJ46">
        <f t="shared" si="728"/>
        <v>0</v>
      </c>
      <c r="QK46">
        <f t="shared" si="729"/>
        <v>0</v>
      </c>
      <c r="QL46">
        <f t="shared" si="730"/>
        <v>0</v>
      </c>
      <c r="QM46">
        <f t="shared" si="731"/>
        <v>0</v>
      </c>
      <c r="QN46">
        <f t="shared" si="732"/>
        <v>0</v>
      </c>
      <c r="QO46">
        <f t="shared" si="593"/>
        <v>0</v>
      </c>
      <c r="QP46">
        <f t="shared" si="594"/>
        <v>0</v>
      </c>
      <c r="QQ46">
        <f t="shared" si="595"/>
        <v>0</v>
      </c>
      <c r="QR46">
        <f t="shared" si="596"/>
        <v>0</v>
      </c>
      <c r="QS46">
        <f t="shared" si="597"/>
        <v>0</v>
      </c>
      <c r="QT46">
        <f t="shared" si="598"/>
        <v>0</v>
      </c>
      <c r="QU46">
        <f t="shared" si="599"/>
        <v>0</v>
      </c>
      <c r="QV46">
        <f t="shared" si="600"/>
        <v>0</v>
      </c>
      <c r="QW46">
        <f t="shared" si="601"/>
        <v>0</v>
      </c>
      <c r="QX46">
        <f t="shared" si="602"/>
        <v>0</v>
      </c>
      <c r="QY46">
        <f t="shared" si="603"/>
        <v>0</v>
      </c>
      <c r="QZ46">
        <f t="shared" si="604"/>
        <v>0</v>
      </c>
      <c r="RA46">
        <f t="shared" si="605"/>
        <v>0</v>
      </c>
      <c r="RB46">
        <f t="shared" si="606"/>
        <v>0</v>
      </c>
      <c r="RC46">
        <f t="shared" si="607"/>
        <v>0</v>
      </c>
      <c r="RD46">
        <f t="shared" si="608"/>
        <v>0</v>
      </c>
      <c r="RE46">
        <f t="shared" si="609"/>
        <v>0</v>
      </c>
      <c r="RF46">
        <f t="shared" si="610"/>
        <v>0</v>
      </c>
      <c r="RG46">
        <f t="shared" si="611"/>
        <v>0</v>
      </c>
      <c r="RH46">
        <f t="shared" si="612"/>
        <v>0</v>
      </c>
      <c r="RI46">
        <f t="shared" si="613"/>
        <v>0</v>
      </c>
      <c r="RJ46">
        <f t="shared" si="614"/>
        <v>0</v>
      </c>
      <c r="RK46">
        <f t="shared" si="615"/>
        <v>0</v>
      </c>
      <c r="RL46">
        <f t="shared" si="616"/>
        <v>0</v>
      </c>
      <c r="RM46">
        <f t="shared" si="617"/>
        <v>0</v>
      </c>
      <c r="RN46">
        <f t="shared" si="618"/>
        <v>0</v>
      </c>
      <c r="RO46">
        <f t="shared" si="619"/>
        <v>0</v>
      </c>
      <c r="RP46">
        <f t="shared" si="620"/>
        <v>0</v>
      </c>
      <c r="RQ46">
        <f t="shared" si="621"/>
        <v>0</v>
      </c>
      <c r="RR46">
        <f t="shared" si="622"/>
        <v>0</v>
      </c>
      <c r="RS46">
        <f t="shared" si="623"/>
        <v>300</v>
      </c>
      <c r="RT46">
        <f t="shared" si="624"/>
        <v>0</v>
      </c>
      <c r="RU46">
        <f t="shared" si="625"/>
        <v>0</v>
      </c>
      <c r="RV46">
        <f t="shared" si="626"/>
        <v>0</v>
      </c>
      <c r="RW46">
        <f t="shared" si="627"/>
        <v>0</v>
      </c>
      <c r="RX46" t="str">
        <f t="shared" si="628"/>
        <v/>
      </c>
      <c r="RY46" t="str">
        <f t="shared" si="629"/>
        <v/>
      </c>
      <c r="RZ46">
        <f t="shared" si="630"/>
        <v>0</v>
      </c>
      <c r="SW46">
        <f t="shared" si="631"/>
        <v>999</v>
      </c>
      <c r="SX46">
        <f t="shared" si="632"/>
        <v>999</v>
      </c>
      <c r="TF46">
        <v>43</v>
      </c>
      <c r="TG46">
        <f t="shared" si="733"/>
        <v>0</v>
      </c>
      <c r="TH46">
        <f t="shared" si="734"/>
        <v>0</v>
      </c>
      <c r="TI46">
        <f t="shared" si="735"/>
        <v>0</v>
      </c>
      <c r="TJ46">
        <f t="shared" si="736"/>
        <v>0</v>
      </c>
      <c r="TK46">
        <f t="shared" si="737"/>
        <v>0</v>
      </c>
      <c r="TL46">
        <f t="shared" si="738"/>
        <v>0</v>
      </c>
      <c r="TM46">
        <f t="shared" si="739"/>
        <v>0</v>
      </c>
      <c r="TN46">
        <f t="shared" si="740"/>
        <v>0</v>
      </c>
      <c r="TO46">
        <f t="shared" si="741"/>
        <v>0</v>
      </c>
      <c r="TP46">
        <f t="shared" si="742"/>
        <v>0</v>
      </c>
      <c r="TQ46">
        <f t="shared" si="633"/>
        <v>0</v>
      </c>
      <c r="TR46">
        <f t="shared" si="634"/>
        <v>0</v>
      </c>
      <c r="TS46">
        <f t="shared" si="635"/>
        <v>0</v>
      </c>
      <c r="TT46">
        <f t="shared" si="636"/>
        <v>0</v>
      </c>
      <c r="TU46">
        <f t="shared" si="637"/>
        <v>0</v>
      </c>
      <c r="TV46">
        <f t="shared" si="638"/>
        <v>0</v>
      </c>
      <c r="TW46">
        <f t="shared" si="639"/>
        <v>0</v>
      </c>
      <c r="TX46">
        <f t="shared" si="640"/>
        <v>0</v>
      </c>
      <c r="TY46">
        <f t="shared" si="641"/>
        <v>0</v>
      </c>
      <c r="TZ46">
        <f t="shared" si="642"/>
        <v>0</v>
      </c>
      <c r="UA46">
        <f t="shared" si="643"/>
        <v>0</v>
      </c>
      <c r="UB46">
        <f t="shared" si="644"/>
        <v>0</v>
      </c>
      <c r="UC46">
        <f t="shared" si="645"/>
        <v>0</v>
      </c>
      <c r="UD46">
        <f t="shared" si="646"/>
        <v>0</v>
      </c>
      <c r="UE46">
        <f t="shared" si="647"/>
        <v>0</v>
      </c>
      <c r="UF46">
        <f t="shared" si="648"/>
        <v>0</v>
      </c>
      <c r="UG46">
        <f t="shared" si="649"/>
        <v>0</v>
      </c>
      <c r="UH46">
        <f t="shared" si="650"/>
        <v>0</v>
      </c>
      <c r="UI46">
        <f t="shared" si="651"/>
        <v>0</v>
      </c>
      <c r="UJ46">
        <f t="shared" si="652"/>
        <v>0</v>
      </c>
      <c r="UK46">
        <f t="shared" si="653"/>
        <v>0</v>
      </c>
      <c r="UL46">
        <f t="shared" si="654"/>
        <v>0</v>
      </c>
      <c r="UM46">
        <f t="shared" si="655"/>
        <v>0</v>
      </c>
      <c r="UN46">
        <f t="shared" si="656"/>
        <v>0</v>
      </c>
      <c r="UO46">
        <f t="shared" si="657"/>
        <v>0</v>
      </c>
      <c r="UP46">
        <f t="shared" si="658"/>
        <v>0</v>
      </c>
      <c r="UQ46">
        <f t="shared" si="659"/>
        <v>0</v>
      </c>
      <c r="UR46">
        <f t="shared" si="660"/>
        <v>0</v>
      </c>
      <c r="US46">
        <f t="shared" si="661"/>
        <v>0</v>
      </c>
      <c r="UT46">
        <f t="shared" si="662"/>
        <v>0</v>
      </c>
      <c r="UU46">
        <f t="shared" si="663"/>
        <v>400</v>
      </c>
      <c r="UV46">
        <f t="shared" si="664"/>
        <v>0</v>
      </c>
      <c r="UW46">
        <f t="shared" si="665"/>
        <v>0</v>
      </c>
      <c r="UX46">
        <f t="shared" si="666"/>
        <v>0</v>
      </c>
      <c r="UY46">
        <f t="shared" si="667"/>
        <v>0</v>
      </c>
      <c r="UZ46" t="str">
        <f t="shared" si="668"/>
        <v/>
      </c>
      <c r="VA46" t="str">
        <f t="shared" si="669"/>
        <v/>
      </c>
      <c r="VB46">
        <f t="shared" si="670"/>
        <v>0</v>
      </c>
      <c r="VY46">
        <f t="shared" si="671"/>
        <v>999</v>
      </c>
      <c r="VZ46">
        <f t="shared" si="672"/>
        <v>999</v>
      </c>
      <c r="WH46">
        <v>43</v>
      </c>
      <c r="WI46">
        <f t="shared" si="383"/>
        <v>0</v>
      </c>
      <c r="WJ46">
        <f t="shared" si="384"/>
        <v>0</v>
      </c>
      <c r="WK46">
        <f t="shared" si="385"/>
        <v>0</v>
      </c>
      <c r="WL46">
        <f t="shared" si="386"/>
        <v>0</v>
      </c>
      <c r="WM46">
        <f t="shared" si="387"/>
        <v>0</v>
      </c>
      <c r="WN46">
        <f t="shared" si="388"/>
        <v>0</v>
      </c>
      <c r="WO46">
        <f t="shared" si="389"/>
        <v>0</v>
      </c>
      <c r="WP46">
        <f t="shared" si="390"/>
        <v>0</v>
      </c>
      <c r="WQ46">
        <f t="shared" si="391"/>
        <v>0</v>
      </c>
      <c r="WR46">
        <f t="shared" si="392"/>
        <v>0</v>
      </c>
      <c r="WS46">
        <f t="shared" si="280"/>
        <v>0</v>
      </c>
      <c r="WT46">
        <f t="shared" si="281"/>
        <v>0</v>
      </c>
      <c r="WU46">
        <f t="shared" si="282"/>
        <v>0</v>
      </c>
      <c r="WV46">
        <f t="shared" si="283"/>
        <v>0</v>
      </c>
      <c r="WW46">
        <f t="shared" si="284"/>
        <v>0</v>
      </c>
      <c r="WX46">
        <f t="shared" si="285"/>
        <v>0</v>
      </c>
      <c r="WY46">
        <f t="shared" si="286"/>
        <v>0</v>
      </c>
      <c r="WZ46">
        <f t="shared" si="287"/>
        <v>0</v>
      </c>
      <c r="XA46">
        <f t="shared" si="288"/>
        <v>0</v>
      </c>
      <c r="XB46">
        <f t="shared" si="289"/>
        <v>0</v>
      </c>
      <c r="XC46">
        <f t="shared" si="290"/>
        <v>0</v>
      </c>
      <c r="XD46">
        <f t="shared" si="291"/>
        <v>0</v>
      </c>
      <c r="XE46">
        <f t="shared" si="292"/>
        <v>0</v>
      </c>
      <c r="XF46">
        <f t="shared" si="293"/>
        <v>0</v>
      </c>
      <c r="XG46">
        <f t="shared" si="294"/>
        <v>0</v>
      </c>
      <c r="XH46">
        <f t="shared" si="295"/>
        <v>0</v>
      </c>
      <c r="XI46">
        <f t="shared" si="296"/>
        <v>0</v>
      </c>
      <c r="XJ46">
        <f t="shared" si="297"/>
        <v>0</v>
      </c>
      <c r="XK46">
        <f t="shared" si="298"/>
        <v>0</v>
      </c>
      <c r="XL46">
        <f t="shared" si="299"/>
        <v>0</v>
      </c>
      <c r="XM46">
        <f t="shared" si="300"/>
        <v>0</v>
      </c>
      <c r="XN46">
        <f t="shared" si="301"/>
        <v>0</v>
      </c>
      <c r="XO46">
        <f t="shared" si="302"/>
        <v>0</v>
      </c>
      <c r="XP46">
        <f t="shared" si="303"/>
        <v>0</v>
      </c>
      <c r="XQ46">
        <f t="shared" si="304"/>
        <v>0</v>
      </c>
      <c r="XR46">
        <f t="shared" si="305"/>
        <v>0</v>
      </c>
      <c r="XS46">
        <f t="shared" si="306"/>
        <v>0</v>
      </c>
      <c r="XT46">
        <f t="shared" si="307"/>
        <v>0</v>
      </c>
      <c r="XU46">
        <f t="shared" si="308"/>
        <v>0</v>
      </c>
      <c r="XV46">
        <f t="shared" si="309"/>
        <v>0</v>
      </c>
      <c r="XX46">
        <f t="shared" si="310"/>
        <v>0</v>
      </c>
      <c r="XY46">
        <f t="shared" si="311"/>
        <v>0</v>
      </c>
      <c r="XZ46">
        <f t="shared" si="312"/>
        <v>0</v>
      </c>
    </row>
    <row r="47" spans="1:650" x14ac:dyDescent="0.45">
      <c r="C47" s="3" t="s">
        <v>56</v>
      </c>
      <c r="D47" s="3"/>
      <c r="E47" s="31" t="str">
        <f>IF(YE2&lt;=0,"",IF(XY2=1,INT(XX2/12)&amp;" yrs "&amp;MOD(XX2,12)&amp;" mo","&gt;20 yrs"))</f>
        <v/>
      </c>
      <c r="F47" s="32" t="str">
        <f>YD2</f>
        <v/>
      </c>
      <c r="G47" s="40"/>
      <c r="H47" s="33" t="str">
        <f>YB2</f>
        <v/>
      </c>
      <c r="AT47">
        <v>44</v>
      </c>
      <c r="AU47">
        <f t="shared" si="673"/>
        <v>0</v>
      </c>
      <c r="AV47">
        <f t="shared" si="674"/>
        <v>0</v>
      </c>
      <c r="AW47">
        <f t="shared" si="675"/>
        <v>0</v>
      </c>
      <c r="AX47">
        <f t="shared" si="676"/>
        <v>0</v>
      </c>
      <c r="AY47">
        <f t="shared" si="677"/>
        <v>0</v>
      </c>
      <c r="AZ47">
        <f t="shared" si="678"/>
        <v>0</v>
      </c>
      <c r="BA47">
        <f t="shared" si="679"/>
        <v>0</v>
      </c>
      <c r="BB47">
        <f t="shared" si="680"/>
        <v>0</v>
      </c>
      <c r="BC47">
        <f t="shared" si="681"/>
        <v>0</v>
      </c>
      <c r="BD47">
        <f t="shared" si="682"/>
        <v>0</v>
      </c>
      <c r="BE47">
        <f t="shared" si="393"/>
        <v>0</v>
      </c>
      <c r="BF47">
        <f t="shared" si="394"/>
        <v>0</v>
      </c>
      <c r="BG47">
        <f t="shared" si="395"/>
        <v>0</v>
      </c>
      <c r="BH47">
        <f t="shared" si="396"/>
        <v>0</v>
      </c>
      <c r="BI47">
        <f t="shared" si="397"/>
        <v>0</v>
      </c>
      <c r="BJ47">
        <f t="shared" si="398"/>
        <v>0</v>
      </c>
      <c r="BK47">
        <f t="shared" si="399"/>
        <v>0</v>
      </c>
      <c r="BL47">
        <f t="shared" si="400"/>
        <v>0</v>
      </c>
      <c r="BM47">
        <f t="shared" si="401"/>
        <v>0</v>
      </c>
      <c r="BN47">
        <f t="shared" si="402"/>
        <v>0</v>
      </c>
      <c r="BO47">
        <f t="shared" si="403"/>
        <v>0</v>
      </c>
      <c r="BP47">
        <f t="shared" si="404"/>
        <v>0</v>
      </c>
      <c r="BQ47">
        <f t="shared" si="405"/>
        <v>0</v>
      </c>
      <c r="BR47">
        <f t="shared" si="406"/>
        <v>0</v>
      </c>
      <c r="BS47">
        <f t="shared" si="407"/>
        <v>0</v>
      </c>
      <c r="BT47">
        <f t="shared" si="408"/>
        <v>0</v>
      </c>
      <c r="BU47">
        <f t="shared" si="409"/>
        <v>0</v>
      </c>
      <c r="BV47">
        <f t="shared" si="410"/>
        <v>0</v>
      </c>
      <c r="BW47">
        <f t="shared" si="411"/>
        <v>0</v>
      </c>
      <c r="BX47">
        <f t="shared" si="412"/>
        <v>0</v>
      </c>
      <c r="BY47">
        <f t="shared" si="413"/>
        <v>0</v>
      </c>
      <c r="BZ47">
        <f t="shared" si="414"/>
        <v>0</v>
      </c>
      <c r="CA47">
        <f t="shared" si="415"/>
        <v>0</v>
      </c>
      <c r="CB47">
        <f t="shared" si="416"/>
        <v>0</v>
      </c>
      <c r="CC47">
        <f t="shared" si="417"/>
        <v>0</v>
      </c>
      <c r="CD47">
        <f t="shared" si="418"/>
        <v>0</v>
      </c>
      <c r="CE47">
        <f t="shared" si="419"/>
        <v>0</v>
      </c>
      <c r="CF47">
        <f t="shared" si="420"/>
        <v>0</v>
      </c>
      <c r="CG47">
        <f t="shared" si="421"/>
        <v>0</v>
      </c>
      <c r="CH47">
        <f t="shared" si="422"/>
        <v>0</v>
      </c>
      <c r="CI47">
        <f t="shared" si="423"/>
        <v>0</v>
      </c>
      <c r="CJ47">
        <f t="shared" si="424"/>
        <v>0</v>
      </c>
      <c r="CK47">
        <f t="shared" si="425"/>
        <v>0</v>
      </c>
      <c r="CL47">
        <f t="shared" si="426"/>
        <v>0</v>
      </c>
      <c r="CM47">
        <f t="shared" si="427"/>
        <v>0</v>
      </c>
      <c r="CN47" t="str">
        <f t="shared" si="428"/>
        <v/>
      </c>
      <c r="CO47" t="str">
        <f t="shared" si="429"/>
        <v/>
      </c>
      <c r="CP47">
        <f t="shared" si="430"/>
        <v>0</v>
      </c>
      <c r="DM47">
        <f t="shared" si="431"/>
        <v>999</v>
      </c>
      <c r="DN47">
        <f t="shared" si="432"/>
        <v>999</v>
      </c>
      <c r="DV47">
        <v>44</v>
      </c>
      <c r="DW47">
        <f t="shared" si="683"/>
        <v>0</v>
      </c>
      <c r="DX47">
        <f t="shared" si="684"/>
        <v>0</v>
      </c>
      <c r="DY47">
        <f t="shared" si="685"/>
        <v>0</v>
      </c>
      <c r="DZ47">
        <f t="shared" si="686"/>
        <v>0</v>
      </c>
      <c r="EA47">
        <f t="shared" si="687"/>
        <v>0</v>
      </c>
      <c r="EB47">
        <f t="shared" si="688"/>
        <v>0</v>
      </c>
      <c r="EC47">
        <f t="shared" si="689"/>
        <v>0</v>
      </c>
      <c r="ED47">
        <f t="shared" si="690"/>
        <v>0</v>
      </c>
      <c r="EE47">
        <f t="shared" si="691"/>
        <v>0</v>
      </c>
      <c r="EF47">
        <f t="shared" si="692"/>
        <v>0</v>
      </c>
      <c r="EG47">
        <f t="shared" si="433"/>
        <v>0</v>
      </c>
      <c r="EH47">
        <f t="shared" si="434"/>
        <v>0</v>
      </c>
      <c r="EI47">
        <f t="shared" si="435"/>
        <v>0</v>
      </c>
      <c r="EJ47">
        <f t="shared" si="436"/>
        <v>0</v>
      </c>
      <c r="EK47">
        <f t="shared" si="437"/>
        <v>0</v>
      </c>
      <c r="EL47">
        <f t="shared" si="438"/>
        <v>0</v>
      </c>
      <c r="EM47">
        <f t="shared" si="439"/>
        <v>0</v>
      </c>
      <c r="EN47">
        <f t="shared" si="440"/>
        <v>0</v>
      </c>
      <c r="EO47">
        <f t="shared" si="441"/>
        <v>0</v>
      </c>
      <c r="EP47">
        <f t="shared" si="442"/>
        <v>0</v>
      </c>
      <c r="EQ47">
        <f t="shared" si="443"/>
        <v>0</v>
      </c>
      <c r="ER47">
        <f t="shared" si="444"/>
        <v>0</v>
      </c>
      <c r="ES47">
        <f t="shared" si="445"/>
        <v>0</v>
      </c>
      <c r="ET47">
        <f t="shared" si="446"/>
        <v>0</v>
      </c>
      <c r="EU47">
        <f t="shared" si="447"/>
        <v>0</v>
      </c>
      <c r="EV47">
        <f t="shared" si="448"/>
        <v>0</v>
      </c>
      <c r="EW47">
        <f t="shared" si="449"/>
        <v>0</v>
      </c>
      <c r="EX47">
        <f t="shared" si="450"/>
        <v>0</v>
      </c>
      <c r="EY47">
        <f t="shared" si="451"/>
        <v>0</v>
      </c>
      <c r="EZ47">
        <f t="shared" si="452"/>
        <v>0</v>
      </c>
      <c r="FA47">
        <f t="shared" si="453"/>
        <v>0</v>
      </c>
      <c r="FB47">
        <f t="shared" si="454"/>
        <v>0</v>
      </c>
      <c r="FC47">
        <f t="shared" si="455"/>
        <v>0</v>
      </c>
      <c r="FD47">
        <f t="shared" si="456"/>
        <v>0</v>
      </c>
      <c r="FE47">
        <f t="shared" si="457"/>
        <v>0</v>
      </c>
      <c r="FF47">
        <f t="shared" si="458"/>
        <v>0</v>
      </c>
      <c r="FG47">
        <f t="shared" si="459"/>
        <v>0</v>
      </c>
      <c r="FH47">
        <f t="shared" si="460"/>
        <v>0</v>
      </c>
      <c r="FI47">
        <f t="shared" si="461"/>
        <v>0</v>
      </c>
      <c r="FJ47">
        <f t="shared" si="462"/>
        <v>0</v>
      </c>
      <c r="FK47">
        <f t="shared" si="463"/>
        <v>0</v>
      </c>
      <c r="FL47">
        <f t="shared" si="464"/>
        <v>0</v>
      </c>
      <c r="FM47">
        <f t="shared" si="465"/>
        <v>0</v>
      </c>
      <c r="FN47">
        <f t="shared" si="466"/>
        <v>0</v>
      </c>
      <c r="FO47">
        <f t="shared" si="467"/>
        <v>0</v>
      </c>
      <c r="FP47" t="str">
        <f t="shared" si="468"/>
        <v/>
      </c>
      <c r="FQ47" t="str">
        <f t="shared" si="469"/>
        <v/>
      </c>
      <c r="FR47">
        <f t="shared" si="470"/>
        <v>0</v>
      </c>
      <c r="GO47">
        <f t="shared" si="471"/>
        <v>999</v>
      </c>
      <c r="GP47">
        <f t="shared" si="472"/>
        <v>999</v>
      </c>
      <c r="GX47">
        <v>44</v>
      </c>
      <c r="GY47">
        <f t="shared" si="693"/>
        <v>0</v>
      </c>
      <c r="GZ47">
        <f t="shared" si="694"/>
        <v>0</v>
      </c>
      <c r="HA47">
        <f t="shared" si="695"/>
        <v>0</v>
      </c>
      <c r="HB47">
        <f t="shared" si="696"/>
        <v>0</v>
      </c>
      <c r="HC47">
        <f t="shared" si="697"/>
        <v>0</v>
      </c>
      <c r="HD47">
        <f t="shared" si="698"/>
        <v>0</v>
      </c>
      <c r="HE47">
        <f t="shared" si="699"/>
        <v>0</v>
      </c>
      <c r="HF47">
        <f t="shared" si="700"/>
        <v>0</v>
      </c>
      <c r="HG47">
        <f t="shared" si="701"/>
        <v>0</v>
      </c>
      <c r="HH47">
        <f t="shared" si="702"/>
        <v>0</v>
      </c>
      <c r="HI47">
        <f t="shared" si="473"/>
        <v>0</v>
      </c>
      <c r="HJ47">
        <f t="shared" si="474"/>
        <v>0</v>
      </c>
      <c r="HK47">
        <f t="shared" si="475"/>
        <v>0</v>
      </c>
      <c r="HL47">
        <f t="shared" si="476"/>
        <v>0</v>
      </c>
      <c r="HM47">
        <f t="shared" si="477"/>
        <v>0</v>
      </c>
      <c r="HN47">
        <f t="shared" si="478"/>
        <v>0</v>
      </c>
      <c r="HO47">
        <f t="shared" si="479"/>
        <v>0</v>
      </c>
      <c r="HP47">
        <f t="shared" si="480"/>
        <v>0</v>
      </c>
      <c r="HQ47">
        <f t="shared" si="481"/>
        <v>0</v>
      </c>
      <c r="HR47">
        <f t="shared" si="482"/>
        <v>0</v>
      </c>
      <c r="HS47">
        <f t="shared" si="483"/>
        <v>0</v>
      </c>
      <c r="HT47">
        <f t="shared" si="484"/>
        <v>0</v>
      </c>
      <c r="HU47">
        <f t="shared" si="485"/>
        <v>0</v>
      </c>
      <c r="HV47">
        <f t="shared" si="486"/>
        <v>0</v>
      </c>
      <c r="HW47">
        <f t="shared" si="487"/>
        <v>0</v>
      </c>
      <c r="HX47">
        <f t="shared" si="488"/>
        <v>0</v>
      </c>
      <c r="HY47">
        <f t="shared" si="489"/>
        <v>0</v>
      </c>
      <c r="HZ47">
        <f t="shared" si="490"/>
        <v>0</v>
      </c>
      <c r="IA47">
        <f t="shared" si="491"/>
        <v>0</v>
      </c>
      <c r="IB47">
        <f t="shared" si="492"/>
        <v>0</v>
      </c>
      <c r="IC47">
        <f t="shared" si="493"/>
        <v>0</v>
      </c>
      <c r="ID47">
        <f t="shared" si="494"/>
        <v>0</v>
      </c>
      <c r="IE47">
        <f t="shared" si="495"/>
        <v>0</v>
      </c>
      <c r="IF47">
        <f t="shared" si="496"/>
        <v>0</v>
      </c>
      <c r="IG47">
        <f t="shared" si="497"/>
        <v>0</v>
      </c>
      <c r="IH47">
        <f t="shared" si="498"/>
        <v>0</v>
      </c>
      <c r="II47">
        <f t="shared" si="499"/>
        <v>0</v>
      </c>
      <c r="IJ47">
        <f t="shared" si="500"/>
        <v>0</v>
      </c>
      <c r="IK47">
        <f t="shared" si="501"/>
        <v>0</v>
      </c>
      <c r="IL47">
        <f t="shared" si="502"/>
        <v>0</v>
      </c>
      <c r="IM47">
        <f t="shared" si="503"/>
        <v>0</v>
      </c>
      <c r="IN47">
        <f t="shared" si="504"/>
        <v>0</v>
      </c>
      <c r="IO47">
        <f t="shared" si="505"/>
        <v>0</v>
      </c>
      <c r="IP47">
        <f t="shared" si="506"/>
        <v>0</v>
      </c>
      <c r="IQ47">
        <f t="shared" si="507"/>
        <v>0</v>
      </c>
      <c r="IR47" t="str">
        <f t="shared" si="508"/>
        <v/>
      </c>
      <c r="IS47" t="str">
        <f t="shared" si="509"/>
        <v/>
      </c>
      <c r="IT47">
        <f t="shared" si="510"/>
        <v>0</v>
      </c>
      <c r="JQ47">
        <f t="shared" si="511"/>
        <v>999</v>
      </c>
      <c r="JR47">
        <f t="shared" si="512"/>
        <v>999</v>
      </c>
      <c r="JZ47">
        <v>44</v>
      </c>
      <c r="KA47">
        <f t="shared" si="703"/>
        <v>0</v>
      </c>
      <c r="KB47">
        <f t="shared" si="704"/>
        <v>0</v>
      </c>
      <c r="KC47">
        <f t="shared" si="705"/>
        <v>0</v>
      </c>
      <c r="KD47">
        <f t="shared" si="706"/>
        <v>0</v>
      </c>
      <c r="KE47">
        <f t="shared" si="707"/>
        <v>0</v>
      </c>
      <c r="KF47">
        <f t="shared" si="708"/>
        <v>0</v>
      </c>
      <c r="KG47">
        <f t="shared" si="709"/>
        <v>0</v>
      </c>
      <c r="KH47">
        <f t="shared" si="710"/>
        <v>0</v>
      </c>
      <c r="KI47">
        <f t="shared" si="711"/>
        <v>0</v>
      </c>
      <c r="KJ47">
        <f t="shared" si="712"/>
        <v>0</v>
      </c>
      <c r="KK47">
        <f t="shared" si="513"/>
        <v>0</v>
      </c>
      <c r="KL47">
        <f t="shared" si="514"/>
        <v>0</v>
      </c>
      <c r="KM47">
        <f t="shared" si="515"/>
        <v>0</v>
      </c>
      <c r="KN47">
        <f t="shared" si="516"/>
        <v>0</v>
      </c>
      <c r="KO47">
        <f t="shared" si="517"/>
        <v>0</v>
      </c>
      <c r="KP47">
        <f t="shared" si="518"/>
        <v>0</v>
      </c>
      <c r="KQ47">
        <f t="shared" si="519"/>
        <v>0</v>
      </c>
      <c r="KR47">
        <f t="shared" si="520"/>
        <v>0</v>
      </c>
      <c r="KS47">
        <f t="shared" si="521"/>
        <v>0</v>
      </c>
      <c r="KT47">
        <f t="shared" si="522"/>
        <v>0</v>
      </c>
      <c r="KU47">
        <f t="shared" si="523"/>
        <v>0</v>
      </c>
      <c r="KV47">
        <f t="shared" si="524"/>
        <v>0</v>
      </c>
      <c r="KW47">
        <f t="shared" si="525"/>
        <v>0</v>
      </c>
      <c r="KX47">
        <f t="shared" si="526"/>
        <v>0</v>
      </c>
      <c r="KY47">
        <f t="shared" si="527"/>
        <v>0</v>
      </c>
      <c r="KZ47">
        <f t="shared" si="528"/>
        <v>0</v>
      </c>
      <c r="LA47">
        <f t="shared" si="529"/>
        <v>0</v>
      </c>
      <c r="LB47">
        <f t="shared" si="530"/>
        <v>0</v>
      </c>
      <c r="LC47">
        <f t="shared" si="531"/>
        <v>0</v>
      </c>
      <c r="LD47">
        <f t="shared" si="532"/>
        <v>0</v>
      </c>
      <c r="LE47">
        <f t="shared" si="533"/>
        <v>0</v>
      </c>
      <c r="LF47">
        <f t="shared" si="534"/>
        <v>0</v>
      </c>
      <c r="LG47">
        <f t="shared" si="535"/>
        <v>0</v>
      </c>
      <c r="LH47">
        <f t="shared" si="536"/>
        <v>0</v>
      </c>
      <c r="LI47">
        <f t="shared" si="537"/>
        <v>0</v>
      </c>
      <c r="LJ47">
        <f t="shared" si="538"/>
        <v>0</v>
      </c>
      <c r="LK47">
        <f t="shared" si="539"/>
        <v>0</v>
      </c>
      <c r="LL47">
        <f t="shared" si="540"/>
        <v>0</v>
      </c>
      <c r="LM47">
        <f t="shared" si="541"/>
        <v>0</v>
      </c>
      <c r="LN47">
        <f t="shared" si="542"/>
        <v>0</v>
      </c>
      <c r="LO47">
        <f t="shared" si="543"/>
        <v>100</v>
      </c>
      <c r="LP47">
        <f t="shared" si="544"/>
        <v>0</v>
      </c>
      <c r="LQ47">
        <f t="shared" si="545"/>
        <v>0</v>
      </c>
      <c r="LR47">
        <f t="shared" si="546"/>
        <v>0</v>
      </c>
      <c r="LS47">
        <f t="shared" si="547"/>
        <v>0</v>
      </c>
      <c r="LT47" t="str">
        <f t="shared" si="548"/>
        <v/>
      </c>
      <c r="LU47" t="str">
        <f t="shared" si="549"/>
        <v/>
      </c>
      <c r="LV47">
        <f t="shared" si="550"/>
        <v>0</v>
      </c>
      <c r="MS47">
        <f t="shared" si="551"/>
        <v>999</v>
      </c>
      <c r="MT47">
        <f t="shared" si="552"/>
        <v>999</v>
      </c>
      <c r="NB47">
        <v>44</v>
      </c>
      <c r="NC47">
        <f t="shared" si="713"/>
        <v>0</v>
      </c>
      <c r="ND47">
        <f t="shared" si="714"/>
        <v>0</v>
      </c>
      <c r="NE47">
        <f t="shared" si="715"/>
        <v>0</v>
      </c>
      <c r="NF47">
        <f t="shared" si="716"/>
        <v>0</v>
      </c>
      <c r="NG47">
        <f t="shared" si="717"/>
        <v>0</v>
      </c>
      <c r="NH47">
        <f t="shared" si="718"/>
        <v>0</v>
      </c>
      <c r="NI47">
        <f t="shared" si="719"/>
        <v>0</v>
      </c>
      <c r="NJ47">
        <f t="shared" si="720"/>
        <v>0</v>
      </c>
      <c r="NK47">
        <f t="shared" si="721"/>
        <v>0</v>
      </c>
      <c r="NL47">
        <f t="shared" si="722"/>
        <v>0</v>
      </c>
      <c r="NM47">
        <f t="shared" si="553"/>
        <v>0</v>
      </c>
      <c r="NN47">
        <f t="shared" si="554"/>
        <v>0</v>
      </c>
      <c r="NO47">
        <f t="shared" si="555"/>
        <v>0</v>
      </c>
      <c r="NP47">
        <f t="shared" si="556"/>
        <v>0</v>
      </c>
      <c r="NQ47">
        <f t="shared" si="557"/>
        <v>0</v>
      </c>
      <c r="NR47">
        <f t="shared" si="558"/>
        <v>0</v>
      </c>
      <c r="NS47">
        <f t="shared" si="559"/>
        <v>0</v>
      </c>
      <c r="NT47">
        <f t="shared" si="560"/>
        <v>0</v>
      </c>
      <c r="NU47">
        <f t="shared" si="561"/>
        <v>0</v>
      </c>
      <c r="NV47">
        <f t="shared" si="562"/>
        <v>0</v>
      </c>
      <c r="NW47">
        <f t="shared" si="563"/>
        <v>0</v>
      </c>
      <c r="NX47">
        <f t="shared" si="564"/>
        <v>0</v>
      </c>
      <c r="NY47">
        <f t="shared" si="565"/>
        <v>0</v>
      </c>
      <c r="NZ47">
        <f t="shared" si="566"/>
        <v>0</v>
      </c>
      <c r="OA47">
        <f t="shared" si="567"/>
        <v>0</v>
      </c>
      <c r="OB47">
        <f t="shared" si="568"/>
        <v>0</v>
      </c>
      <c r="OC47">
        <f t="shared" si="569"/>
        <v>0</v>
      </c>
      <c r="OD47">
        <f t="shared" si="570"/>
        <v>0</v>
      </c>
      <c r="OE47">
        <f t="shared" si="571"/>
        <v>0</v>
      </c>
      <c r="OF47">
        <f t="shared" si="572"/>
        <v>0</v>
      </c>
      <c r="OG47">
        <f t="shared" si="573"/>
        <v>0</v>
      </c>
      <c r="OH47">
        <f t="shared" si="574"/>
        <v>0</v>
      </c>
      <c r="OI47">
        <f t="shared" si="575"/>
        <v>0</v>
      </c>
      <c r="OJ47">
        <f t="shared" si="576"/>
        <v>0</v>
      </c>
      <c r="OK47">
        <f t="shared" si="577"/>
        <v>0</v>
      </c>
      <c r="OL47">
        <f t="shared" si="578"/>
        <v>0</v>
      </c>
      <c r="OM47">
        <f t="shared" si="579"/>
        <v>0</v>
      </c>
      <c r="ON47">
        <f t="shared" si="580"/>
        <v>0</v>
      </c>
      <c r="OO47">
        <f t="shared" si="581"/>
        <v>0</v>
      </c>
      <c r="OP47">
        <f t="shared" si="582"/>
        <v>0</v>
      </c>
      <c r="OQ47">
        <f t="shared" si="583"/>
        <v>200</v>
      </c>
      <c r="OR47">
        <f t="shared" si="584"/>
        <v>0</v>
      </c>
      <c r="OS47">
        <f t="shared" si="585"/>
        <v>0</v>
      </c>
      <c r="OT47">
        <f t="shared" si="586"/>
        <v>0</v>
      </c>
      <c r="OU47">
        <f t="shared" si="587"/>
        <v>0</v>
      </c>
      <c r="OV47" t="str">
        <f t="shared" si="588"/>
        <v/>
      </c>
      <c r="OW47" t="str">
        <f t="shared" si="589"/>
        <v/>
      </c>
      <c r="OX47">
        <f t="shared" si="590"/>
        <v>0</v>
      </c>
      <c r="PU47">
        <f t="shared" si="591"/>
        <v>999</v>
      </c>
      <c r="PV47">
        <f t="shared" si="592"/>
        <v>999</v>
      </c>
      <c r="QD47">
        <v>44</v>
      </c>
      <c r="QE47">
        <f t="shared" si="723"/>
        <v>0</v>
      </c>
      <c r="QF47">
        <f t="shared" si="724"/>
        <v>0</v>
      </c>
      <c r="QG47">
        <f t="shared" si="725"/>
        <v>0</v>
      </c>
      <c r="QH47">
        <f t="shared" si="726"/>
        <v>0</v>
      </c>
      <c r="QI47">
        <f t="shared" si="727"/>
        <v>0</v>
      </c>
      <c r="QJ47">
        <f t="shared" si="728"/>
        <v>0</v>
      </c>
      <c r="QK47">
        <f t="shared" si="729"/>
        <v>0</v>
      </c>
      <c r="QL47">
        <f t="shared" si="730"/>
        <v>0</v>
      </c>
      <c r="QM47">
        <f t="shared" si="731"/>
        <v>0</v>
      </c>
      <c r="QN47">
        <f t="shared" si="732"/>
        <v>0</v>
      </c>
      <c r="QO47">
        <f t="shared" si="593"/>
        <v>0</v>
      </c>
      <c r="QP47">
        <f t="shared" si="594"/>
        <v>0</v>
      </c>
      <c r="QQ47">
        <f t="shared" si="595"/>
        <v>0</v>
      </c>
      <c r="QR47">
        <f t="shared" si="596"/>
        <v>0</v>
      </c>
      <c r="QS47">
        <f t="shared" si="597"/>
        <v>0</v>
      </c>
      <c r="QT47">
        <f t="shared" si="598"/>
        <v>0</v>
      </c>
      <c r="QU47">
        <f t="shared" si="599"/>
        <v>0</v>
      </c>
      <c r="QV47">
        <f t="shared" si="600"/>
        <v>0</v>
      </c>
      <c r="QW47">
        <f t="shared" si="601"/>
        <v>0</v>
      </c>
      <c r="QX47">
        <f t="shared" si="602"/>
        <v>0</v>
      </c>
      <c r="QY47">
        <f t="shared" si="603"/>
        <v>0</v>
      </c>
      <c r="QZ47">
        <f t="shared" si="604"/>
        <v>0</v>
      </c>
      <c r="RA47">
        <f t="shared" si="605"/>
        <v>0</v>
      </c>
      <c r="RB47">
        <f t="shared" si="606"/>
        <v>0</v>
      </c>
      <c r="RC47">
        <f t="shared" si="607"/>
        <v>0</v>
      </c>
      <c r="RD47">
        <f t="shared" si="608"/>
        <v>0</v>
      </c>
      <c r="RE47">
        <f t="shared" si="609"/>
        <v>0</v>
      </c>
      <c r="RF47">
        <f t="shared" si="610"/>
        <v>0</v>
      </c>
      <c r="RG47">
        <f t="shared" si="611"/>
        <v>0</v>
      </c>
      <c r="RH47">
        <f t="shared" si="612"/>
        <v>0</v>
      </c>
      <c r="RI47">
        <f t="shared" si="613"/>
        <v>0</v>
      </c>
      <c r="RJ47">
        <f t="shared" si="614"/>
        <v>0</v>
      </c>
      <c r="RK47">
        <f t="shared" si="615"/>
        <v>0</v>
      </c>
      <c r="RL47">
        <f t="shared" si="616"/>
        <v>0</v>
      </c>
      <c r="RM47">
        <f t="shared" si="617"/>
        <v>0</v>
      </c>
      <c r="RN47">
        <f t="shared" si="618"/>
        <v>0</v>
      </c>
      <c r="RO47">
        <f t="shared" si="619"/>
        <v>0</v>
      </c>
      <c r="RP47">
        <f t="shared" si="620"/>
        <v>0</v>
      </c>
      <c r="RQ47">
        <f t="shared" si="621"/>
        <v>0</v>
      </c>
      <c r="RR47">
        <f t="shared" si="622"/>
        <v>0</v>
      </c>
      <c r="RS47">
        <f t="shared" si="623"/>
        <v>300</v>
      </c>
      <c r="RT47">
        <f t="shared" si="624"/>
        <v>0</v>
      </c>
      <c r="RU47">
        <f t="shared" si="625"/>
        <v>0</v>
      </c>
      <c r="RV47">
        <f t="shared" si="626"/>
        <v>0</v>
      </c>
      <c r="RW47">
        <f t="shared" si="627"/>
        <v>0</v>
      </c>
      <c r="RX47" t="str">
        <f t="shared" si="628"/>
        <v/>
      </c>
      <c r="RY47" t="str">
        <f t="shared" si="629"/>
        <v/>
      </c>
      <c r="RZ47">
        <f t="shared" si="630"/>
        <v>0</v>
      </c>
      <c r="SW47">
        <f t="shared" si="631"/>
        <v>999</v>
      </c>
      <c r="SX47">
        <f t="shared" si="632"/>
        <v>999</v>
      </c>
      <c r="TF47">
        <v>44</v>
      </c>
      <c r="TG47">
        <f t="shared" si="733"/>
        <v>0</v>
      </c>
      <c r="TH47">
        <f t="shared" si="734"/>
        <v>0</v>
      </c>
      <c r="TI47">
        <f t="shared" si="735"/>
        <v>0</v>
      </c>
      <c r="TJ47">
        <f t="shared" si="736"/>
        <v>0</v>
      </c>
      <c r="TK47">
        <f t="shared" si="737"/>
        <v>0</v>
      </c>
      <c r="TL47">
        <f t="shared" si="738"/>
        <v>0</v>
      </c>
      <c r="TM47">
        <f t="shared" si="739"/>
        <v>0</v>
      </c>
      <c r="TN47">
        <f t="shared" si="740"/>
        <v>0</v>
      </c>
      <c r="TO47">
        <f t="shared" si="741"/>
        <v>0</v>
      </c>
      <c r="TP47">
        <f t="shared" si="742"/>
        <v>0</v>
      </c>
      <c r="TQ47">
        <f t="shared" si="633"/>
        <v>0</v>
      </c>
      <c r="TR47">
        <f t="shared" si="634"/>
        <v>0</v>
      </c>
      <c r="TS47">
        <f t="shared" si="635"/>
        <v>0</v>
      </c>
      <c r="TT47">
        <f t="shared" si="636"/>
        <v>0</v>
      </c>
      <c r="TU47">
        <f t="shared" si="637"/>
        <v>0</v>
      </c>
      <c r="TV47">
        <f t="shared" si="638"/>
        <v>0</v>
      </c>
      <c r="TW47">
        <f t="shared" si="639"/>
        <v>0</v>
      </c>
      <c r="TX47">
        <f t="shared" si="640"/>
        <v>0</v>
      </c>
      <c r="TY47">
        <f t="shared" si="641"/>
        <v>0</v>
      </c>
      <c r="TZ47">
        <f t="shared" si="642"/>
        <v>0</v>
      </c>
      <c r="UA47">
        <f t="shared" si="643"/>
        <v>0</v>
      </c>
      <c r="UB47">
        <f t="shared" si="644"/>
        <v>0</v>
      </c>
      <c r="UC47">
        <f t="shared" si="645"/>
        <v>0</v>
      </c>
      <c r="UD47">
        <f t="shared" si="646"/>
        <v>0</v>
      </c>
      <c r="UE47">
        <f t="shared" si="647"/>
        <v>0</v>
      </c>
      <c r="UF47">
        <f t="shared" si="648"/>
        <v>0</v>
      </c>
      <c r="UG47">
        <f t="shared" si="649"/>
        <v>0</v>
      </c>
      <c r="UH47">
        <f t="shared" si="650"/>
        <v>0</v>
      </c>
      <c r="UI47">
        <f t="shared" si="651"/>
        <v>0</v>
      </c>
      <c r="UJ47">
        <f t="shared" si="652"/>
        <v>0</v>
      </c>
      <c r="UK47">
        <f t="shared" si="653"/>
        <v>0</v>
      </c>
      <c r="UL47">
        <f t="shared" si="654"/>
        <v>0</v>
      </c>
      <c r="UM47">
        <f t="shared" si="655"/>
        <v>0</v>
      </c>
      <c r="UN47">
        <f t="shared" si="656"/>
        <v>0</v>
      </c>
      <c r="UO47">
        <f t="shared" si="657"/>
        <v>0</v>
      </c>
      <c r="UP47">
        <f t="shared" si="658"/>
        <v>0</v>
      </c>
      <c r="UQ47">
        <f t="shared" si="659"/>
        <v>0</v>
      </c>
      <c r="UR47">
        <f t="shared" si="660"/>
        <v>0</v>
      </c>
      <c r="US47">
        <f t="shared" si="661"/>
        <v>0</v>
      </c>
      <c r="UT47">
        <f t="shared" si="662"/>
        <v>0</v>
      </c>
      <c r="UU47">
        <f t="shared" si="663"/>
        <v>400</v>
      </c>
      <c r="UV47">
        <f t="shared" si="664"/>
        <v>0</v>
      </c>
      <c r="UW47">
        <f t="shared" si="665"/>
        <v>0</v>
      </c>
      <c r="UX47">
        <f t="shared" si="666"/>
        <v>0</v>
      </c>
      <c r="UY47">
        <f t="shared" si="667"/>
        <v>0</v>
      </c>
      <c r="UZ47" t="str">
        <f t="shared" si="668"/>
        <v/>
      </c>
      <c r="VA47" t="str">
        <f t="shared" si="669"/>
        <v/>
      </c>
      <c r="VB47">
        <f t="shared" si="670"/>
        <v>0</v>
      </c>
      <c r="VY47">
        <f t="shared" si="671"/>
        <v>999</v>
      </c>
      <c r="VZ47">
        <f t="shared" si="672"/>
        <v>999</v>
      </c>
      <c r="WH47">
        <v>44</v>
      </c>
      <c r="WI47">
        <f t="shared" si="383"/>
        <v>0</v>
      </c>
      <c r="WJ47">
        <f t="shared" si="384"/>
        <v>0</v>
      </c>
      <c r="WK47">
        <f t="shared" si="385"/>
        <v>0</v>
      </c>
      <c r="WL47">
        <f t="shared" si="386"/>
        <v>0</v>
      </c>
      <c r="WM47">
        <f t="shared" si="387"/>
        <v>0</v>
      </c>
      <c r="WN47">
        <f t="shared" si="388"/>
        <v>0</v>
      </c>
      <c r="WO47">
        <f t="shared" si="389"/>
        <v>0</v>
      </c>
      <c r="WP47">
        <f t="shared" si="390"/>
        <v>0</v>
      </c>
      <c r="WQ47">
        <f t="shared" si="391"/>
        <v>0</v>
      </c>
      <c r="WR47">
        <f t="shared" si="392"/>
        <v>0</v>
      </c>
      <c r="WS47">
        <f t="shared" si="280"/>
        <v>0</v>
      </c>
      <c r="WT47">
        <f t="shared" si="281"/>
        <v>0</v>
      </c>
      <c r="WU47">
        <f t="shared" si="282"/>
        <v>0</v>
      </c>
      <c r="WV47">
        <f t="shared" si="283"/>
        <v>0</v>
      </c>
      <c r="WW47">
        <f t="shared" si="284"/>
        <v>0</v>
      </c>
      <c r="WX47">
        <f t="shared" si="285"/>
        <v>0</v>
      </c>
      <c r="WY47">
        <f t="shared" si="286"/>
        <v>0</v>
      </c>
      <c r="WZ47">
        <f t="shared" si="287"/>
        <v>0</v>
      </c>
      <c r="XA47">
        <f t="shared" si="288"/>
        <v>0</v>
      </c>
      <c r="XB47">
        <f t="shared" si="289"/>
        <v>0</v>
      </c>
      <c r="XC47">
        <f t="shared" si="290"/>
        <v>0</v>
      </c>
      <c r="XD47">
        <f t="shared" si="291"/>
        <v>0</v>
      </c>
      <c r="XE47">
        <f t="shared" si="292"/>
        <v>0</v>
      </c>
      <c r="XF47">
        <f t="shared" si="293"/>
        <v>0</v>
      </c>
      <c r="XG47">
        <f t="shared" si="294"/>
        <v>0</v>
      </c>
      <c r="XH47">
        <f t="shared" si="295"/>
        <v>0</v>
      </c>
      <c r="XI47">
        <f t="shared" si="296"/>
        <v>0</v>
      </c>
      <c r="XJ47">
        <f t="shared" si="297"/>
        <v>0</v>
      </c>
      <c r="XK47">
        <f t="shared" si="298"/>
        <v>0</v>
      </c>
      <c r="XL47">
        <f t="shared" si="299"/>
        <v>0</v>
      </c>
      <c r="XM47">
        <f t="shared" si="300"/>
        <v>0</v>
      </c>
      <c r="XN47">
        <f t="shared" si="301"/>
        <v>0</v>
      </c>
      <c r="XO47">
        <f t="shared" si="302"/>
        <v>0</v>
      </c>
      <c r="XP47">
        <f t="shared" si="303"/>
        <v>0</v>
      </c>
      <c r="XQ47">
        <f t="shared" si="304"/>
        <v>0</v>
      </c>
      <c r="XR47">
        <f t="shared" si="305"/>
        <v>0</v>
      </c>
      <c r="XS47">
        <f t="shared" si="306"/>
        <v>0</v>
      </c>
      <c r="XT47">
        <f t="shared" si="307"/>
        <v>0</v>
      </c>
      <c r="XU47">
        <f t="shared" si="308"/>
        <v>0</v>
      </c>
      <c r="XV47">
        <f t="shared" si="309"/>
        <v>0</v>
      </c>
      <c r="XX47">
        <f t="shared" si="310"/>
        <v>0</v>
      </c>
      <c r="XY47">
        <f t="shared" si="311"/>
        <v>0</v>
      </c>
      <c r="XZ47">
        <f t="shared" si="312"/>
        <v>0</v>
      </c>
    </row>
    <row r="48" spans="1:650" x14ac:dyDescent="0.45">
      <c r="B48" s="2" t="str">
        <f>IF(YE2&lt;=0,"","Sticking to a plan instead of paying only minimums saves you about "&amp;TEXT(YB2-MIN(CN2,FP2),"$#,##0")&amp;" in interest.")</f>
        <v/>
      </c>
      <c r="C48" s="2"/>
      <c r="D48" s="2"/>
      <c r="E48" s="2"/>
      <c r="F48" s="2"/>
      <c r="G48" s="2"/>
      <c r="H48" s="2"/>
      <c r="I48" s="2"/>
      <c r="AT48">
        <v>45</v>
      </c>
      <c r="AU48">
        <f t="shared" si="673"/>
        <v>0</v>
      </c>
      <c r="AV48">
        <f t="shared" si="674"/>
        <v>0</v>
      </c>
      <c r="AW48">
        <f t="shared" si="675"/>
        <v>0</v>
      </c>
      <c r="AX48">
        <f t="shared" si="676"/>
        <v>0</v>
      </c>
      <c r="AY48">
        <f t="shared" si="677"/>
        <v>0</v>
      </c>
      <c r="AZ48">
        <f t="shared" si="678"/>
        <v>0</v>
      </c>
      <c r="BA48">
        <f t="shared" si="679"/>
        <v>0</v>
      </c>
      <c r="BB48">
        <f t="shared" si="680"/>
        <v>0</v>
      </c>
      <c r="BC48">
        <f t="shared" si="681"/>
        <v>0</v>
      </c>
      <c r="BD48">
        <f t="shared" si="682"/>
        <v>0</v>
      </c>
      <c r="BE48">
        <f t="shared" si="393"/>
        <v>0</v>
      </c>
      <c r="BF48">
        <f t="shared" si="394"/>
        <v>0</v>
      </c>
      <c r="BG48">
        <f t="shared" si="395"/>
        <v>0</v>
      </c>
      <c r="BH48">
        <f t="shared" si="396"/>
        <v>0</v>
      </c>
      <c r="BI48">
        <f t="shared" si="397"/>
        <v>0</v>
      </c>
      <c r="BJ48">
        <f t="shared" si="398"/>
        <v>0</v>
      </c>
      <c r="BK48">
        <f t="shared" si="399"/>
        <v>0</v>
      </c>
      <c r="BL48">
        <f t="shared" si="400"/>
        <v>0</v>
      </c>
      <c r="BM48">
        <f t="shared" si="401"/>
        <v>0</v>
      </c>
      <c r="BN48">
        <f t="shared" si="402"/>
        <v>0</v>
      </c>
      <c r="BO48">
        <f t="shared" si="403"/>
        <v>0</v>
      </c>
      <c r="BP48">
        <f t="shared" si="404"/>
        <v>0</v>
      </c>
      <c r="BQ48">
        <f t="shared" si="405"/>
        <v>0</v>
      </c>
      <c r="BR48">
        <f t="shared" si="406"/>
        <v>0</v>
      </c>
      <c r="BS48">
        <f t="shared" si="407"/>
        <v>0</v>
      </c>
      <c r="BT48">
        <f t="shared" si="408"/>
        <v>0</v>
      </c>
      <c r="BU48">
        <f t="shared" si="409"/>
        <v>0</v>
      </c>
      <c r="BV48">
        <f t="shared" si="410"/>
        <v>0</v>
      </c>
      <c r="BW48">
        <f t="shared" si="411"/>
        <v>0</v>
      </c>
      <c r="BX48">
        <f t="shared" si="412"/>
        <v>0</v>
      </c>
      <c r="BY48">
        <f t="shared" si="413"/>
        <v>0</v>
      </c>
      <c r="BZ48">
        <f t="shared" si="414"/>
        <v>0</v>
      </c>
      <c r="CA48">
        <f t="shared" si="415"/>
        <v>0</v>
      </c>
      <c r="CB48">
        <f t="shared" si="416"/>
        <v>0</v>
      </c>
      <c r="CC48">
        <f t="shared" si="417"/>
        <v>0</v>
      </c>
      <c r="CD48">
        <f t="shared" si="418"/>
        <v>0</v>
      </c>
      <c r="CE48">
        <f t="shared" si="419"/>
        <v>0</v>
      </c>
      <c r="CF48">
        <f t="shared" si="420"/>
        <v>0</v>
      </c>
      <c r="CG48">
        <f t="shared" si="421"/>
        <v>0</v>
      </c>
      <c r="CH48">
        <f t="shared" si="422"/>
        <v>0</v>
      </c>
      <c r="CI48">
        <f t="shared" si="423"/>
        <v>0</v>
      </c>
      <c r="CJ48">
        <f t="shared" si="424"/>
        <v>0</v>
      </c>
      <c r="CK48">
        <f t="shared" si="425"/>
        <v>0</v>
      </c>
      <c r="CL48">
        <f t="shared" si="426"/>
        <v>0</v>
      </c>
      <c r="CM48">
        <f t="shared" si="427"/>
        <v>0</v>
      </c>
      <c r="CN48" t="str">
        <f t="shared" si="428"/>
        <v/>
      </c>
      <c r="CO48" t="str">
        <f t="shared" si="429"/>
        <v/>
      </c>
      <c r="CP48">
        <f t="shared" si="430"/>
        <v>0</v>
      </c>
      <c r="DM48">
        <f t="shared" si="431"/>
        <v>999</v>
      </c>
      <c r="DN48">
        <f t="shared" si="432"/>
        <v>999</v>
      </c>
      <c r="DV48">
        <v>45</v>
      </c>
      <c r="DW48">
        <f t="shared" si="683"/>
        <v>0</v>
      </c>
      <c r="DX48">
        <f t="shared" si="684"/>
        <v>0</v>
      </c>
      <c r="DY48">
        <f t="shared" si="685"/>
        <v>0</v>
      </c>
      <c r="DZ48">
        <f t="shared" si="686"/>
        <v>0</v>
      </c>
      <c r="EA48">
        <f t="shared" si="687"/>
        <v>0</v>
      </c>
      <c r="EB48">
        <f t="shared" si="688"/>
        <v>0</v>
      </c>
      <c r="EC48">
        <f t="shared" si="689"/>
        <v>0</v>
      </c>
      <c r="ED48">
        <f t="shared" si="690"/>
        <v>0</v>
      </c>
      <c r="EE48">
        <f t="shared" si="691"/>
        <v>0</v>
      </c>
      <c r="EF48">
        <f t="shared" si="692"/>
        <v>0</v>
      </c>
      <c r="EG48">
        <f t="shared" si="433"/>
        <v>0</v>
      </c>
      <c r="EH48">
        <f t="shared" si="434"/>
        <v>0</v>
      </c>
      <c r="EI48">
        <f t="shared" si="435"/>
        <v>0</v>
      </c>
      <c r="EJ48">
        <f t="shared" si="436"/>
        <v>0</v>
      </c>
      <c r="EK48">
        <f t="shared" si="437"/>
        <v>0</v>
      </c>
      <c r="EL48">
        <f t="shared" si="438"/>
        <v>0</v>
      </c>
      <c r="EM48">
        <f t="shared" si="439"/>
        <v>0</v>
      </c>
      <c r="EN48">
        <f t="shared" si="440"/>
        <v>0</v>
      </c>
      <c r="EO48">
        <f t="shared" si="441"/>
        <v>0</v>
      </c>
      <c r="EP48">
        <f t="shared" si="442"/>
        <v>0</v>
      </c>
      <c r="EQ48">
        <f t="shared" si="443"/>
        <v>0</v>
      </c>
      <c r="ER48">
        <f t="shared" si="444"/>
        <v>0</v>
      </c>
      <c r="ES48">
        <f t="shared" si="445"/>
        <v>0</v>
      </c>
      <c r="ET48">
        <f t="shared" si="446"/>
        <v>0</v>
      </c>
      <c r="EU48">
        <f t="shared" si="447"/>
        <v>0</v>
      </c>
      <c r="EV48">
        <f t="shared" si="448"/>
        <v>0</v>
      </c>
      <c r="EW48">
        <f t="shared" si="449"/>
        <v>0</v>
      </c>
      <c r="EX48">
        <f t="shared" si="450"/>
        <v>0</v>
      </c>
      <c r="EY48">
        <f t="shared" si="451"/>
        <v>0</v>
      </c>
      <c r="EZ48">
        <f t="shared" si="452"/>
        <v>0</v>
      </c>
      <c r="FA48">
        <f t="shared" si="453"/>
        <v>0</v>
      </c>
      <c r="FB48">
        <f t="shared" si="454"/>
        <v>0</v>
      </c>
      <c r="FC48">
        <f t="shared" si="455"/>
        <v>0</v>
      </c>
      <c r="FD48">
        <f t="shared" si="456"/>
        <v>0</v>
      </c>
      <c r="FE48">
        <f t="shared" si="457"/>
        <v>0</v>
      </c>
      <c r="FF48">
        <f t="shared" si="458"/>
        <v>0</v>
      </c>
      <c r="FG48">
        <f t="shared" si="459"/>
        <v>0</v>
      </c>
      <c r="FH48">
        <f t="shared" si="460"/>
        <v>0</v>
      </c>
      <c r="FI48">
        <f t="shared" si="461"/>
        <v>0</v>
      </c>
      <c r="FJ48">
        <f t="shared" si="462"/>
        <v>0</v>
      </c>
      <c r="FK48">
        <f t="shared" si="463"/>
        <v>0</v>
      </c>
      <c r="FL48">
        <f t="shared" si="464"/>
        <v>0</v>
      </c>
      <c r="FM48">
        <f t="shared" si="465"/>
        <v>0</v>
      </c>
      <c r="FN48">
        <f t="shared" si="466"/>
        <v>0</v>
      </c>
      <c r="FO48">
        <f t="shared" si="467"/>
        <v>0</v>
      </c>
      <c r="FP48" t="str">
        <f t="shared" si="468"/>
        <v/>
      </c>
      <c r="FQ48" t="str">
        <f t="shared" si="469"/>
        <v/>
      </c>
      <c r="FR48">
        <f t="shared" si="470"/>
        <v>0</v>
      </c>
      <c r="GO48">
        <f t="shared" si="471"/>
        <v>999</v>
      </c>
      <c r="GP48">
        <f t="shared" si="472"/>
        <v>999</v>
      </c>
      <c r="GX48">
        <v>45</v>
      </c>
      <c r="GY48">
        <f t="shared" si="693"/>
        <v>0</v>
      </c>
      <c r="GZ48">
        <f t="shared" si="694"/>
        <v>0</v>
      </c>
      <c r="HA48">
        <f t="shared" si="695"/>
        <v>0</v>
      </c>
      <c r="HB48">
        <f t="shared" si="696"/>
        <v>0</v>
      </c>
      <c r="HC48">
        <f t="shared" si="697"/>
        <v>0</v>
      </c>
      <c r="HD48">
        <f t="shared" si="698"/>
        <v>0</v>
      </c>
      <c r="HE48">
        <f t="shared" si="699"/>
        <v>0</v>
      </c>
      <c r="HF48">
        <f t="shared" si="700"/>
        <v>0</v>
      </c>
      <c r="HG48">
        <f t="shared" si="701"/>
        <v>0</v>
      </c>
      <c r="HH48">
        <f t="shared" si="702"/>
        <v>0</v>
      </c>
      <c r="HI48">
        <f t="shared" si="473"/>
        <v>0</v>
      </c>
      <c r="HJ48">
        <f t="shared" si="474"/>
        <v>0</v>
      </c>
      <c r="HK48">
        <f t="shared" si="475"/>
        <v>0</v>
      </c>
      <c r="HL48">
        <f t="shared" si="476"/>
        <v>0</v>
      </c>
      <c r="HM48">
        <f t="shared" si="477"/>
        <v>0</v>
      </c>
      <c r="HN48">
        <f t="shared" si="478"/>
        <v>0</v>
      </c>
      <c r="HO48">
        <f t="shared" si="479"/>
        <v>0</v>
      </c>
      <c r="HP48">
        <f t="shared" si="480"/>
        <v>0</v>
      </c>
      <c r="HQ48">
        <f t="shared" si="481"/>
        <v>0</v>
      </c>
      <c r="HR48">
        <f t="shared" si="482"/>
        <v>0</v>
      </c>
      <c r="HS48">
        <f t="shared" si="483"/>
        <v>0</v>
      </c>
      <c r="HT48">
        <f t="shared" si="484"/>
        <v>0</v>
      </c>
      <c r="HU48">
        <f t="shared" si="485"/>
        <v>0</v>
      </c>
      <c r="HV48">
        <f t="shared" si="486"/>
        <v>0</v>
      </c>
      <c r="HW48">
        <f t="shared" si="487"/>
        <v>0</v>
      </c>
      <c r="HX48">
        <f t="shared" si="488"/>
        <v>0</v>
      </c>
      <c r="HY48">
        <f t="shared" si="489"/>
        <v>0</v>
      </c>
      <c r="HZ48">
        <f t="shared" si="490"/>
        <v>0</v>
      </c>
      <c r="IA48">
        <f t="shared" si="491"/>
        <v>0</v>
      </c>
      <c r="IB48">
        <f t="shared" si="492"/>
        <v>0</v>
      </c>
      <c r="IC48">
        <f t="shared" si="493"/>
        <v>0</v>
      </c>
      <c r="ID48">
        <f t="shared" si="494"/>
        <v>0</v>
      </c>
      <c r="IE48">
        <f t="shared" si="495"/>
        <v>0</v>
      </c>
      <c r="IF48">
        <f t="shared" si="496"/>
        <v>0</v>
      </c>
      <c r="IG48">
        <f t="shared" si="497"/>
        <v>0</v>
      </c>
      <c r="IH48">
        <f t="shared" si="498"/>
        <v>0</v>
      </c>
      <c r="II48">
        <f t="shared" si="499"/>
        <v>0</v>
      </c>
      <c r="IJ48">
        <f t="shared" si="500"/>
        <v>0</v>
      </c>
      <c r="IK48">
        <f t="shared" si="501"/>
        <v>0</v>
      </c>
      <c r="IL48">
        <f t="shared" si="502"/>
        <v>0</v>
      </c>
      <c r="IM48">
        <f t="shared" si="503"/>
        <v>0</v>
      </c>
      <c r="IN48">
        <f t="shared" si="504"/>
        <v>0</v>
      </c>
      <c r="IO48">
        <f t="shared" si="505"/>
        <v>0</v>
      </c>
      <c r="IP48">
        <f t="shared" si="506"/>
        <v>0</v>
      </c>
      <c r="IQ48">
        <f t="shared" si="507"/>
        <v>0</v>
      </c>
      <c r="IR48" t="str">
        <f t="shared" si="508"/>
        <v/>
      </c>
      <c r="IS48" t="str">
        <f t="shared" si="509"/>
        <v/>
      </c>
      <c r="IT48">
        <f t="shared" si="510"/>
        <v>0</v>
      </c>
      <c r="JQ48">
        <f t="shared" si="511"/>
        <v>999</v>
      </c>
      <c r="JR48">
        <f t="shared" si="512"/>
        <v>999</v>
      </c>
      <c r="JZ48">
        <v>45</v>
      </c>
      <c r="KA48">
        <f t="shared" si="703"/>
        <v>0</v>
      </c>
      <c r="KB48">
        <f t="shared" si="704"/>
        <v>0</v>
      </c>
      <c r="KC48">
        <f t="shared" si="705"/>
        <v>0</v>
      </c>
      <c r="KD48">
        <f t="shared" si="706"/>
        <v>0</v>
      </c>
      <c r="KE48">
        <f t="shared" si="707"/>
        <v>0</v>
      </c>
      <c r="KF48">
        <f t="shared" si="708"/>
        <v>0</v>
      </c>
      <c r="KG48">
        <f t="shared" si="709"/>
        <v>0</v>
      </c>
      <c r="KH48">
        <f t="shared" si="710"/>
        <v>0</v>
      </c>
      <c r="KI48">
        <f t="shared" si="711"/>
        <v>0</v>
      </c>
      <c r="KJ48">
        <f t="shared" si="712"/>
        <v>0</v>
      </c>
      <c r="KK48">
        <f t="shared" si="513"/>
        <v>0</v>
      </c>
      <c r="KL48">
        <f t="shared" si="514"/>
        <v>0</v>
      </c>
      <c r="KM48">
        <f t="shared" si="515"/>
        <v>0</v>
      </c>
      <c r="KN48">
        <f t="shared" si="516"/>
        <v>0</v>
      </c>
      <c r="KO48">
        <f t="shared" si="517"/>
        <v>0</v>
      </c>
      <c r="KP48">
        <f t="shared" si="518"/>
        <v>0</v>
      </c>
      <c r="KQ48">
        <f t="shared" si="519"/>
        <v>0</v>
      </c>
      <c r="KR48">
        <f t="shared" si="520"/>
        <v>0</v>
      </c>
      <c r="KS48">
        <f t="shared" si="521"/>
        <v>0</v>
      </c>
      <c r="KT48">
        <f t="shared" si="522"/>
        <v>0</v>
      </c>
      <c r="KU48">
        <f t="shared" si="523"/>
        <v>0</v>
      </c>
      <c r="KV48">
        <f t="shared" si="524"/>
        <v>0</v>
      </c>
      <c r="KW48">
        <f t="shared" si="525"/>
        <v>0</v>
      </c>
      <c r="KX48">
        <f t="shared" si="526"/>
        <v>0</v>
      </c>
      <c r="KY48">
        <f t="shared" si="527"/>
        <v>0</v>
      </c>
      <c r="KZ48">
        <f t="shared" si="528"/>
        <v>0</v>
      </c>
      <c r="LA48">
        <f t="shared" si="529"/>
        <v>0</v>
      </c>
      <c r="LB48">
        <f t="shared" si="530"/>
        <v>0</v>
      </c>
      <c r="LC48">
        <f t="shared" si="531"/>
        <v>0</v>
      </c>
      <c r="LD48">
        <f t="shared" si="532"/>
        <v>0</v>
      </c>
      <c r="LE48">
        <f t="shared" si="533"/>
        <v>0</v>
      </c>
      <c r="LF48">
        <f t="shared" si="534"/>
        <v>0</v>
      </c>
      <c r="LG48">
        <f t="shared" si="535"/>
        <v>0</v>
      </c>
      <c r="LH48">
        <f t="shared" si="536"/>
        <v>0</v>
      </c>
      <c r="LI48">
        <f t="shared" si="537"/>
        <v>0</v>
      </c>
      <c r="LJ48">
        <f t="shared" si="538"/>
        <v>0</v>
      </c>
      <c r="LK48">
        <f t="shared" si="539"/>
        <v>0</v>
      </c>
      <c r="LL48">
        <f t="shared" si="540"/>
        <v>0</v>
      </c>
      <c r="LM48">
        <f t="shared" si="541"/>
        <v>0</v>
      </c>
      <c r="LN48">
        <f t="shared" si="542"/>
        <v>0</v>
      </c>
      <c r="LO48">
        <f t="shared" si="543"/>
        <v>100</v>
      </c>
      <c r="LP48">
        <f t="shared" si="544"/>
        <v>0</v>
      </c>
      <c r="LQ48">
        <f t="shared" si="545"/>
        <v>0</v>
      </c>
      <c r="LR48">
        <f t="shared" si="546"/>
        <v>0</v>
      </c>
      <c r="LS48">
        <f t="shared" si="547"/>
        <v>0</v>
      </c>
      <c r="LT48" t="str">
        <f t="shared" si="548"/>
        <v/>
      </c>
      <c r="LU48" t="str">
        <f t="shared" si="549"/>
        <v/>
      </c>
      <c r="LV48">
        <f t="shared" si="550"/>
        <v>0</v>
      </c>
      <c r="MS48">
        <f t="shared" si="551"/>
        <v>999</v>
      </c>
      <c r="MT48">
        <f t="shared" si="552"/>
        <v>999</v>
      </c>
      <c r="NB48">
        <v>45</v>
      </c>
      <c r="NC48">
        <f t="shared" si="713"/>
        <v>0</v>
      </c>
      <c r="ND48">
        <f t="shared" si="714"/>
        <v>0</v>
      </c>
      <c r="NE48">
        <f t="shared" si="715"/>
        <v>0</v>
      </c>
      <c r="NF48">
        <f t="shared" si="716"/>
        <v>0</v>
      </c>
      <c r="NG48">
        <f t="shared" si="717"/>
        <v>0</v>
      </c>
      <c r="NH48">
        <f t="shared" si="718"/>
        <v>0</v>
      </c>
      <c r="NI48">
        <f t="shared" si="719"/>
        <v>0</v>
      </c>
      <c r="NJ48">
        <f t="shared" si="720"/>
        <v>0</v>
      </c>
      <c r="NK48">
        <f t="shared" si="721"/>
        <v>0</v>
      </c>
      <c r="NL48">
        <f t="shared" si="722"/>
        <v>0</v>
      </c>
      <c r="NM48">
        <f t="shared" si="553"/>
        <v>0</v>
      </c>
      <c r="NN48">
        <f t="shared" si="554"/>
        <v>0</v>
      </c>
      <c r="NO48">
        <f t="shared" si="555"/>
        <v>0</v>
      </c>
      <c r="NP48">
        <f t="shared" si="556"/>
        <v>0</v>
      </c>
      <c r="NQ48">
        <f t="shared" si="557"/>
        <v>0</v>
      </c>
      <c r="NR48">
        <f t="shared" si="558"/>
        <v>0</v>
      </c>
      <c r="NS48">
        <f t="shared" si="559"/>
        <v>0</v>
      </c>
      <c r="NT48">
        <f t="shared" si="560"/>
        <v>0</v>
      </c>
      <c r="NU48">
        <f t="shared" si="561"/>
        <v>0</v>
      </c>
      <c r="NV48">
        <f t="shared" si="562"/>
        <v>0</v>
      </c>
      <c r="NW48">
        <f t="shared" si="563"/>
        <v>0</v>
      </c>
      <c r="NX48">
        <f t="shared" si="564"/>
        <v>0</v>
      </c>
      <c r="NY48">
        <f t="shared" si="565"/>
        <v>0</v>
      </c>
      <c r="NZ48">
        <f t="shared" si="566"/>
        <v>0</v>
      </c>
      <c r="OA48">
        <f t="shared" si="567"/>
        <v>0</v>
      </c>
      <c r="OB48">
        <f t="shared" si="568"/>
        <v>0</v>
      </c>
      <c r="OC48">
        <f t="shared" si="569"/>
        <v>0</v>
      </c>
      <c r="OD48">
        <f t="shared" si="570"/>
        <v>0</v>
      </c>
      <c r="OE48">
        <f t="shared" si="571"/>
        <v>0</v>
      </c>
      <c r="OF48">
        <f t="shared" si="572"/>
        <v>0</v>
      </c>
      <c r="OG48">
        <f t="shared" si="573"/>
        <v>0</v>
      </c>
      <c r="OH48">
        <f t="shared" si="574"/>
        <v>0</v>
      </c>
      <c r="OI48">
        <f t="shared" si="575"/>
        <v>0</v>
      </c>
      <c r="OJ48">
        <f t="shared" si="576"/>
        <v>0</v>
      </c>
      <c r="OK48">
        <f t="shared" si="577"/>
        <v>0</v>
      </c>
      <c r="OL48">
        <f t="shared" si="578"/>
        <v>0</v>
      </c>
      <c r="OM48">
        <f t="shared" si="579"/>
        <v>0</v>
      </c>
      <c r="ON48">
        <f t="shared" si="580"/>
        <v>0</v>
      </c>
      <c r="OO48">
        <f t="shared" si="581"/>
        <v>0</v>
      </c>
      <c r="OP48">
        <f t="shared" si="582"/>
        <v>0</v>
      </c>
      <c r="OQ48">
        <f t="shared" si="583"/>
        <v>200</v>
      </c>
      <c r="OR48">
        <f t="shared" si="584"/>
        <v>0</v>
      </c>
      <c r="OS48">
        <f t="shared" si="585"/>
        <v>0</v>
      </c>
      <c r="OT48">
        <f t="shared" si="586"/>
        <v>0</v>
      </c>
      <c r="OU48">
        <f t="shared" si="587"/>
        <v>0</v>
      </c>
      <c r="OV48" t="str">
        <f t="shared" si="588"/>
        <v/>
      </c>
      <c r="OW48" t="str">
        <f t="shared" si="589"/>
        <v/>
      </c>
      <c r="OX48">
        <f t="shared" si="590"/>
        <v>0</v>
      </c>
      <c r="PU48">
        <f t="shared" si="591"/>
        <v>999</v>
      </c>
      <c r="PV48">
        <f t="shared" si="592"/>
        <v>999</v>
      </c>
      <c r="QD48">
        <v>45</v>
      </c>
      <c r="QE48">
        <f t="shared" si="723"/>
        <v>0</v>
      </c>
      <c r="QF48">
        <f t="shared" si="724"/>
        <v>0</v>
      </c>
      <c r="QG48">
        <f t="shared" si="725"/>
        <v>0</v>
      </c>
      <c r="QH48">
        <f t="shared" si="726"/>
        <v>0</v>
      </c>
      <c r="QI48">
        <f t="shared" si="727"/>
        <v>0</v>
      </c>
      <c r="QJ48">
        <f t="shared" si="728"/>
        <v>0</v>
      </c>
      <c r="QK48">
        <f t="shared" si="729"/>
        <v>0</v>
      </c>
      <c r="QL48">
        <f t="shared" si="730"/>
        <v>0</v>
      </c>
      <c r="QM48">
        <f t="shared" si="731"/>
        <v>0</v>
      </c>
      <c r="QN48">
        <f t="shared" si="732"/>
        <v>0</v>
      </c>
      <c r="QO48">
        <f t="shared" si="593"/>
        <v>0</v>
      </c>
      <c r="QP48">
        <f t="shared" si="594"/>
        <v>0</v>
      </c>
      <c r="QQ48">
        <f t="shared" si="595"/>
        <v>0</v>
      </c>
      <c r="QR48">
        <f t="shared" si="596"/>
        <v>0</v>
      </c>
      <c r="QS48">
        <f t="shared" si="597"/>
        <v>0</v>
      </c>
      <c r="QT48">
        <f t="shared" si="598"/>
        <v>0</v>
      </c>
      <c r="QU48">
        <f t="shared" si="599"/>
        <v>0</v>
      </c>
      <c r="QV48">
        <f t="shared" si="600"/>
        <v>0</v>
      </c>
      <c r="QW48">
        <f t="shared" si="601"/>
        <v>0</v>
      </c>
      <c r="QX48">
        <f t="shared" si="602"/>
        <v>0</v>
      </c>
      <c r="QY48">
        <f t="shared" si="603"/>
        <v>0</v>
      </c>
      <c r="QZ48">
        <f t="shared" si="604"/>
        <v>0</v>
      </c>
      <c r="RA48">
        <f t="shared" si="605"/>
        <v>0</v>
      </c>
      <c r="RB48">
        <f t="shared" si="606"/>
        <v>0</v>
      </c>
      <c r="RC48">
        <f t="shared" si="607"/>
        <v>0</v>
      </c>
      <c r="RD48">
        <f t="shared" si="608"/>
        <v>0</v>
      </c>
      <c r="RE48">
        <f t="shared" si="609"/>
        <v>0</v>
      </c>
      <c r="RF48">
        <f t="shared" si="610"/>
        <v>0</v>
      </c>
      <c r="RG48">
        <f t="shared" si="611"/>
        <v>0</v>
      </c>
      <c r="RH48">
        <f t="shared" si="612"/>
        <v>0</v>
      </c>
      <c r="RI48">
        <f t="shared" si="613"/>
        <v>0</v>
      </c>
      <c r="RJ48">
        <f t="shared" si="614"/>
        <v>0</v>
      </c>
      <c r="RK48">
        <f t="shared" si="615"/>
        <v>0</v>
      </c>
      <c r="RL48">
        <f t="shared" si="616"/>
        <v>0</v>
      </c>
      <c r="RM48">
        <f t="shared" si="617"/>
        <v>0</v>
      </c>
      <c r="RN48">
        <f t="shared" si="618"/>
        <v>0</v>
      </c>
      <c r="RO48">
        <f t="shared" si="619"/>
        <v>0</v>
      </c>
      <c r="RP48">
        <f t="shared" si="620"/>
        <v>0</v>
      </c>
      <c r="RQ48">
        <f t="shared" si="621"/>
        <v>0</v>
      </c>
      <c r="RR48">
        <f t="shared" si="622"/>
        <v>0</v>
      </c>
      <c r="RS48">
        <f t="shared" si="623"/>
        <v>300</v>
      </c>
      <c r="RT48">
        <f t="shared" si="624"/>
        <v>0</v>
      </c>
      <c r="RU48">
        <f t="shared" si="625"/>
        <v>0</v>
      </c>
      <c r="RV48">
        <f t="shared" si="626"/>
        <v>0</v>
      </c>
      <c r="RW48">
        <f t="shared" si="627"/>
        <v>0</v>
      </c>
      <c r="RX48" t="str">
        <f t="shared" si="628"/>
        <v/>
      </c>
      <c r="RY48" t="str">
        <f t="shared" si="629"/>
        <v/>
      </c>
      <c r="RZ48">
        <f t="shared" si="630"/>
        <v>0</v>
      </c>
      <c r="SW48">
        <f t="shared" si="631"/>
        <v>999</v>
      </c>
      <c r="SX48">
        <f t="shared" si="632"/>
        <v>999</v>
      </c>
      <c r="TF48">
        <v>45</v>
      </c>
      <c r="TG48">
        <f t="shared" si="733"/>
        <v>0</v>
      </c>
      <c r="TH48">
        <f t="shared" si="734"/>
        <v>0</v>
      </c>
      <c r="TI48">
        <f t="shared" si="735"/>
        <v>0</v>
      </c>
      <c r="TJ48">
        <f t="shared" si="736"/>
        <v>0</v>
      </c>
      <c r="TK48">
        <f t="shared" si="737"/>
        <v>0</v>
      </c>
      <c r="TL48">
        <f t="shared" si="738"/>
        <v>0</v>
      </c>
      <c r="TM48">
        <f t="shared" si="739"/>
        <v>0</v>
      </c>
      <c r="TN48">
        <f t="shared" si="740"/>
        <v>0</v>
      </c>
      <c r="TO48">
        <f t="shared" si="741"/>
        <v>0</v>
      </c>
      <c r="TP48">
        <f t="shared" si="742"/>
        <v>0</v>
      </c>
      <c r="TQ48">
        <f t="shared" si="633"/>
        <v>0</v>
      </c>
      <c r="TR48">
        <f t="shared" si="634"/>
        <v>0</v>
      </c>
      <c r="TS48">
        <f t="shared" si="635"/>
        <v>0</v>
      </c>
      <c r="TT48">
        <f t="shared" si="636"/>
        <v>0</v>
      </c>
      <c r="TU48">
        <f t="shared" si="637"/>
        <v>0</v>
      </c>
      <c r="TV48">
        <f t="shared" si="638"/>
        <v>0</v>
      </c>
      <c r="TW48">
        <f t="shared" si="639"/>
        <v>0</v>
      </c>
      <c r="TX48">
        <f t="shared" si="640"/>
        <v>0</v>
      </c>
      <c r="TY48">
        <f t="shared" si="641"/>
        <v>0</v>
      </c>
      <c r="TZ48">
        <f t="shared" si="642"/>
        <v>0</v>
      </c>
      <c r="UA48">
        <f t="shared" si="643"/>
        <v>0</v>
      </c>
      <c r="UB48">
        <f t="shared" si="644"/>
        <v>0</v>
      </c>
      <c r="UC48">
        <f t="shared" si="645"/>
        <v>0</v>
      </c>
      <c r="UD48">
        <f t="shared" si="646"/>
        <v>0</v>
      </c>
      <c r="UE48">
        <f t="shared" si="647"/>
        <v>0</v>
      </c>
      <c r="UF48">
        <f t="shared" si="648"/>
        <v>0</v>
      </c>
      <c r="UG48">
        <f t="shared" si="649"/>
        <v>0</v>
      </c>
      <c r="UH48">
        <f t="shared" si="650"/>
        <v>0</v>
      </c>
      <c r="UI48">
        <f t="shared" si="651"/>
        <v>0</v>
      </c>
      <c r="UJ48">
        <f t="shared" si="652"/>
        <v>0</v>
      </c>
      <c r="UK48">
        <f t="shared" si="653"/>
        <v>0</v>
      </c>
      <c r="UL48">
        <f t="shared" si="654"/>
        <v>0</v>
      </c>
      <c r="UM48">
        <f t="shared" si="655"/>
        <v>0</v>
      </c>
      <c r="UN48">
        <f t="shared" si="656"/>
        <v>0</v>
      </c>
      <c r="UO48">
        <f t="shared" si="657"/>
        <v>0</v>
      </c>
      <c r="UP48">
        <f t="shared" si="658"/>
        <v>0</v>
      </c>
      <c r="UQ48">
        <f t="shared" si="659"/>
        <v>0</v>
      </c>
      <c r="UR48">
        <f t="shared" si="660"/>
        <v>0</v>
      </c>
      <c r="US48">
        <f t="shared" si="661"/>
        <v>0</v>
      </c>
      <c r="UT48">
        <f t="shared" si="662"/>
        <v>0</v>
      </c>
      <c r="UU48">
        <f t="shared" si="663"/>
        <v>400</v>
      </c>
      <c r="UV48">
        <f t="shared" si="664"/>
        <v>0</v>
      </c>
      <c r="UW48">
        <f t="shared" si="665"/>
        <v>0</v>
      </c>
      <c r="UX48">
        <f t="shared" si="666"/>
        <v>0</v>
      </c>
      <c r="UY48">
        <f t="shared" si="667"/>
        <v>0</v>
      </c>
      <c r="UZ48" t="str">
        <f t="shared" si="668"/>
        <v/>
      </c>
      <c r="VA48" t="str">
        <f t="shared" si="669"/>
        <v/>
      </c>
      <c r="VB48">
        <f t="shared" si="670"/>
        <v>0</v>
      </c>
      <c r="VY48">
        <f t="shared" si="671"/>
        <v>999</v>
      </c>
      <c r="VZ48">
        <f t="shared" si="672"/>
        <v>999</v>
      </c>
      <c r="WH48">
        <v>45</v>
      </c>
      <c r="WI48">
        <f t="shared" si="383"/>
        <v>0</v>
      </c>
      <c r="WJ48">
        <f t="shared" si="384"/>
        <v>0</v>
      </c>
      <c r="WK48">
        <f t="shared" si="385"/>
        <v>0</v>
      </c>
      <c r="WL48">
        <f t="shared" si="386"/>
        <v>0</v>
      </c>
      <c r="WM48">
        <f t="shared" si="387"/>
        <v>0</v>
      </c>
      <c r="WN48">
        <f t="shared" si="388"/>
        <v>0</v>
      </c>
      <c r="WO48">
        <f t="shared" si="389"/>
        <v>0</v>
      </c>
      <c r="WP48">
        <f t="shared" si="390"/>
        <v>0</v>
      </c>
      <c r="WQ48">
        <f t="shared" si="391"/>
        <v>0</v>
      </c>
      <c r="WR48">
        <f t="shared" si="392"/>
        <v>0</v>
      </c>
      <c r="WS48">
        <f t="shared" si="280"/>
        <v>0</v>
      </c>
      <c r="WT48">
        <f t="shared" si="281"/>
        <v>0</v>
      </c>
      <c r="WU48">
        <f t="shared" si="282"/>
        <v>0</v>
      </c>
      <c r="WV48">
        <f t="shared" si="283"/>
        <v>0</v>
      </c>
      <c r="WW48">
        <f t="shared" si="284"/>
        <v>0</v>
      </c>
      <c r="WX48">
        <f t="shared" si="285"/>
        <v>0</v>
      </c>
      <c r="WY48">
        <f t="shared" si="286"/>
        <v>0</v>
      </c>
      <c r="WZ48">
        <f t="shared" si="287"/>
        <v>0</v>
      </c>
      <c r="XA48">
        <f t="shared" si="288"/>
        <v>0</v>
      </c>
      <c r="XB48">
        <f t="shared" si="289"/>
        <v>0</v>
      </c>
      <c r="XC48">
        <f t="shared" si="290"/>
        <v>0</v>
      </c>
      <c r="XD48">
        <f t="shared" si="291"/>
        <v>0</v>
      </c>
      <c r="XE48">
        <f t="shared" si="292"/>
        <v>0</v>
      </c>
      <c r="XF48">
        <f t="shared" si="293"/>
        <v>0</v>
      </c>
      <c r="XG48">
        <f t="shared" si="294"/>
        <v>0</v>
      </c>
      <c r="XH48">
        <f t="shared" si="295"/>
        <v>0</v>
      </c>
      <c r="XI48">
        <f t="shared" si="296"/>
        <v>0</v>
      </c>
      <c r="XJ48">
        <f t="shared" si="297"/>
        <v>0</v>
      </c>
      <c r="XK48">
        <f t="shared" si="298"/>
        <v>0</v>
      </c>
      <c r="XL48">
        <f t="shared" si="299"/>
        <v>0</v>
      </c>
      <c r="XM48">
        <f t="shared" si="300"/>
        <v>0</v>
      </c>
      <c r="XN48">
        <f t="shared" si="301"/>
        <v>0</v>
      </c>
      <c r="XO48">
        <f t="shared" si="302"/>
        <v>0</v>
      </c>
      <c r="XP48">
        <f t="shared" si="303"/>
        <v>0</v>
      </c>
      <c r="XQ48">
        <f t="shared" si="304"/>
        <v>0</v>
      </c>
      <c r="XR48">
        <f t="shared" si="305"/>
        <v>0</v>
      </c>
      <c r="XS48">
        <f t="shared" si="306"/>
        <v>0</v>
      </c>
      <c r="XT48">
        <f t="shared" si="307"/>
        <v>0</v>
      </c>
      <c r="XU48">
        <f t="shared" si="308"/>
        <v>0</v>
      </c>
      <c r="XV48">
        <f t="shared" si="309"/>
        <v>0</v>
      </c>
      <c r="XX48">
        <f t="shared" si="310"/>
        <v>0</v>
      </c>
      <c r="XY48">
        <f t="shared" si="311"/>
        <v>0</v>
      </c>
      <c r="XZ48">
        <f t="shared" si="312"/>
        <v>0</v>
      </c>
    </row>
    <row r="49" spans="1:650" x14ac:dyDescent="0.45">
      <c r="AT49">
        <v>46</v>
      </c>
      <c r="AU49">
        <f t="shared" si="673"/>
        <v>0</v>
      </c>
      <c r="AV49">
        <f t="shared" si="674"/>
        <v>0</v>
      </c>
      <c r="AW49">
        <f t="shared" si="675"/>
        <v>0</v>
      </c>
      <c r="AX49">
        <f t="shared" si="676"/>
        <v>0</v>
      </c>
      <c r="AY49">
        <f t="shared" si="677"/>
        <v>0</v>
      </c>
      <c r="AZ49">
        <f t="shared" si="678"/>
        <v>0</v>
      </c>
      <c r="BA49">
        <f t="shared" si="679"/>
        <v>0</v>
      </c>
      <c r="BB49">
        <f t="shared" si="680"/>
        <v>0</v>
      </c>
      <c r="BC49">
        <f t="shared" si="681"/>
        <v>0</v>
      </c>
      <c r="BD49">
        <f t="shared" si="682"/>
        <v>0</v>
      </c>
      <c r="BE49">
        <f t="shared" si="393"/>
        <v>0</v>
      </c>
      <c r="BF49">
        <f t="shared" si="394"/>
        <v>0</v>
      </c>
      <c r="BG49">
        <f t="shared" si="395"/>
        <v>0</v>
      </c>
      <c r="BH49">
        <f t="shared" si="396"/>
        <v>0</v>
      </c>
      <c r="BI49">
        <f t="shared" si="397"/>
        <v>0</v>
      </c>
      <c r="BJ49">
        <f t="shared" si="398"/>
        <v>0</v>
      </c>
      <c r="BK49">
        <f t="shared" si="399"/>
        <v>0</v>
      </c>
      <c r="BL49">
        <f t="shared" si="400"/>
        <v>0</v>
      </c>
      <c r="BM49">
        <f t="shared" si="401"/>
        <v>0</v>
      </c>
      <c r="BN49">
        <f t="shared" si="402"/>
        <v>0</v>
      </c>
      <c r="BO49">
        <f t="shared" si="403"/>
        <v>0</v>
      </c>
      <c r="BP49">
        <f t="shared" si="404"/>
        <v>0</v>
      </c>
      <c r="BQ49">
        <f t="shared" si="405"/>
        <v>0</v>
      </c>
      <c r="BR49">
        <f t="shared" si="406"/>
        <v>0</v>
      </c>
      <c r="BS49">
        <f t="shared" si="407"/>
        <v>0</v>
      </c>
      <c r="BT49">
        <f t="shared" si="408"/>
        <v>0</v>
      </c>
      <c r="BU49">
        <f t="shared" si="409"/>
        <v>0</v>
      </c>
      <c r="BV49">
        <f t="shared" si="410"/>
        <v>0</v>
      </c>
      <c r="BW49">
        <f t="shared" si="411"/>
        <v>0</v>
      </c>
      <c r="BX49">
        <f t="shared" si="412"/>
        <v>0</v>
      </c>
      <c r="BY49">
        <f t="shared" si="413"/>
        <v>0</v>
      </c>
      <c r="BZ49">
        <f t="shared" si="414"/>
        <v>0</v>
      </c>
      <c r="CA49">
        <f t="shared" si="415"/>
        <v>0</v>
      </c>
      <c r="CB49">
        <f t="shared" si="416"/>
        <v>0</v>
      </c>
      <c r="CC49">
        <f t="shared" si="417"/>
        <v>0</v>
      </c>
      <c r="CD49">
        <f t="shared" si="418"/>
        <v>0</v>
      </c>
      <c r="CE49">
        <f t="shared" si="419"/>
        <v>0</v>
      </c>
      <c r="CF49">
        <f t="shared" si="420"/>
        <v>0</v>
      </c>
      <c r="CG49">
        <f t="shared" si="421"/>
        <v>0</v>
      </c>
      <c r="CH49">
        <f t="shared" si="422"/>
        <v>0</v>
      </c>
      <c r="CI49">
        <f t="shared" si="423"/>
        <v>0</v>
      </c>
      <c r="CJ49">
        <f t="shared" si="424"/>
        <v>0</v>
      </c>
      <c r="CK49">
        <f t="shared" si="425"/>
        <v>0</v>
      </c>
      <c r="CL49">
        <f t="shared" si="426"/>
        <v>0</v>
      </c>
      <c r="CM49">
        <f t="shared" si="427"/>
        <v>0</v>
      </c>
      <c r="CN49" t="str">
        <f t="shared" si="428"/>
        <v/>
      </c>
      <c r="CO49" t="str">
        <f t="shared" si="429"/>
        <v/>
      </c>
      <c r="CP49">
        <f t="shared" si="430"/>
        <v>0</v>
      </c>
      <c r="DM49">
        <f t="shared" si="431"/>
        <v>999</v>
      </c>
      <c r="DN49">
        <f t="shared" si="432"/>
        <v>999</v>
      </c>
      <c r="DV49">
        <v>46</v>
      </c>
      <c r="DW49">
        <f t="shared" si="683"/>
        <v>0</v>
      </c>
      <c r="DX49">
        <f t="shared" si="684"/>
        <v>0</v>
      </c>
      <c r="DY49">
        <f t="shared" si="685"/>
        <v>0</v>
      </c>
      <c r="DZ49">
        <f t="shared" si="686"/>
        <v>0</v>
      </c>
      <c r="EA49">
        <f t="shared" si="687"/>
        <v>0</v>
      </c>
      <c r="EB49">
        <f t="shared" si="688"/>
        <v>0</v>
      </c>
      <c r="EC49">
        <f t="shared" si="689"/>
        <v>0</v>
      </c>
      <c r="ED49">
        <f t="shared" si="690"/>
        <v>0</v>
      </c>
      <c r="EE49">
        <f t="shared" si="691"/>
        <v>0</v>
      </c>
      <c r="EF49">
        <f t="shared" si="692"/>
        <v>0</v>
      </c>
      <c r="EG49">
        <f t="shared" si="433"/>
        <v>0</v>
      </c>
      <c r="EH49">
        <f t="shared" si="434"/>
        <v>0</v>
      </c>
      <c r="EI49">
        <f t="shared" si="435"/>
        <v>0</v>
      </c>
      <c r="EJ49">
        <f t="shared" si="436"/>
        <v>0</v>
      </c>
      <c r="EK49">
        <f t="shared" si="437"/>
        <v>0</v>
      </c>
      <c r="EL49">
        <f t="shared" si="438"/>
        <v>0</v>
      </c>
      <c r="EM49">
        <f t="shared" si="439"/>
        <v>0</v>
      </c>
      <c r="EN49">
        <f t="shared" si="440"/>
        <v>0</v>
      </c>
      <c r="EO49">
        <f t="shared" si="441"/>
        <v>0</v>
      </c>
      <c r="EP49">
        <f t="shared" si="442"/>
        <v>0</v>
      </c>
      <c r="EQ49">
        <f t="shared" si="443"/>
        <v>0</v>
      </c>
      <c r="ER49">
        <f t="shared" si="444"/>
        <v>0</v>
      </c>
      <c r="ES49">
        <f t="shared" si="445"/>
        <v>0</v>
      </c>
      <c r="ET49">
        <f t="shared" si="446"/>
        <v>0</v>
      </c>
      <c r="EU49">
        <f t="shared" si="447"/>
        <v>0</v>
      </c>
      <c r="EV49">
        <f t="shared" si="448"/>
        <v>0</v>
      </c>
      <c r="EW49">
        <f t="shared" si="449"/>
        <v>0</v>
      </c>
      <c r="EX49">
        <f t="shared" si="450"/>
        <v>0</v>
      </c>
      <c r="EY49">
        <f t="shared" si="451"/>
        <v>0</v>
      </c>
      <c r="EZ49">
        <f t="shared" si="452"/>
        <v>0</v>
      </c>
      <c r="FA49">
        <f t="shared" si="453"/>
        <v>0</v>
      </c>
      <c r="FB49">
        <f t="shared" si="454"/>
        <v>0</v>
      </c>
      <c r="FC49">
        <f t="shared" si="455"/>
        <v>0</v>
      </c>
      <c r="FD49">
        <f t="shared" si="456"/>
        <v>0</v>
      </c>
      <c r="FE49">
        <f t="shared" si="457"/>
        <v>0</v>
      </c>
      <c r="FF49">
        <f t="shared" si="458"/>
        <v>0</v>
      </c>
      <c r="FG49">
        <f t="shared" si="459"/>
        <v>0</v>
      </c>
      <c r="FH49">
        <f t="shared" si="460"/>
        <v>0</v>
      </c>
      <c r="FI49">
        <f t="shared" si="461"/>
        <v>0</v>
      </c>
      <c r="FJ49">
        <f t="shared" si="462"/>
        <v>0</v>
      </c>
      <c r="FK49">
        <f t="shared" si="463"/>
        <v>0</v>
      </c>
      <c r="FL49">
        <f t="shared" si="464"/>
        <v>0</v>
      </c>
      <c r="FM49">
        <f t="shared" si="465"/>
        <v>0</v>
      </c>
      <c r="FN49">
        <f t="shared" si="466"/>
        <v>0</v>
      </c>
      <c r="FO49">
        <f t="shared" si="467"/>
        <v>0</v>
      </c>
      <c r="FP49" t="str">
        <f t="shared" si="468"/>
        <v/>
      </c>
      <c r="FQ49" t="str">
        <f t="shared" si="469"/>
        <v/>
      </c>
      <c r="FR49">
        <f t="shared" si="470"/>
        <v>0</v>
      </c>
      <c r="GO49">
        <f t="shared" si="471"/>
        <v>999</v>
      </c>
      <c r="GP49">
        <f t="shared" si="472"/>
        <v>999</v>
      </c>
      <c r="GX49">
        <v>46</v>
      </c>
      <c r="GY49">
        <f t="shared" si="693"/>
        <v>0</v>
      </c>
      <c r="GZ49">
        <f t="shared" si="694"/>
        <v>0</v>
      </c>
      <c r="HA49">
        <f t="shared" si="695"/>
        <v>0</v>
      </c>
      <c r="HB49">
        <f t="shared" si="696"/>
        <v>0</v>
      </c>
      <c r="HC49">
        <f t="shared" si="697"/>
        <v>0</v>
      </c>
      <c r="HD49">
        <f t="shared" si="698"/>
        <v>0</v>
      </c>
      <c r="HE49">
        <f t="shared" si="699"/>
        <v>0</v>
      </c>
      <c r="HF49">
        <f t="shared" si="700"/>
        <v>0</v>
      </c>
      <c r="HG49">
        <f t="shared" si="701"/>
        <v>0</v>
      </c>
      <c r="HH49">
        <f t="shared" si="702"/>
        <v>0</v>
      </c>
      <c r="HI49">
        <f t="shared" si="473"/>
        <v>0</v>
      </c>
      <c r="HJ49">
        <f t="shared" si="474"/>
        <v>0</v>
      </c>
      <c r="HK49">
        <f t="shared" si="475"/>
        <v>0</v>
      </c>
      <c r="HL49">
        <f t="shared" si="476"/>
        <v>0</v>
      </c>
      <c r="HM49">
        <f t="shared" si="477"/>
        <v>0</v>
      </c>
      <c r="HN49">
        <f t="shared" si="478"/>
        <v>0</v>
      </c>
      <c r="HO49">
        <f t="shared" si="479"/>
        <v>0</v>
      </c>
      <c r="HP49">
        <f t="shared" si="480"/>
        <v>0</v>
      </c>
      <c r="HQ49">
        <f t="shared" si="481"/>
        <v>0</v>
      </c>
      <c r="HR49">
        <f t="shared" si="482"/>
        <v>0</v>
      </c>
      <c r="HS49">
        <f t="shared" si="483"/>
        <v>0</v>
      </c>
      <c r="HT49">
        <f t="shared" si="484"/>
        <v>0</v>
      </c>
      <c r="HU49">
        <f t="shared" si="485"/>
        <v>0</v>
      </c>
      <c r="HV49">
        <f t="shared" si="486"/>
        <v>0</v>
      </c>
      <c r="HW49">
        <f t="shared" si="487"/>
        <v>0</v>
      </c>
      <c r="HX49">
        <f t="shared" si="488"/>
        <v>0</v>
      </c>
      <c r="HY49">
        <f t="shared" si="489"/>
        <v>0</v>
      </c>
      <c r="HZ49">
        <f t="shared" si="490"/>
        <v>0</v>
      </c>
      <c r="IA49">
        <f t="shared" si="491"/>
        <v>0</v>
      </c>
      <c r="IB49">
        <f t="shared" si="492"/>
        <v>0</v>
      </c>
      <c r="IC49">
        <f t="shared" si="493"/>
        <v>0</v>
      </c>
      <c r="ID49">
        <f t="shared" si="494"/>
        <v>0</v>
      </c>
      <c r="IE49">
        <f t="shared" si="495"/>
        <v>0</v>
      </c>
      <c r="IF49">
        <f t="shared" si="496"/>
        <v>0</v>
      </c>
      <c r="IG49">
        <f t="shared" si="497"/>
        <v>0</v>
      </c>
      <c r="IH49">
        <f t="shared" si="498"/>
        <v>0</v>
      </c>
      <c r="II49">
        <f t="shared" si="499"/>
        <v>0</v>
      </c>
      <c r="IJ49">
        <f t="shared" si="500"/>
        <v>0</v>
      </c>
      <c r="IK49">
        <f t="shared" si="501"/>
        <v>0</v>
      </c>
      <c r="IL49">
        <f t="shared" si="502"/>
        <v>0</v>
      </c>
      <c r="IM49">
        <f t="shared" si="503"/>
        <v>0</v>
      </c>
      <c r="IN49">
        <f t="shared" si="504"/>
        <v>0</v>
      </c>
      <c r="IO49">
        <f t="shared" si="505"/>
        <v>0</v>
      </c>
      <c r="IP49">
        <f t="shared" si="506"/>
        <v>0</v>
      </c>
      <c r="IQ49">
        <f t="shared" si="507"/>
        <v>0</v>
      </c>
      <c r="IR49" t="str">
        <f t="shared" si="508"/>
        <v/>
      </c>
      <c r="IS49" t="str">
        <f t="shared" si="509"/>
        <v/>
      </c>
      <c r="IT49">
        <f t="shared" si="510"/>
        <v>0</v>
      </c>
      <c r="JQ49">
        <f t="shared" si="511"/>
        <v>999</v>
      </c>
      <c r="JR49">
        <f t="shared" si="512"/>
        <v>999</v>
      </c>
      <c r="JZ49">
        <v>46</v>
      </c>
      <c r="KA49">
        <f t="shared" si="703"/>
        <v>0</v>
      </c>
      <c r="KB49">
        <f t="shared" si="704"/>
        <v>0</v>
      </c>
      <c r="KC49">
        <f t="shared" si="705"/>
        <v>0</v>
      </c>
      <c r="KD49">
        <f t="shared" si="706"/>
        <v>0</v>
      </c>
      <c r="KE49">
        <f t="shared" si="707"/>
        <v>0</v>
      </c>
      <c r="KF49">
        <f t="shared" si="708"/>
        <v>0</v>
      </c>
      <c r="KG49">
        <f t="shared" si="709"/>
        <v>0</v>
      </c>
      <c r="KH49">
        <f t="shared" si="710"/>
        <v>0</v>
      </c>
      <c r="KI49">
        <f t="shared" si="711"/>
        <v>0</v>
      </c>
      <c r="KJ49">
        <f t="shared" si="712"/>
        <v>0</v>
      </c>
      <c r="KK49">
        <f t="shared" si="513"/>
        <v>0</v>
      </c>
      <c r="KL49">
        <f t="shared" si="514"/>
        <v>0</v>
      </c>
      <c r="KM49">
        <f t="shared" si="515"/>
        <v>0</v>
      </c>
      <c r="KN49">
        <f t="shared" si="516"/>
        <v>0</v>
      </c>
      <c r="KO49">
        <f t="shared" si="517"/>
        <v>0</v>
      </c>
      <c r="KP49">
        <f t="shared" si="518"/>
        <v>0</v>
      </c>
      <c r="KQ49">
        <f t="shared" si="519"/>
        <v>0</v>
      </c>
      <c r="KR49">
        <f t="shared" si="520"/>
        <v>0</v>
      </c>
      <c r="KS49">
        <f t="shared" si="521"/>
        <v>0</v>
      </c>
      <c r="KT49">
        <f t="shared" si="522"/>
        <v>0</v>
      </c>
      <c r="KU49">
        <f t="shared" si="523"/>
        <v>0</v>
      </c>
      <c r="KV49">
        <f t="shared" si="524"/>
        <v>0</v>
      </c>
      <c r="KW49">
        <f t="shared" si="525"/>
        <v>0</v>
      </c>
      <c r="KX49">
        <f t="shared" si="526"/>
        <v>0</v>
      </c>
      <c r="KY49">
        <f t="shared" si="527"/>
        <v>0</v>
      </c>
      <c r="KZ49">
        <f t="shared" si="528"/>
        <v>0</v>
      </c>
      <c r="LA49">
        <f t="shared" si="529"/>
        <v>0</v>
      </c>
      <c r="LB49">
        <f t="shared" si="530"/>
        <v>0</v>
      </c>
      <c r="LC49">
        <f t="shared" si="531"/>
        <v>0</v>
      </c>
      <c r="LD49">
        <f t="shared" si="532"/>
        <v>0</v>
      </c>
      <c r="LE49">
        <f t="shared" si="533"/>
        <v>0</v>
      </c>
      <c r="LF49">
        <f t="shared" si="534"/>
        <v>0</v>
      </c>
      <c r="LG49">
        <f t="shared" si="535"/>
        <v>0</v>
      </c>
      <c r="LH49">
        <f t="shared" si="536"/>
        <v>0</v>
      </c>
      <c r="LI49">
        <f t="shared" si="537"/>
        <v>0</v>
      </c>
      <c r="LJ49">
        <f t="shared" si="538"/>
        <v>0</v>
      </c>
      <c r="LK49">
        <f t="shared" si="539"/>
        <v>0</v>
      </c>
      <c r="LL49">
        <f t="shared" si="540"/>
        <v>0</v>
      </c>
      <c r="LM49">
        <f t="shared" si="541"/>
        <v>0</v>
      </c>
      <c r="LN49">
        <f t="shared" si="542"/>
        <v>0</v>
      </c>
      <c r="LO49">
        <f t="shared" si="543"/>
        <v>100</v>
      </c>
      <c r="LP49">
        <f t="shared" si="544"/>
        <v>0</v>
      </c>
      <c r="LQ49">
        <f t="shared" si="545"/>
        <v>0</v>
      </c>
      <c r="LR49">
        <f t="shared" si="546"/>
        <v>0</v>
      </c>
      <c r="LS49">
        <f t="shared" si="547"/>
        <v>0</v>
      </c>
      <c r="LT49" t="str">
        <f t="shared" si="548"/>
        <v/>
      </c>
      <c r="LU49" t="str">
        <f t="shared" si="549"/>
        <v/>
      </c>
      <c r="LV49">
        <f t="shared" si="550"/>
        <v>0</v>
      </c>
      <c r="MS49">
        <f t="shared" si="551"/>
        <v>999</v>
      </c>
      <c r="MT49">
        <f t="shared" si="552"/>
        <v>999</v>
      </c>
      <c r="NB49">
        <v>46</v>
      </c>
      <c r="NC49">
        <f t="shared" si="713"/>
        <v>0</v>
      </c>
      <c r="ND49">
        <f t="shared" si="714"/>
        <v>0</v>
      </c>
      <c r="NE49">
        <f t="shared" si="715"/>
        <v>0</v>
      </c>
      <c r="NF49">
        <f t="shared" si="716"/>
        <v>0</v>
      </c>
      <c r="NG49">
        <f t="shared" si="717"/>
        <v>0</v>
      </c>
      <c r="NH49">
        <f t="shared" si="718"/>
        <v>0</v>
      </c>
      <c r="NI49">
        <f t="shared" si="719"/>
        <v>0</v>
      </c>
      <c r="NJ49">
        <f t="shared" si="720"/>
        <v>0</v>
      </c>
      <c r="NK49">
        <f t="shared" si="721"/>
        <v>0</v>
      </c>
      <c r="NL49">
        <f t="shared" si="722"/>
        <v>0</v>
      </c>
      <c r="NM49">
        <f t="shared" si="553"/>
        <v>0</v>
      </c>
      <c r="NN49">
        <f t="shared" si="554"/>
        <v>0</v>
      </c>
      <c r="NO49">
        <f t="shared" si="555"/>
        <v>0</v>
      </c>
      <c r="NP49">
        <f t="shared" si="556"/>
        <v>0</v>
      </c>
      <c r="NQ49">
        <f t="shared" si="557"/>
        <v>0</v>
      </c>
      <c r="NR49">
        <f t="shared" si="558"/>
        <v>0</v>
      </c>
      <c r="NS49">
        <f t="shared" si="559"/>
        <v>0</v>
      </c>
      <c r="NT49">
        <f t="shared" si="560"/>
        <v>0</v>
      </c>
      <c r="NU49">
        <f t="shared" si="561"/>
        <v>0</v>
      </c>
      <c r="NV49">
        <f t="shared" si="562"/>
        <v>0</v>
      </c>
      <c r="NW49">
        <f t="shared" si="563"/>
        <v>0</v>
      </c>
      <c r="NX49">
        <f t="shared" si="564"/>
        <v>0</v>
      </c>
      <c r="NY49">
        <f t="shared" si="565"/>
        <v>0</v>
      </c>
      <c r="NZ49">
        <f t="shared" si="566"/>
        <v>0</v>
      </c>
      <c r="OA49">
        <f t="shared" si="567"/>
        <v>0</v>
      </c>
      <c r="OB49">
        <f t="shared" si="568"/>
        <v>0</v>
      </c>
      <c r="OC49">
        <f t="shared" si="569"/>
        <v>0</v>
      </c>
      <c r="OD49">
        <f t="shared" si="570"/>
        <v>0</v>
      </c>
      <c r="OE49">
        <f t="shared" si="571"/>
        <v>0</v>
      </c>
      <c r="OF49">
        <f t="shared" si="572"/>
        <v>0</v>
      </c>
      <c r="OG49">
        <f t="shared" si="573"/>
        <v>0</v>
      </c>
      <c r="OH49">
        <f t="shared" si="574"/>
        <v>0</v>
      </c>
      <c r="OI49">
        <f t="shared" si="575"/>
        <v>0</v>
      </c>
      <c r="OJ49">
        <f t="shared" si="576"/>
        <v>0</v>
      </c>
      <c r="OK49">
        <f t="shared" si="577"/>
        <v>0</v>
      </c>
      <c r="OL49">
        <f t="shared" si="578"/>
        <v>0</v>
      </c>
      <c r="OM49">
        <f t="shared" si="579"/>
        <v>0</v>
      </c>
      <c r="ON49">
        <f t="shared" si="580"/>
        <v>0</v>
      </c>
      <c r="OO49">
        <f t="shared" si="581"/>
        <v>0</v>
      </c>
      <c r="OP49">
        <f t="shared" si="582"/>
        <v>0</v>
      </c>
      <c r="OQ49">
        <f t="shared" si="583"/>
        <v>200</v>
      </c>
      <c r="OR49">
        <f t="shared" si="584"/>
        <v>0</v>
      </c>
      <c r="OS49">
        <f t="shared" si="585"/>
        <v>0</v>
      </c>
      <c r="OT49">
        <f t="shared" si="586"/>
        <v>0</v>
      </c>
      <c r="OU49">
        <f t="shared" si="587"/>
        <v>0</v>
      </c>
      <c r="OV49" t="str">
        <f t="shared" si="588"/>
        <v/>
      </c>
      <c r="OW49" t="str">
        <f t="shared" si="589"/>
        <v/>
      </c>
      <c r="OX49">
        <f t="shared" si="590"/>
        <v>0</v>
      </c>
      <c r="PU49">
        <f t="shared" si="591"/>
        <v>999</v>
      </c>
      <c r="PV49">
        <f t="shared" si="592"/>
        <v>999</v>
      </c>
      <c r="QD49">
        <v>46</v>
      </c>
      <c r="QE49">
        <f t="shared" si="723"/>
        <v>0</v>
      </c>
      <c r="QF49">
        <f t="shared" si="724"/>
        <v>0</v>
      </c>
      <c r="QG49">
        <f t="shared" si="725"/>
        <v>0</v>
      </c>
      <c r="QH49">
        <f t="shared" si="726"/>
        <v>0</v>
      </c>
      <c r="QI49">
        <f t="shared" si="727"/>
        <v>0</v>
      </c>
      <c r="QJ49">
        <f t="shared" si="728"/>
        <v>0</v>
      </c>
      <c r="QK49">
        <f t="shared" si="729"/>
        <v>0</v>
      </c>
      <c r="QL49">
        <f t="shared" si="730"/>
        <v>0</v>
      </c>
      <c r="QM49">
        <f t="shared" si="731"/>
        <v>0</v>
      </c>
      <c r="QN49">
        <f t="shared" si="732"/>
        <v>0</v>
      </c>
      <c r="QO49">
        <f t="shared" si="593"/>
        <v>0</v>
      </c>
      <c r="QP49">
        <f t="shared" si="594"/>
        <v>0</v>
      </c>
      <c r="QQ49">
        <f t="shared" si="595"/>
        <v>0</v>
      </c>
      <c r="QR49">
        <f t="shared" si="596"/>
        <v>0</v>
      </c>
      <c r="QS49">
        <f t="shared" si="597"/>
        <v>0</v>
      </c>
      <c r="QT49">
        <f t="shared" si="598"/>
        <v>0</v>
      </c>
      <c r="QU49">
        <f t="shared" si="599"/>
        <v>0</v>
      </c>
      <c r="QV49">
        <f t="shared" si="600"/>
        <v>0</v>
      </c>
      <c r="QW49">
        <f t="shared" si="601"/>
        <v>0</v>
      </c>
      <c r="QX49">
        <f t="shared" si="602"/>
        <v>0</v>
      </c>
      <c r="QY49">
        <f t="shared" si="603"/>
        <v>0</v>
      </c>
      <c r="QZ49">
        <f t="shared" si="604"/>
        <v>0</v>
      </c>
      <c r="RA49">
        <f t="shared" si="605"/>
        <v>0</v>
      </c>
      <c r="RB49">
        <f t="shared" si="606"/>
        <v>0</v>
      </c>
      <c r="RC49">
        <f t="shared" si="607"/>
        <v>0</v>
      </c>
      <c r="RD49">
        <f t="shared" si="608"/>
        <v>0</v>
      </c>
      <c r="RE49">
        <f t="shared" si="609"/>
        <v>0</v>
      </c>
      <c r="RF49">
        <f t="shared" si="610"/>
        <v>0</v>
      </c>
      <c r="RG49">
        <f t="shared" si="611"/>
        <v>0</v>
      </c>
      <c r="RH49">
        <f t="shared" si="612"/>
        <v>0</v>
      </c>
      <c r="RI49">
        <f t="shared" si="613"/>
        <v>0</v>
      </c>
      <c r="RJ49">
        <f t="shared" si="614"/>
        <v>0</v>
      </c>
      <c r="RK49">
        <f t="shared" si="615"/>
        <v>0</v>
      </c>
      <c r="RL49">
        <f t="shared" si="616"/>
        <v>0</v>
      </c>
      <c r="RM49">
        <f t="shared" si="617"/>
        <v>0</v>
      </c>
      <c r="RN49">
        <f t="shared" si="618"/>
        <v>0</v>
      </c>
      <c r="RO49">
        <f t="shared" si="619"/>
        <v>0</v>
      </c>
      <c r="RP49">
        <f t="shared" si="620"/>
        <v>0</v>
      </c>
      <c r="RQ49">
        <f t="shared" si="621"/>
        <v>0</v>
      </c>
      <c r="RR49">
        <f t="shared" si="622"/>
        <v>0</v>
      </c>
      <c r="RS49">
        <f t="shared" si="623"/>
        <v>300</v>
      </c>
      <c r="RT49">
        <f t="shared" si="624"/>
        <v>0</v>
      </c>
      <c r="RU49">
        <f t="shared" si="625"/>
        <v>0</v>
      </c>
      <c r="RV49">
        <f t="shared" si="626"/>
        <v>0</v>
      </c>
      <c r="RW49">
        <f t="shared" si="627"/>
        <v>0</v>
      </c>
      <c r="RX49" t="str">
        <f t="shared" si="628"/>
        <v/>
      </c>
      <c r="RY49" t="str">
        <f t="shared" si="629"/>
        <v/>
      </c>
      <c r="RZ49">
        <f t="shared" si="630"/>
        <v>0</v>
      </c>
      <c r="SW49">
        <f t="shared" si="631"/>
        <v>999</v>
      </c>
      <c r="SX49">
        <f t="shared" si="632"/>
        <v>999</v>
      </c>
      <c r="TF49">
        <v>46</v>
      </c>
      <c r="TG49">
        <f t="shared" si="733"/>
        <v>0</v>
      </c>
      <c r="TH49">
        <f t="shared" si="734"/>
        <v>0</v>
      </c>
      <c r="TI49">
        <f t="shared" si="735"/>
        <v>0</v>
      </c>
      <c r="TJ49">
        <f t="shared" si="736"/>
        <v>0</v>
      </c>
      <c r="TK49">
        <f t="shared" si="737"/>
        <v>0</v>
      </c>
      <c r="TL49">
        <f t="shared" si="738"/>
        <v>0</v>
      </c>
      <c r="TM49">
        <f t="shared" si="739"/>
        <v>0</v>
      </c>
      <c r="TN49">
        <f t="shared" si="740"/>
        <v>0</v>
      </c>
      <c r="TO49">
        <f t="shared" si="741"/>
        <v>0</v>
      </c>
      <c r="TP49">
        <f t="shared" si="742"/>
        <v>0</v>
      </c>
      <c r="TQ49">
        <f t="shared" si="633"/>
        <v>0</v>
      </c>
      <c r="TR49">
        <f t="shared" si="634"/>
        <v>0</v>
      </c>
      <c r="TS49">
        <f t="shared" si="635"/>
        <v>0</v>
      </c>
      <c r="TT49">
        <f t="shared" si="636"/>
        <v>0</v>
      </c>
      <c r="TU49">
        <f t="shared" si="637"/>
        <v>0</v>
      </c>
      <c r="TV49">
        <f t="shared" si="638"/>
        <v>0</v>
      </c>
      <c r="TW49">
        <f t="shared" si="639"/>
        <v>0</v>
      </c>
      <c r="TX49">
        <f t="shared" si="640"/>
        <v>0</v>
      </c>
      <c r="TY49">
        <f t="shared" si="641"/>
        <v>0</v>
      </c>
      <c r="TZ49">
        <f t="shared" si="642"/>
        <v>0</v>
      </c>
      <c r="UA49">
        <f t="shared" si="643"/>
        <v>0</v>
      </c>
      <c r="UB49">
        <f t="shared" si="644"/>
        <v>0</v>
      </c>
      <c r="UC49">
        <f t="shared" si="645"/>
        <v>0</v>
      </c>
      <c r="UD49">
        <f t="shared" si="646"/>
        <v>0</v>
      </c>
      <c r="UE49">
        <f t="shared" si="647"/>
        <v>0</v>
      </c>
      <c r="UF49">
        <f t="shared" si="648"/>
        <v>0</v>
      </c>
      <c r="UG49">
        <f t="shared" si="649"/>
        <v>0</v>
      </c>
      <c r="UH49">
        <f t="shared" si="650"/>
        <v>0</v>
      </c>
      <c r="UI49">
        <f t="shared" si="651"/>
        <v>0</v>
      </c>
      <c r="UJ49">
        <f t="shared" si="652"/>
        <v>0</v>
      </c>
      <c r="UK49">
        <f t="shared" si="653"/>
        <v>0</v>
      </c>
      <c r="UL49">
        <f t="shared" si="654"/>
        <v>0</v>
      </c>
      <c r="UM49">
        <f t="shared" si="655"/>
        <v>0</v>
      </c>
      <c r="UN49">
        <f t="shared" si="656"/>
        <v>0</v>
      </c>
      <c r="UO49">
        <f t="shared" si="657"/>
        <v>0</v>
      </c>
      <c r="UP49">
        <f t="shared" si="658"/>
        <v>0</v>
      </c>
      <c r="UQ49">
        <f t="shared" si="659"/>
        <v>0</v>
      </c>
      <c r="UR49">
        <f t="shared" si="660"/>
        <v>0</v>
      </c>
      <c r="US49">
        <f t="shared" si="661"/>
        <v>0</v>
      </c>
      <c r="UT49">
        <f t="shared" si="662"/>
        <v>0</v>
      </c>
      <c r="UU49">
        <f t="shared" si="663"/>
        <v>400</v>
      </c>
      <c r="UV49">
        <f t="shared" si="664"/>
        <v>0</v>
      </c>
      <c r="UW49">
        <f t="shared" si="665"/>
        <v>0</v>
      </c>
      <c r="UX49">
        <f t="shared" si="666"/>
        <v>0</v>
      </c>
      <c r="UY49">
        <f t="shared" si="667"/>
        <v>0</v>
      </c>
      <c r="UZ49" t="str">
        <f t="shared" si="668"/>
        <v/>
      </c>
      <c r="VA49" t="str">
        <f t="shared" si="669"/>
        <v/>
      </c>
      <c r="VB49">
        <f t="shared" si="670"/>
        <v>0</v>
      </c>
      <c r="VY49">
        <f t="shared" si="671"/>
        <v>999</v>
      </c>
      <c r="VZ49">
        <f t="shared" si="672"/>
        <v>999</v>
      </c>
      <c r="WH49">
        <v>46</v>
      </c>
      <c r="WI49">
        <f t="shared" si="383"/>
        <v>0</v>
      </c>
      <c r="WJ49">
        <f t="shared" si="384"/>
        <v>0</v>
      </c>
      <c r="WK49">
        <f t="shared" si="385"/>
        <v>0</v>
      </c>
      <c r="WL49">
        <f t="shared" si="386"/>
        <v>0</v>
      </c>
      <c r="WM49">
        <f t="shared" si="387"/>
        <v>0</v>
      </c>
      <c r="WN49">
        <f t="shared" si="388"/>
        <v>0</v>
      </c>
      <c r="WO49">
        <f t="shared" si="389"/>
        <v>0</v>
      </c>
      <c r="WP49">
        <f t="shared" si="390"/>
        <v>0</v>
      </c>
      <c r="WQ49">
        <f t="shared" si="391"/>
        <v>0</v>
      </c>
      <c r="WR49">
        <f t="shared" si="392"/>
        <v>0</v>
      </c>
      <c r="WS49">
        <f t="shared" si="280"/>
        <v>0</v>
      </c>
      <c r="WT49">
        <f t="shared" si="281"/>
        <v>0</v>
      </c>
      <c r="WU49">
        <f t="shared" si="282"/>
        <v>0</v>
      </c>
      <c r="WV49">
        <f t="shared" si="283"/>
        <v>0</v>
      </c>
      <c r="WW49">
        <f t="shared" si="284"/>
        <v>0</v>
      </c>
      <c r="WX49">
        <f t="shared" si="285"/>
        <v>0</v>
      </c>
      <c r="WY49">
        <f t="shared" si="286"/>
        <v>0</v>
      </c>
      <c r="WZ49">
        <f t="shared" si="287"/>
        <v>0</v>
      </c>
      <c r="XA49">
        <f t="shared" si="288"/>
        <v>0</v>
      </c>
      <c r="XB49">
        <f t="shared" si="289"/>
        <v>0</v>
      </c>
      <c r="XC49">
        <f t="shared" si="290"/>
        <v>0</v>
      </c>
      <c r="XD49">
        <f t="shared" si="291"/>
        <v>0</v>
      </c>
      <c r="XE49">
        <f t="shared" si="292"/>
        <v>0</v>
      </c>
      <c r="XF49">
        <f t="shared" si="293"/>
        <v>0</v>
      </c>
      <c r="XG49">
        <f t="shared" si="294"/>
        <v>0</v>
      </c>
      <c r="XH49">
        <f t="shared" si="295"/>
        <v>0</v>
      </c>
      <c r="XI49">
        <f t="shared" si="296"/>
        <v>0</v>
      </c>
      <c r="XJ49">
        <f t="shared" si="297"/>
        <v>0</v>
      </c>
      <c r="XK49">
        <f t="shared" si="298"/>
        <v>0</v>
      </c>
      <c r="XL49">
        <f t="shared" si="299"/>
        <v>0</v>
      </c>
      <c r="XM49">
        <f t="shared" si="300"/>
        <v>0</v>
      </c>
      <c r="XN49">
        <f t="shared" si="301"/>
        <v>0</v>
      </c>
      <c r="XO49">
        <f t="shared" si="302"/>
        <v>0</v>
      </c>
      <c r="XP49">
        <f t="shared" si="303"/>
        <v>0</v>
      </c>
      <c r="XQ49">
        <f t="shared" si="304"/>
        <v>0</v>
      </c>
      <c r="XR49">
        <f t="shared" si="305"/>
        <v>0</v>
      </c>
      <c r="XS49">
        <f t="shared" si="306"/>
        <v>0</v>
      </c>
      <c r="XT49">
        <f t="shared" si="307"/>
        <v>0</v>
      </c>
      <c r="XU49">
        <f t="shared" si="308"/>
        <v>0</v>
      </c>
      <c r="XV49">
        <f t="shared" si="309"/>
        <v>0</v>
      </c>
      <c r="XX49">
        <f t="shared" si="310"/>
        <v>0</v>
      </c>
      <c r="XY49">
        <f t="shared" si="311"/>
        <v>0</v>
      </c>
      <c r="XZ49">
        <f t="shared" si="312"/>
        <v>0</v>
      </c>
    </row>
    <row r="50" spans="1:650" x14ac:dyDescent="0.45">
      <c r="A50" s="10" t="s">
        <v>57</v>
      </c>
      <c r="B50" s="10"/>
      <c r="C50" s="10"/>
      <c r="D50" s="10"/>
      <c r="E50" s="10"/>
      <c r="F50" s="10"/>
      <c r="G50" s="10"/>
      <c r="H50" s="10"/>
      <c r="I50" s="10"/>
      <c r="AT50">
        <v>47</v>
      </c>
      <c r="AU50">
        <f t="shared" si="673"/>
        <v>0</v>
      </c>
      <c r="AV50">
        <f t="shared" si="674"/>
        <v>0</v>
      </c>
      <c r="AW50">
        <f t="shared" si="675"/>
        <v>0</v>
      </c>
      <c r="AX50">
        <f t="shared" si="676"/>
        <v>0</v>
      </c>
      <c r="AY50">
        <f t="shared" si="677"/>
        <v>0</v>
      </c>
      <c r="AZ50">
        <f t="shared" si="678"/>
        <v>0</v>
      </c>
      <c r="BA50">
        <f t="shared" si="679"/>
        <v>0</v>
      </c>
      <c r="BB50">
        <f t="shared" si="680"/>
        <v>0</v>
      </c>
      <c r="BC50">
        <f t="shared" si="681"/>
        <v>0</v>
      </c>
      <c r="BD50">
        <f t="shared" si="682"/>
        <v>0</v>
      </c>
      <c r="BE50">
        <f t="shared" si="393"/>
        <v>0</v>
      </c>
      <c r="BF50">
        <f t="shared" si="394"/>
        <v>0</v>
      </c>
      <c r="BG50">
        <f t="shared" si="395"/>
        <v>0</v>
      </c>
      <c r="BH50">
        <f t="shared" si="396"/>
        <v>0</v>
      </c>
      <c r="BI50">
        <f t="shared" si="397"/>
        <v>0</v>
      </c>
      <c r="BJ50">
        <f t="shared" si="398"/>
        <v>0</v>
      </c>
      <c r="BK50">
        <f t="shared" si="399"/>
        <v>0</v>
      </c>
      <c r="BL50">
        <f t="shared" si="400"/>
        <v>0</v>
      </c>
      <c r="BM50">
        <f t="shared" si="401"/>
        <v>0</v>
      </c>
      <c r="BN50">
        <f t="shared" si="402"/>
        <v>0</v>
      </c>
      <c r="BO50">
        <f t="shared" si="403"/>
        <v>0</v>
      </c>
      <c r="BP50">
        <f t="shared" si="404"/>
        <v>0</v>
      </c>
      <c r="BQ50">
        <f t="shared" si="405"/>
        <v>0</v>
      </c>
      <c r="BR50">
        <f t="shared" si="406"/>
        <v>0</v>
      </c>
      <c r="BS50">
        <f t="shared" si="407"/>
        <v>0</v>
      </c>
      <c r="BT50">
        <f t="shared" si="408"/>
        <v>0</v>
      </c>
      <c r="BU50">
        <f t="shared" si="409"/>
        <v>0</v>
      </c>
      <c r="BV50">
        <f t="shared" si="410"/>
        <v>0</v>
      </c>
      <c r="BW50">
        <f t="shared" si="411"/>
        <v>0</v>
      </c>
      <c r="BX50">
        <f t="shared" si="412"/>
        <v>0</v>
      </c>
      <c r="BY50">
        <f t="shared" si="413"/>
        <v>0</v>
      </c>
      <c r="BZ50">
        <f t="shared" si="414"/>
        <v>0</v>
      </c>
      <c r="CA50">
        <f t="shared" si="415"/>
        <v>0</v>
      </c>
      <c r="CB50">
        <f t="shared" si="416"/>
        <v>0</v>
      </c>
      <c r="CC50">
        <f t="shared" si="417"/>
        <v>0</v>
      </c>
      <c r="CD50">
        <f t="shared" si="418"/>
        <v>0</v>
      </c>
      <c r="CE50">
        <f t="shared" si="419"/>
        <v>0</v>
      </c>
      <c r="CF50">
        <f t="shared" si="420"/>
        <v>0</v>
      </c>
      <c r="CG50">
        <f t="shared" si="421"/>
        <v>0</v>
      </c>
      <c r="CH50">
        <f t="shared" si="422"/>
        <v>0</v>
      </c>
      <c r="CI50">
        <f t="shared" si="423"/>
        <v>0</v>
      </c>
      <c r="CJ50">
        <f t="shared" si="424"/>
        <v>0</v>
      </c>
      <c r="CK50">
        <f t="shared" si="425"/>
        <v>0</v>
      </c>
      <c r="CL50">
        <f t="shared" si="426"/>
        <v>0</v>
      </c>
      <c r="CM50">
        <f t="shared" si="427"/>
        <v>0</v>
      </c>
      <c r="CN50" t="str">
        <f t="shared" si="428"/>
        <v/>
      </c>
      <c r="CO50" t="str">
        <f t="shared" si="429"/>
        <v/>
      </c>
      <c r="CP50">
        <f t="shared" si="430"/>
        <v>0</v>
      </c>
      <c r="DM50">
        <f t="shared" si="431"/>
        <v>999</v>
      </c>
      <c r="DN50">
        <f t="shared" si="432"/>
        <v>999</v>
      </c>
      <c r="DV50">
        <v>47</v>
      </c>
      <c r="DW50">
        <f t="shared" si="683"/>
        <v>0</v>
      </c>
      <c r="DX50">
        <f t="shared" si="684"/>
        <v>0</v>
      </c>
      <c r="DY50">
        <f t="shared" si="685"/>
        <v>0</v>
      </c>
      <c r="DZ50">
        <f t="shared" si="686"/>
        <v>0</v>
      </c>
      <c r="EA50">
        <f t="shared" si="687"/>
        <v>0</v>
      </c>
      <c r="EB50">
        <f t="shared" si="688"/>
        <v>0</v>
      </c>
      <c r="EC50">
        <f t="shared" si="689"/>
        <v>0</v>
      </c>
      <c r="ED50">
        <f t="shared" si="690"/>
        <v>0</v>
      </c>
      <c r="EE50">
        <f t="shared" si="691"/>
        <v>0</v>
      </c>
      <c r="EF50">
        <f t="shared" si="692"/>
        <v>0</v>
      </c>
      <c r="EG50">
        <f t="shared" si="433"/>
        <v>0</v>
      </c>
      <c r="EH50">
        <f t="shared" si="434"/>
        <v>0</v>
      </c>
      <c r="EI50">
        <f t="shared" si="435"/>
        <v>0</v>
      </c>
      <c r="EJ50">
        <f t="shared" si="436"/>
        <v>0</v>
      </c>
      <c r="EK50">
        <f t="shared" si="437"/>
        <v>0</v>
      </c>
      <c r="EL50">
        <f t="shared" si="438"/>
        <v>0</v>
      </c>
      <c r="EM50">
        <f t="shared" si="439"/>
        <v>0</v>
      </c>
      <c r="EN50">
        <f t="shared" si="440"/>
        <v>0</v>
      </c>
      <c r="EO50">
        <f t="shared" si="441"/>
        <v>0</v>
      </c>
      <c r="EP50">
        <f t="shared" si="442"/>
        <v>0</v>
      </c>
      <c r="EQ50">
        <f t="shared" si="443"/>
        <v>0</v>
      </c>
      <c r="ER50">
        <f t="shared" si="444"/>
        <v>0</v>
      </c>
      <c r="ES50">
        <f t="shared" si="445"/>
        <v>0</v>
      </c>
      <c r="ET50">
        <f t="shared" si="446"/>
        <v>0</v>
      </c>
      <c r="EU50">
        <f t="shared" si="447"/>
        <v>0</v>
      </c>
      <c r="EV50">
        <f t="shared" si="448"/>
        <v>0</v>
      </c>
      <c r="EW50">
        <f t="shared" si="449"/>
        <v>0</v>
      </c>
      <c r="EX50">
        <f t="shared" si="450"/>
        <v>0</v>
      </c>
      <c r="EY50">
        <f t="shared" si="451"/>
        <v>0</v>
      </c>
      <c r="EZ50">
        <f t="shared" si="452"/>
        <v>0</v>
      </c>
      <c r="FA50">
        <f t="shared" si="453"/>
        <v>0</v>
      </c>
      <c r="FB50">
        <f t="shared" si="454"/>
        <v>0</v>
      </c>
      <c r="FC50">
        <f t="shared" si="455"/>
        <v>0</v>
      </c>
      <c r="FD50">
        <f t="shared" si="456"/>
        <v>0</v>
      </c>
      <c r="FE50">
        <f t="shared" si="457"/>
        <v>0</v>
      </c>
      <c r="FF50">
        <f t="shared" si="458"/>
        <v>0</v>
      </c>
      <c r="FG50">
        <f t="shared" si="459"/>
        <v>0</v>
      </c>
      <c r="FH50">
        <f t="shared" si="460"/>
        <v>0</v>
      </c>
      <c r="FI50">
        <f t="shared" si="461"/>
        <v>0</v>
      </c>
      <c r="FJ50">
        <f t="shared" si="462"/>
        <v>0</v>
      </c>
      <c r="FK50">
        <f t="shared" si="463"/>
        <v>0</v>
      </c>
      <c r="FL50">
        <f t="shared" si="464"/>
        <v>0</v>
      </c>
      <c r="FM50">
        <f t="shared" si="465"/>
        <v>0</v>
      </c>
      <c r="FN50">
        <f t="shared" si="466"/>
        <v>0</v>
      </c>
      <c r="FO50">
        <f t="shared" si="467"/>
        <v>0</v>
      </c>
      <c r="FP50" t="str">
        <f t="shared" si="468"/>
        <v/>
      </c>
      <c r="FQ50" t="str">
        <f t="shared" si="469"/>
        <v/>
      </c>
      <c r="FR50">
        <f t="shared" si="470"/>
        <v>0</v>
      </c>
      <c r="GO50">
        <f t="shared" si="471"/>
        <v>999</v>
      </c>
      <c r="GP50">
        <f t="shared" si="472"/>
        <v>999</v>
      </c>
      <c r="GX50">
        <v>47</v>
      </c>
      <c r="GY50">
        <f t="shared" si="693"/>
        <v>0</v>
      </c>
      <c r="GZ50">
        <f t="shared" si="694"/>
        <v>0</v>
      </c>
      <c r="HA50">
        <f t="shared" si="695"/>
        <v>0</v>
      </c>
      <c r="HB50">
        <f t="shared" si="696"/>
        <v>0</v>
      </c>
      <c r="HC50">
        <f t="shared" si="697"/>
        <v>0</v>
      </c>
      <c r="HD50">
        <f t="shared" si="698"/>
        <v>0</v>
      </c>
      <c r="HE50">
        <f t="shared" si="699"/>
        <v>0</v>
      </c>
      <c r="HF50">
        <f t="shared" si="700"/>
        <v>0</v>
      </c>
      <c r="HG50">
        <f t="shared" si="701"/>
        <v>0</v>
      </c>
      <c r="HH50">
        <f t="shared" si="702"/>
        <v>0</v>
      </c>
      <c r="HI50">
        <f t="shared" si="473"/>
        <v>0</v>
      </c>
      <c r="HJ50">
        <f t="shared" si="474"/>
        <v>0</v>
      </c>
      <c r="HK50">
        <f t="shared" si="475"/>
        <v>0</v>
      </c>
      <c r="HL50">
        <f t="shared" si="476"/>
        <v>0</v>
      </c>
      <c r="HM50">
        <f t="shared" si="477"/>
        <v>0</v>
      </c>
      <c r="HN50">
        <f t="shared" si="478"/>
        <v>0</v>
      </c>
      <c r="HO50">
        <f t="shared" si="479"/>
        <v>0</v>
      </c>
      <c r="HP50">
        <f t="shared" si="480"/>
        <v>0</v>
      </c>
      <c r="HQ50">
        <f t="shared" si="481"/>
        <v>0</v>
      </c>
      <c r="HR50">
        <f t="shared" si="482"/>
        <v>0</v>
      </c>
      <c r="HS50">
        <f t="shared" si="483"/>
        <v>0</v>
      </c>
      <c r="HT50">
        <f t="shared" si="484"/>
        <v>0</v>
      </c>
      <c r="HU50">
        <f t="shared" si="485"/>
        <v>0</v>
      </c>
      <c r="HV50">
        <f t="shared" si="486"/>
        <v>0</v>
      </c>
      <c r="HW50">
        <f t="shared" si="487"/>
        <v>0</v>
      </c>
      <c r="HX50">
        <f t="shared" si="488"/>
        <v>0</v>
      </c>
      <c r="HY50">
        <f t="shared" si="489"/>
        <v>0</v>
      </c>
      <c r="HZ50">
        <f t="shared" si="490"/>
        <v>0</v>
      </c>
      <c r="IA50">
        <f t="shared" si="491"/>
        <v>0</v>
      </c>
      <c r="IB50">
        <f t="shared" si="492"/>
        <v>0</v>
      </c>
      <c r="IC50">
        <f t="shared" si="493"/>
        <v>0</v>
      </c>
      <c r="ID50">
        <f t="shared" si="494"/>
        <v>0</v>
      </c>
      <c r="IE50">
        <f t="shared" si="495"/>
        <v>0</v>
      </c>
      <c r="IF50">
        <f t="shared" si="496"/>
        <v>0</v>
      </c>
      <c r="IG50">
        <f t="shared" si="497"/>
        <v>0</v>
      </c>
      <c r="IH50">
        <f t="shared" si="498"/>
        <v>0</v>
      </c>
      <c r="II50">
        <f t="shared" si="499"/>
        <v>0</v>
      </c>
      <c r="IJ50">
        <f t="shared" si="500"/>
        <v>0</v>
      </c>
      <c r="IK50">
        <f t="shared" si="501"/>
        <v>0</v>
      </c>
      <c r="IL50">
        <f t="shared" si="502"/>
        <v>0</v>
      </c>
      <c r="IM50">
        <f t="shared" si="503"/>
        <v>0</v>
      </c>
      <c r="IN50">
        <f t="shared" si="504"/>
        <v>0</v>
      </c>
      <c r="IO50">
        <f t="shared" si="505"/>
        <v>0</v>
      </c>
      <c r="IP50">
        <f t="shared" si="506"/>
        <v>0</v>
      </c>
      <c r="IQ50">
        <f t="shared" si="507"/>
        <v>0</v>
      </c>
      <c r="IR50" t="str">
        <f t="shared" si="508"/>
        <v/>
      </c>
      <c r="IS50" t="str">
        <f t="shared" si="509"/>
        <v/>
      </c>
      <c r="IT50">
        <f t="shared" si="510"/>
        <v>0</v>
      </c>
      <c r="JQ50">
        <f t="shared" si="511"/>
        <v>999</v>
      </c>
      <c r="JR50">
        <f t="shared" si="512"/>
        <v>999</v>
      </c>
      <c r="JZ50">
        <v>47</v>
      </c>
      <c r="KA50">
        <f t="shared" si="703"/>
        <v>0</v>
      </c>
      <c r="KB50">
        <f t="shared" si="704"/>
        <v>0</v>
      </c>
      <c r="KC50">
        <f t="shared" si="705"/>
        <v>0</v>
      </c>
      <c r="KD50">
        <f t="shared" si="706"/>
        <v>0</v>
      </c>
      <c r="KE50">
        <f t="shared" si="707"/>
        <v>0</v>
      </c>
      <c r="KF50">
        <f t="shared" si="708"/>
        <v>0</v>
      </c>
      <c r="KG50">
        <f t="shared" si="709"/>
        <v>0</v>
      </c>
      <c r="KH50">
        <f t="shared" si="710"/>
        <v>0</v>
      </c>
      <c r="KI50">
        <f t="shared" si="711"/>
        <v>0</v>
      </c>
      <c r="KJ50">
        <f t="shared" si="712"/>
        <v>0</v>
      </c>
      <c r="KK50">
        <f t="shared" si="513"/>
        <v>0</v>
      </c>
      <c r="KL50">
        <f t="shared" si="514"/>
        <v>0</v>
      </c>
      <c r="KM50">
        <f t="shared" si="515"/>
        <v>0</v>
      </c>
      <c r="KN50">
        <f t="shared" si="516"/>
        <v>0</v>
      </c>
      <c r="KO50">
        <f t="shared" si="517"/>
        <v>0</v>
      </c>
      <c r="KP50">
        <f t="shared" si="518"/>
        <v>0</v>
      </c>
      <c r="KQ50">
        <f t="shared" si="519"/>
        <v>0</v>
      </c>
      <c r="KR50">
        <f t="shared" si="520"/>
        <v>0</v>
      </c>
      <c r="KS50">
        <f t="shared" si="521"/>
        <v>0</v>
      </c>
      <c r="KT50">
        <f t="shared" si="522"/>
        <v>0</v>
      </c>
      <c r="KU50">
        <f t="shared" si="523"/>
        <v>0</v>
      </c>
      <c r="KV50">
        <f t="shared" si="524"/>
        <v>0</v>
      </c>
      <c r="KW50">
        <f t="shared" si="525"/>
        <v>0</v>
      </c>
      <c r="KX50">
        <f t="shared" si="526"/>
        <v>0</v>
      </c>
      <c r="KY50">
        <f t="shared" si="527"/>
        <v>0</v>
      </c>
      <c r="KZ50">
        <f t="shared" si="528"/>
        <v>0</v>
      </c>
      <c r="LA50">
        <f t="shared" si="529"/>
        <v>0</v>
      </c>
      <c r="LB50">
        <f t="shared" si="530"/>
        <v>0</v>
      </c>
      <c r="LC50">
        <f t="shared" si="531"/>
        <v>0</v>
      </c>
      <c r="LD50">
        <f t="shared" si="532"/>
        <v>0</v>
      </c>
      <c r="LE50">
        <f t="shared" si="533"/>
        <v>0</v>
      </c>
      <c r="LF50">
        <f t="shared" si="534"/>
        <v>0</v>
      </c>
      <c r="LG50">
        <f t="shared" si="535"/>
        <v>0</v>
      </c>
      <c r="LH50">
        <f t="shared" si="536"/>
        <v>0</v>
      </c>
      <c r="LI50">
        <f t="shared" si="537"/>
        <v>0</v>
      </c>
      <c r="LJ50">
        <f t="shared" si="538"/>
        <v>0</v>
      </c>
      <c r="LK50">
        <f t="shared" si="539"/>
        <v>0</v>
      </c>
      <c r="LL50">
        <f t="shared" si="540"/>
        <v>0</v>
      </c>
      <c r="LM50">
        <f t="shared" si="541"/>
        <v>0</v>
      </c>
      <c r="LN50">
        <f t="shared" si="542"/>
        <v>0</v>
      </c>
      <c r="LO50">
        <f t="shared" si="543"/>
        <v>100</v>
      </c>
      <c r="LP50">
        <f t="shared" si="544"/>
        <v>0</v>
      </c>
      <c r="LQ50">
        <f t="shared" si="545"/>
        <v>0</v>
      </c>
      <c r="LR50">
        <f t="shared" si="546"/>
        <v>0</v>
      </c>
      <c r="LS50">
        <f t="shared" si="547"/>
        <v>0</v>
      </c>
      <c r="LT50" t="str">
        <f t="shared" si="548"/>
        <v/>
      </c>
      <c r="LU50" t="str">
        <f t="shared" si="549"/>
        <v/>
      </c>
      <c r="LV50">
        <f t="shared" si="550"/>
        <v>0</v>
      </c>
      <c r="MS50">
        <f t="shared" si="551"/>
        <v>999</v>
      </c>
      <c r="MT50">
        <f t="shared" si="552"/>
        <v>999</v>
      </c>
      <c r="NB50">
        <v>47</v>
      </c>
      <c r="NC50">
        <f t="shared" si="713"/>
        <v>0</v>
      </c>
      <c r="ND50">
        <f t="shared" si="714"/>
        <v>0</v>
      </c>
      <c r="NE50">
        <f t="shared" si="715"/>
        <v>0</v>
      </c>
      <c r="NF50">
        <f t="shared" si="716"/>
        <v>0</v>
      </c>
      <c r="NG50">
        <f t="shared" si="717"/>
        <v>0</v>
      </c>
      <c r="NH50">
        <f t="shared" si="718"/>
        <v>0</v>
      </c>
      <c r="NI50">
        <f t="shared" si="719"/>
        <v>0</v>
      </c>
      <c r="NJ50">
        <f t="shared" si="720"/>
        <v>0</v>
      </c>
      <c r="NK50">
        <f t="shared" si="721"/>
        <v>0</v>
      </c>
      <c r="NL50">
        <f t="shared" si="722"/>
        <v>0</v>
      </c>
      <c r="NM50">
        <f t="shared" si="553"/>
        <v>0</v>
      </c>
      <c r="NN50">
        <f t="shared" si="554"/>
        <v>0</v>
      </c>
      <c r="NO50">
        <f t="shared" si="555"/>
        <v>0</v>
      </c>
      <c r="NP50">
        <f t="shared" si="556"/>
        <v>0</v>
      </c>
      <c r="NQ50">
        <f t="shared" si="557"/>
        <v>0</v>
      </c>
      <c r="NR50">
        <f t="shared" si="558"/>
        <v>0</v>
      </c>
      <c r="NS50">
        <f t="shared" si="559"/>
        <v>0</v>
      </c>
      <c r="NT50">
        <f t="shared" si="560"/>
        <v>0</v>
      </c>
      <c r="NU50">
        <f t="shared" si="561"/>
        <v>0</v>
      </c>
      <c r="NV50">
        <f t="shared" si="562"/>
        <v>0</v>
      </c>
      <c r="NW50">
        <f t="shared" si="563"/>
        <v>0</v>
      </c>
      <c r="NX50">
        <f t="shared" si="564"/>
        <v>0</v>
      </c>
      <c r="NY50">
        <f t="shared" si="565"/>
        <v>0</v>
      </c>
      <c r="NZ50">
        <f t="shared" si="566"/>
        <v>0</v>
      </c>
      <c r="OA50">
        <f t="shared" si="567"/>
        <v>0</v>
      </c>
      <c r="OB50">
        <f t="shared" si="568"/>
        <v>0</v>
      </c>
      <c r="OC50">
        <f t="shared" si="569"/>
        <v>0</v>
      </c>
      <c r="OD50">
        <f t="shared" si="570"/>
        <v>0</v>
      </c>
      <c r="OE50">
        <f t="shared" si="571"/>
        <v>0</v>
      </c>
      <c r="OF50">
        <f t="shared" si="572"/>
        <v>0</v>
      </c>
      <c r="OG50">
        <f t="shared" si="573"/>
        <v>0</v>
      </c>
      <c r="OH50">
        <f t="shared" si="574"/>
        <v>0</v>
      </c>
      <c r="OI50">
        <f t="shared" si="575"/>
        <v>0</v>
      </c>
      <c r="OJ50">
        <f t="shared" si="576"/>
        <v>0</v>
      </c>
      <c r="OK50">
        <f t="shared" si="577"/>
        <v>0</v>
      </c>
      <c r="OL50">
        <f t="shared" si="578"/>
        <v>0</v>
      </c>
      <c r="OM50">
        <f t="shared" si="579"/>
        <v>0</v>
      </c>
      <c r="ON50">
        <f t="shared" si="580"/>
        <v>0</v>
      </c>
      <c r="OO50">
        <f t="shared" si="581"/>
        <v>0</v>
      </c>
      <c r="OP50">
        <f t="shared" si="582"/>
        <v>0</v>
      </c>
      <c r="OQ50">
        <f t="shared" si="583"/>
        <v>200</v>
      </c>
      <c r="OR50">
        <f t="shared" si="584"/>
        <v>0</v>
      </c>
      <c r="OS50">
        <f t="shared" si="585"/>
        <v>0</v>
      </c>
      <c r="OT50">
        <f t="shared" si="586"/>
        <v>0</v>
      </c>
      <c r="OU50">
        <f t="shared" si="587"/>
        <v>0</v>
      </c>
      <c r="OV50" t="str">
        <f t="shared" si="588"/>
        <v/>
      </c>
      <c r="OW50" t="str">
        <f t="shared" si="589"/>
        <v/>
      </c>
      <c r="OX50">
        <f t="shared" si="590"/>
        <v>0</v>
      </c>
      <c r="PU50">
        <f t="shared" si="591"/>
        <v>999</v>
      </c>
      <c r="PV50">
        <f t="shared" si="592"/>
        <v>999</v>
      </c>
      <c r="QD50">
        <v>47</v>
      </c>
      <c r="QE50">
        <f t="shared" si="723"/>
        <v>0</v>
      </c>
      <c r="QF50">
        <f t="shared" si="724"/>
        <v>0</v>
      </c>
      <c r="QG50">
        <f t="shared" si="725"/>
        <v>0</v>
      </c>
      <c r="QH50">
        <f t="shared" si="726"/>
        <v>0</v>
      </c>
      <c r="QI50">
        <f t="shared" si="727"/>
        <v>0</v>
      </c>
      <c r="QJ50">
        <f t="shared" si="728"/>
        <v>0</v>
      </c>
      <c r="QK50">
        <f t="shared" si="729"/>
        <v>0</v>
      </c>
      <c r="QL50">
        <f t="shared" si="730"/>
        <v>0</v>
      </c>
      <c r="QM50">
        <f t="shared" si="731"/>
        <v>0</v>
      </c>
      <c r="QN50">
        <f t="shared" si="732"/>
        <v>0</v>
      </c>
      <c r="QO50">
        <f t="shared" si="593"/>
        <v>0</v>
      </c>
      <c r="QP50">
        <f t="shared" si="594"/>
        <v>0</v>
      </c>
      <c r="QQ50">
        <f t="shared" si="595"/>
        <v>0</v>
      </c>
      <c r="QR50">
        <f t="shared" si="596"/>
        <v>0</v>
      </c>
      <c r="QS50">
        <f t="shared" si="597"/>
        <v>0</v>
      </c>
      <c r="QT50">
        <f t="shared" si="598"/>
        <v>0</v>
      </c>
      <c r="QU50">
        <f t="shared" si="599"/>
        <v>0</v>
      </c>
      <c r="QV50">
        <f t="shared" si="600"/>
        <v>0</v>
      </c>
      <c r="QW50">
        <f t="shared" si="601"/>
        <v>0</v>
      </c>
      <c r="QX50">
        <f t="shared" si="602"/>
        <v>0</v>
      </c>
      <c r="QY50">
        <f t="shared" si="603"/>
        <v>0</v>
      </c>
      <c r="QZ50">
        <f t="shared" si="604"/>
        <v>0</v>
      </c>
      <c r="RA50">
        <f t="shared" si="605"/>
        <v>0</v>
      </c>
      <c r="RB50">
        <f t="shared" si="606"/>
        <v>0</v>
      </c>
      <c r="RC50">
        <f t="shared" si="607"/>
        <v>0</v>
      </c>
      <c r="RD50">
        <f t="shared" si="608"/>
        <v>0</v>
      </c>
      <c r="RE50">
        <f t="shared" si="609"/>
        <v>0</v>
      </c>
      <c r="RF50">
        <f t="shared" si="610"/>
        <v>0</v>
      </c>
      <c r="RG50">
        <f t="shared" si="611"/>
        <v>0</v>
      </c>
      <c r="RH50">
        <f t="shared" si="612"/>
        <v>0</v>
      </c>
      <c r="RI50">
        <f t="shared" si="613"/>
        <v>0</v>
      </c>
      <c r="RJ50">
        <f t="shared" si="614"/>
        <v>0</v>
      </c>
      <c r="RK50">
        <f t="shared" si="615"/>
        <v>0</v>
      </c>
      <c r="RL50">
        <f t="shared" si="616"/>
        <v>0</v>
      </c>
      <c r="RM50">
        <f t="shared" si="617"/>
        <v>0</v>
      </c>
      <c r="RN50">
        <f t="shared" si="618"/>
        <v>0</v>
      </c>
      <c r="RO50">
        <f t="shared" si="619"/>
        <v>0</v>
      </c>
      <c r="RP50">
        <f t="shared" si="620"/>
        <v>0</v>
      </c>
      <c r="RQ50">
        <f t="shared" si="621"/>
        <v>0</v>
      </c>
      <c r="RR50">
        <f t="shared" si="622"/>
        <v>0</v>
      </c>
      <c r="RS50">
        <f t="shared" si="623"/>
        <v>300</v>
      </c>
      <c r="RT50">
        <f t="shared" si="624"/>
        <v>0</v>
      </c>
      <c r="RU50">
        <f t="shared" si="625"/>
        <v>0</v>
      </c>
      <c r="RV50">
        <f t="shared" si="626"/>
        <v>0</v>
      </c>
      <c r="RW50">
        <f t="shared" si="627"/>
        <v>0</v>
      </c>
      <c r="RX50" t="str">
        <f t="shared" si="628"/>
        <v/>
      </c>
      <c r="RY50" t="str">
        <f t="shared" si="629"/>
        <v/>
      </c>
      <c r="RZ50">
        <f t="shared" si="630"/>
        <v>0</v>
      </c>
      <c r="SW50">
        <f t="shared" si="631"/>
        <v>999</v>
      </c>
      <c r="SX50">
        <f t="shared" si="632"/>
        <v>999</v>
      </c>
      <c r="TF50">
        <v>47</v>
      </c>
      <c r="TG50">
        <f t="shared" si="733"/>
        <v>0</v>
      </c>
      <c r="TH50">
        <f t="shared" si="734"/>
        <v>0</v>
      </c>
      <c r="TI50">
        <f t="shared" si="735"/>
        <v>0</v>
      </c>
      <c r="TJ50">
        <f t="shared" si="736"/>
        <v>0</v>
      </c>
      <c r="TK50">
        <f t="shared" si="737"/>
        <v>0</v>
      </c>
      <c r="TL50">
        <f t="shared" si="738"/>
        <v>0</v>
      </c>
      <c r="TM50">
        <f t="shared" si="739"/>
        <v>0</v>
      </c>
      <c r="TN50">
        <f t="shared" si="740"/>
        <v>0</v>
      </c>
      <c r="TO50">
        <f t="shared" si="741"/>
        <v>0</v>
      </c>
      <c r="TP50">
        <f t="shared" si="742"/>
        <v>0</v>
      </c>
      <c r="TQ50">
        <f t="shared" si="633"/>
        <v>0</v>
      </c>
      <c r="TR50">
        <f t="shared" si="634"/>
        <v>0</v>
      </c>
      <c r="TS50">
        <f t="shared" si="635"/>
        <v>0</v>
      </c>
      <c r="TT50">
        <f t="shared" si="636"/>
        <v>0</v>
      </c>
      <c r="TU50">
        <f t="shared" si="637"/>
        <v>0</v>
      </c>
      <c r="TV50">
        <f t="shared" si="638"/>
        <v>0</v>
      </c>
      <c r="TW50">
        <f t="shared" si="639"/>
        <v>0</v>
      </c>
      <c r="TX50">
        <f t="shared" si="640"/>
        <v>0</v>
      </c>
      <c r="TY50">
        <f t="shared" si="641"/>
        <v>0</v>
      </c>
      <c r="TZ50">
        <f t="shared" si="642"/>
        <v>0</v>
      </c>
      <c r="UA50">
        <f t="shared" si="643"/>
        <v>0</v>
      </c>
      <c r="UB50">
        <f t="shared" si="644"/>
        <v>0</v>
      </c>
      <c r="UC50">
        <f t="shared" si="645"/>
        <v>0</v>
      </c>
      <c r="UD50">
        <f t="shared" si="646"/>
        <v>0</v>
      </c>
      <c r="UE50">
        <f t="shared" si="647"/>
        <v>0</v>
      </c>
      <c r="UF50">
        <f t="shared" si="648"/>
        <v>0</v>
      </c>
      <c r="UG50">
        <f t="shared" si="649"/>
        <v>0</v>
      </c>
      <c r="UH50">
        <f t="shared" si="650"/>
        <v>0</v>
      </c>
      <c r="UI50">
        <f t="shared" si="651"/>
        <v>0</v>
      </c>
      <c r="UJ50">
        <f t="shared" si="652"/>
        <v>0</v>
      </c>
      <c r="UK50">
        <f t="shared" si="653"/>
        <v>0</v>
      </c>
      <c r="UL50">
        <f t="shared" si="654"/>
        <v>0</v>
      </c>
      <c r="UM50">
        <f t="shared" si="655"/>
        <v>0</v>
      </c>
      <c r="UN50">
        <f t="shared" si="656"/>
        <v>0</v>
      </c>
      <c r="UO50">
        <f t="shared" si="657"/>
        <v>0</v>
      </c>
      <c r="UP50">
        <f t="shared" si="658"/>
        <v>0</v>
      </c>
      <c r="UQ50">
        <f t="shared" si="659"/>
        <v>0</v>
      </c>
      <c r="UR50">
        <f t="shared" si="660"/>
        <v>0</v>
      </c>
      <c r="US50">
        <f t="shared" si="661"/>
        <v>0</v>
      </c>
      <c r="UT50">
        <f t="shared" si="662"/>
        <v>0</v>
      </c>
      <c r="UU50">
        <f t="shared" si="663"/>
        <v>400</v>
      </c>
      <c r="UV50">
        <f t="shared" si="664"/>
        <v>0</v>
      </c>
      <c r="UW50">
        <f t="shared" si="665"/>
        <v>0</v>
      </c>
      <c r="UX50">
        <f t="shared" si="666"/>
        <v>0</v>
      </c>
      <c r="UY50">
        <f t="shared" si="667"/>
        <v>0</v>
      </c>
      <c r="UZ50" t="str">
        <f t="shared" si="668"/>
        <v/>
      </c>
      <c r="VA50" t="str">
        <f t="shared" si="669"/>
        <v/>
      </c>
      <c r="VB50">
        <f t="shared" si="670"/>
        <v>0</v>
      </c>
      <c r="VY50">
        <f t="shared" si="671"/>
        <v>999</v>
      </c>
      <c r="VZ50">
        <f t="shared" si="672"/>
        <v>999</v>
      </c>
      <c r="WH50">
        <v>47</v>
      </c>
      <c r="WI50">
        <f t="shared" si="383"/>
        <v>0</v>
      </c>
      <c r="WJ50">
        <f t="shared" si="384"/>
        <v>0</v>
      </c>
      <c r="WK50">
        <f t="shared" si="385"/>
        <v>0</v>
      </c>
      <c r="WL50">
        <f t="shared" si="386"/>
        <v>0</v>
      </c>
      <c r="WM50">
        <f t="shared" si="387"/>
        <v>0</v>
      </c>
      <c r="WN50">
        <f t="shared" si="388"/>
        <v>0</v>
      </c>
      <c r="WO50">
        <f t="shared" si="389"/>
        <v>0</v>
      </c>
      <c r="WP50">
        <f t="shared" si="390"/>
        <v>0</v>
      </c>
      <c r="WQ50">
        <f t="shared" si="391"/>
        <v>0</v>
      </c>
      <c r="WR50">
        <f t="shared" si="392"/>
        <v>0</v>
      </c>
      <c r="WS50">
        <f t="shared" si="280"/>
        <v>0</v>
      </c>
      <c r="WT50">
        <f t="shared" si="281"/>
        <v>0</v>
      </c>
      <c r="WU50">
        <f t="shared" si="282"/>
        <v>0</v>
      </c>
      <c r="WV50">
        <f t="shared" si="283"/>
        <v>0</v>
      </c>
      <c r="WW50">
        <f t="shared" si="284"/>
        <v>0</v>
      </c>
      <c r="WX50">
        <f t="shared" si="285"/>
        <v>0</v>
      </c>
      <c r="WY50">
        <f t="shared" si="286"/>
        <v>0</v>
      </c>
      <c r="WZ50">
        <f t="shared" si="287"/>
        <v>0</v>
      </c>
      <c r="XA50">
        <f t="shared" si="288"/>
        <v>0</v>
      </c>
      <c r="XB50">
        <f t="shared" si="289"/>
        <v>0</v>
      </c>
      <c r="XC50">
        <f t="shared" si="290"/>
        <v>0</v>
      </c>
      <c r="XD50">
        <f t="shared" si="291"/>
        <v>0</v>
      </c>
      <c r="XE50">
        <f t="shared" si="292"/>
        <v>0</v>
      </c>
      <c r="XF50">
        <f t="shared" si="293"/>
        <v>0</v>
      </c>
      <c r="XG50">
        <f t="shared" si="294"/>
        <v>0</v>
      </c>
      <c r="XH50">
        <f t="shared" si="295"/>
        <v>0</v>
      </c>
      <c r="XI50">
        <f t="shared" si="296"/>
        <v>0</v>
      </c>
      <c r="XJ50">
        <f t="shared" si="297"/>
        <v>0</v>
      </c>
      <c r="XK50">
        <f t="shared" si="298"/>
        <v>0</v>
      </c>
      <c r="XL50">
        <f t="shared" si="299"/>
        <v>0</v>
      </c>
      <c r="XM50">
        <f t="shared" si="300"/>
        <v>0</v>
      </c>
      <c r="XN50">
        <f t="shared" si="301"/>
        <v>0</v>
      </c>
      <c r="XO50">
        <f t="shared" si="302"/>
        <v>0</v>
      </c>
      <c r="XP50">
        <f t="shared" si="303"/>
        <v>0</v>
      </c>
      <c r="XQ50">
        <f t="shared" si="304"/>
        <v>0</v>
      </c>
      <c r="XR50">
        <f t="shared" si="305"/>
        <v>0</v>
      </c>
      <c r="XS50">
        <f t="shared" si="306"/>
        <v>0</v>
      </c>
      <c r="XT50">
        <f t="shared" si="307"/>
        <v>0</v>
      </c>
      <c r="XU50">
        <f t="shared" si="308"/>
        <v>0</v>
      </c>
      <c r="XV50">
        <f t="shared" si="309"/>
        <v>0</v>
      </c>
      <c r="XX50">
        <f t="shared" si="310"/>
        <v>0</v>
      </c>
      <c r="XY50">
        <f t="shared" si="311"/>
        <v>0</v>
      </c>
      <c r="XZ50">
        <f t="shared" si="312"/>
        <v>0</v>
      </c>
    </row>
    <row r="51" spans="1:650" x14ac:dyDescent="0.45">
      <c r="B51" s="6" t="str">
        <f>IF(CQ2&lt;=0,"","Try different extra amounts for your "&amp;LOWER($D$20)&amp;" plan. Even a little more shrinks your time and interest.")</f>
        <v/>
      </c>
      <c r="C51" s="6"/>
      <c r="D51" s="6"/>
      <c r="E51" s="6"/>
      <c r="F51" s="6"/>
      <c r="G51" s="6"/>
      <c r="H51" s="6"/>
      <c r="I51" s="6"/>
      <c r="AT51">
        <v>48</v>
      </c>
      <c r="AU51">
        <f t="shared" si="673"/>
        <v>0</v>
      </c>
      <c r="AV51">
        <f t="shared" si="674"/>
        <v>0</v>
      </c>
      <c r="AW51">
        <f t="shared" si="675"/>
        <v>0</v>
      </c>
      <c r="AX51">
        <f t="shared" si="676"/>
        <v>0</v>
      </c>
      <c r="AY51">
        <f t="shared" si="677"/>
        <v>0</v>
      </c>
      <c r="AZ51">
        <f t="shared" si="678"/>
        <v>0</v>
      </c>
      <c r="BA51">
        <f t="shared" si="679"/>
        <v>0</v>
      </c>
      <c r="BB51">
        <f t="shared" si="680"/>
        <v>0</v>
      </c>
      <c r="BC51">
        <f t="shared" si="681"/>
        <v>0</v>
      </c>
      <c r="BD51">
        <f t="shared" si="682"/>
        <v>0</v>
      </c>
      <c r="BE51">
        <f t="shared" si="393"/>
        <v>0</v>
      </c>
      <c r="BF51">
        <f t="shared" si="394"/>
        <v>0</v>
      </c>
      <c r="BG51">
        <f t="shared" si="395"/>
        <v>0</v>
      </c>
      <c r="BH51">
        <f t="shared" si="396"/>
        <v>0</v>
      </c>
      <c r="BI51">
        <f t="shared" si="397"/>
        <v>0</v>
      </c>
      <c r="BJ51">
        <f t="shared" si="398"/>
        <v>0</v>
      </c>
      <c r="BK51">
        <f t="shared" si="399"/>
        <v>0</v>
      </c>
      <c r="BL51">
        <f t="shared" si="400"/>
        <v>0</v>
      </c>
      <c r="BM51">
        <f t="shared" si="401"/>
        <v>0</v>
      </c>
      <c r="BN51">
        <f t="shared" si="402"/>
        <v>0</v>
      </c>
      <c r="BO51">
        <f t="shared" si="403"/>
        <v>0</v>
      </c>
      <c r="BP51">
        <f t="shared" si="404"/>
        <v>0</v>
      </c>
      <c r="BQ51">
        <f t="shared" si="405"/>
        <v>0</v>
      </c>
      <c r="BR51">
        <f t="shared" si="406"/>
        <v>0</v>
      </c>
      <c r="BS51">
        <f t="shared" si="407"/>
        <v>0</v>
      </c>
      <c r="BT51">
        <f t="shared" si="408"/>
        <v>0</v>
      </c>
      <c r="BU51">
        <f t="shared" si="409"/>
        <v>0</v>
      </c>
      <c r="BV51">
        <f t="shared" si="410"/>
        <v>0</v>
      </c>
      <c r="BW51">
        <f t="shared" si="411"/>
        <v>0</v>
      </c>
      <c r="BX51">
        <f t="shared" si="412"/>
        <v>0</v>
      </c>
      <c r="BY51">
        <f t="shared" si="413"/>
        <v>0</v>
      </c>
      <c r="BZ51">
        <f t="shared" si="414"/>
        <v>0</v>
      </c>
      <c r="CA51">
        <f t="shared" si="415"/>
        <v>0</v>
      </c>
      <c r="CB51">
        <f t="shared" si="416"/>
        <v>0</v>
      </c>
      <c r="CC51">
        <f t="shared" si="417"/>
        <v>0</v>
      </c>
      <c r="CD51">
        <f t="shared" si="418"/>
        <v>0</v>
      </c>
      <c r="CE51">
        <f t="shared" si="419"/>
        <v>0</v>
      </c>
      <c r="CF51">
        <f t="shared" si="420"/>
        <v>0</v>
      </c>
      <c r="CG51">
        <f t="shared" si="421"/>
        <v>0</v>
      </c>
      <c r="CH51">
        <f t="shared" si="422"/>
        <v>0</v>
      </c>
      <c r="CI51">
        <f t="shared" si="423"/>
        <v>0</v>
      </c>
      <c r="CJ51">
        <f t="shared" si="424"/>
        <v>0</v>
      </c>
      <c r="CK51">
        <f t="shared" si="425"/>
        <v>0</v>
      </c>
      <c r="CL51">
        <f t="shared" si="426"/>
        <v>0</v>
      </c>
      <c r="CM51">
        <f t="shared" si="427"/>
        <v>0</v>
      </c>
      <c r="CN51" t="str">
        <f t="shared" si="428"/>
        <v/>
      </c>
      <c r="CO51" t="str">
        <f t="shared" si="429"/>
        <v/>
      </c>
      <c r="CP51">
        <f t="shared" si="430"/>
        <v>0</v>
      </c>
      <c r="DM51">
        <f t="shared" si="431"/>
        <v>999</v>
      </c>
      <c r="DN51">
        <f t="shared" si="432"/>
        <v>999</v>
      </c>
      <c r="DV51">
        <v>48</v>
      </c>
      <c r="DW51">
        <f t="shared" si="683"/>
        <v>0</v>
      </c>
      <c r="DX51">
        <f t="shared" si="684"/>
        <v>0</v>
      </c>
      <c r="DY51">
        <f t="shared" si="685"/>
        <v>0</v>
      </c>
      <c r="DZ51">
        <f t="shared" si="686"/>
        <v>0</v>
      </c>
      <c r="EA51">
        <f t="shared" si="687"/>
        <v>0</v>
      </c>
      <c r="EB51">
        <f t="shared" si="688"/>
        <v>0</v>
      </c>
      <c r="EC51">
        <f t="shared" si="689"/>
        <v>0</v>
      </c>
      <c r="ED51">
        <f t="shared" si="690"/>
        <v>0</v>
      </c>
      <c r="EE51">
        <f t="shared" si="691"/>
        <v>0</v>
      </c>
      <c r="EF51">
        <f t="shared" si="692"/>
        <v>0</v>
      </c>
      <c r="EG51">
        <f t="shared" si="433"/>
        <v>0</v>
      </c>
      <c r="EH51">
        <f t="shared" si="434"/>
        <v>0</v>
      </c>
      <c r="EI51">
        <f t="shared" si="435"/>
        <v>0</v>
      </c>
      <c r="EJ51">
        <f t="shared" si="436"/>
        <v>0</v>
      </c>
      <c r="EK51">
        <f t="shared" si="437"/>
        <v>0</v>
      </c>
      <c r="EL51">
        <f t="shared" si="438"/>
        <v>0</v>
      </c>
      <c r="EM51">
        <f t="shared" si="439"/>
        <v>0</v>
      </c>
      <c r="EN51">
        <f t="shared" si="440"/>
        <v>0</v>
      </c>
      <c r="EO51">
        <f t="shared" si="441"/>
        <v>0</v>
      </c>
      <c r="EP51">
        <f t="shared" si="442"/>
        <v>0</v>
      </c>
      <c r="EQ51">
        <f t="shared" si="443"/>
        <v>0</v>
      </c>
      <c r="ER51">
        <f t="shared" si="444"/>
        <v>0</v>
      </c>
      <c r="ES51">
        <f t="shared" si="445"/>
        <v>0</v>
      </c>
      <c r="ET51">
        <f t="shared" si="446"/>
        <v>0</v>
      </c>
      <c r="EU51">
        <f t="shared" si="447"/>
        <v>0</v>
      </c>
      <c r="EV51">
        <f t="shared" si="448"/>
        <v>0</v>
      </c>
      <c r="EW51">
        <f t="shared" si="449"/>
        <v>0</v>
      </c>
      <c r="EX51">
        <f t="shared" si="450"/>
        <v>0</v>
      </c>
      <c r="EY51">
        <f t="shared" si="451"/>
        <v>0</v>
      </c>
      <c r="EZ51">
        <f t="shared" si="452"/>
        <v>0</v>
      </c>
      <c r="FA51">
        <f t="shared" si="453"/>
        <v>0</v>
      </c>
      <c r="FB51">
        <f t="shared" si="454"/>
        <v>0</v>
      </c>
      <c r="FC51">
        <f t="shared" si="455"/>
        <v>0</v>
      </c>
      <c r="FD51">
        <f t="shared" si="456"/>
        <v>0</v>
      </c>
      <c r="FE51">
        <f t="shared" si="457"/>
        <v>0</v>
      </c>
      <c r="FF51">
        <f t="shared" si="458"/>
        <v>0</v>
      </c>
      <c r="FG51">
        <f t="shared" si="459"/>
        <v>0</v>
      </c>
      <c r="FH51">
        <f t="shared" si="460"/>
        <v>0</v>
      </c>
      <c r="FI51">
        <f t="shared" si="461"/>
        <v>0</v>
      </c>
      <c r="FJ51">
        <f t="shared" si="462"/>
        <v>0</v>
      </c>
      <c r="FK51">
        <f t="shared" si="463"/>
        <v>0</v>
      </c>
      <c r="FL51">
        <f t="shared" si="464"/>
        <v>0</v>
      </c>
      <c r="FM51">
        <f t="shared" si="465"/>
        <v>0</v>
      </c>
      <c r="FN51">
        <f t="shared" si="466"/>
        <v>0</v>
      </c>
      <c r="FO51">
        <f t="shared" si="467"/>
        <v>0</v>
      </c>
      <c r="FP51" t="str">
        <f t="shared" si="468"/>
        <v/>
      </c>
      <c r="FQ51" t="str">
        <f t="shared" si="469"/>
        <v/>
      </c>
      <c r="FR51">
        <f t="shared" si="470"/>
        <v>0</v>
      </c>
      <c r="GO51">
        <f t="shared" si="471"/>
        <v>999</v>
      </c>
      <c r="GP51">
        <f t="shared" si="472"/>
        <v>999</v>
      </c>
      <c r="GX51">
        <v>48</v>
      </c>
      <c r="GY51">
        <f t="shared" si="693"/>
        <v>0</v>
      </c>
      <c r="GZ51">
        <f t="shared" si="694"/>
        <v>0</v>
      </c>
      <c r="HA51">
        <f t="shared" si="695"/>
        <v>0</v>
      </c>
      <c r="HB51">
        <f t="shared" si="696"/>
        <v>0</v>
      </c>
      <c r="HC51">
        <f t="shared" si="697"/>
        <v>0</v>
      </c>
      <c r="HD51">
        <f t="shared" si="698"/>
        <v>0</v>
      </c>
      <c r="HE51">
        <f t="shared" si="699"/>
        <v>0</v>
      </c>
      <c r="HF51">
        <f t="shared" si="700"/>
        <v>0</v>
      </c>
      <c r="HG51">
        <f t="shared" si="701"/>
        <v>0</v>
      </c>
      <c r="HH51">
        <f t="shared" si="702"/>
        <v>0</v>
      </c>
      <c r="HI51">
        <f t="shared" si="473"/>
        <v>0</v>
      </c>
      <c r="HJ51">
        <f t="shared" si="474"/>
        <v>0</v>
      </c>
      <c r="HK51">
        <f t="shared" si="475"/>
        <v>0</v>
      </c>
      <c r="HL51">
        <f t="shared" si="476"/>
        <v>0</v>
      </c>
      <c r="HM51">
        <f t="shared" si="477"/>
        <v>0</v>
      </c>
      <c r="HN51">
        <f t="shared" si="478"/>
        <v>0</v>
      </c>
      <c r="HO51">
        <f t="shared" si="479"/>
        <v>0</v>
      </c>
      <c r="HP51">
        <f t="shared" si="480"/>
        <v>0</v>
      </c>
      <c r="HQ51">
        <f t="shared" si="481"/>
        <v>0</v>
      </c>
      <c r="HR51">
        <f t="shared" si="482"/>
        <v>0</v>
      </c>
      <c r="HS51">
        <f t="shared" si="483"/>
        <v>0</v>
      </c>
      <c r="HT51">
        <f t="shared" si="484"/>
        <v>0</v>
      </c>
      <c r="HU51">
        <f t="shared" si="485"/>
        <v>0</v>
      </c>
      <c r="HV51">
        <f t="shared" si="486"/>
        <v>0</v>
      </c>
      <c r="HW51">
        <f t="shared" si="487"/>
        <v>0</v>
      </c>
      <c r="HX51">
        <f t="shared" si="488"/>
        <v>0</v>
      </c>
      <c r="HY51">
        <f t="shared" si="489"/>
        <v>0</v>
      </c>
      <c r="HZ51">
        <f t="shared" si="490"/>
        <v>0</v>
      </c>
      <c r="IA51">
        <f t="shared" si="491"/>
        <v>0</v>
      </c>
      <c r="IB51">
        <f t="shared" si="492"/>
        <v>0</v>
      </c>
      <c r="IC51">
        <f t="shared" si="493"/>
        <v>0</v>
      </c>
      <c r="ID51">
        <f t="shared" si="494"/>
        <v>0</v>
      </c>
      <c r="IE51">
        <f t="shared" si="495"/>
        <v>0</v>
      </c>
      <c r="IF51">
        <f t="shared" si="496"/>
        <v>0</v>
      </c>
      <c r="IG51">
        <f t="shared" si="497"/>
        <v>0</v>
      </c>
      <c r="IH51">
        <f t="shared" si="498"/>
        <v>0</v>
      </c>
      <c r="II51">
        <f t="shared" si="499"/>
        <v>0</v>
      </c>
      <c r="IJ51">
        <f t="shared" si="500"/>
        <v>0</v>
      </c>
      <c r="IK51">
        <f t="shared" si="501"/>
        <v>0</v>
      </c>
      <c r="IL51">
        <f t="shared" si="502"/>
        <v>0</v>
      </c>
      <c r="IM51">
        <f t="shared" si="503"/>
        <v>0</v>
      </c>
      <c r="IN51">
        <f t="shared" si="504"/>
        <v>0</v>
      </c>
      <c r="IO51">
        <f t="shared" si="505"/>
        <v>0</v>
      </c>
      <c r="IP51">
        <f t="shared" si="506"/>
        <v>0</v>
      </c>
      <c r="IQ51">
        <f t="shared" si="507"/>
        <v>0</v>
      </c>
      <c r="IR51" t="str">
        <f t="shared" si="508"/>
        <v/>
      </c>
      <c r="IS51" t="str">
        <f t="shared" si="509"/>
        <v/>
      </c>
      <c r="IT51">
        <f t="shared" si="510"/>
        <v>0</v>
      </c>
      <c r="JQ51">
        <f t="shared" si="511"/>
        <v>999</v>
      </c>
      <c r="JR51">
        <f t="shared" si="512"/>
        <v>999</v>
      </c>
      <c r="JZ51">
        <v>48</v>
      </c>
      <c r="KA51">
        <f t="shared" si="703"/>
        <v>0</v>
      </c>
      <c r="KB51">
        <f t="shared" si="704"/>
        <v>0</v>
      </c>
      <c r="KC51">
        <f t="shared" si="705"/>
        <v>0</v>
      </c>
      <c r="KD51">
        <f t="shared" si="706"/>
        <v>0</v>
      </c>
      <c r="KE51">
        <f t="shared" si="707"/>
        <v>0</v>
      </c>
      <c r="KF51">
        <f t="shared" si="708"/>
        <v>0</v>
      </c>
      <c r="KG51">
        <f t="shared" si="709"/>
        <v>0</v>
      </c>
      <c r="KH51">
        <f t="shared" si="710"/>
        <v>0</v>
      </c>
      <c r="KI51">
        <f t="shared" si="711"/>
        <v>0</v>
      </c>
      <c r="KJ51">
        <f t="shared" si="712"/>
        <v>0</v>
      </c>
      <c r="KK51">
        <f t="shared" si="513"/>
        <v>0</v>
      </c>
      <c r="KL51">
        <f t="shared" si="514"/>
        <v>0</v>
      </c>
      <c r="KM51">
        <f t="shared" si="515"/>
        <v>0</v>
      </c>
      <c r="KN51">
        <f t="shared" si="516"/>
        <v>0</v>
      </c>
      <c r="KO51">
        <f t="shared" si="517"/>
        <v>0</v>
      </c>
      <c r="KP51">
        <f t="shared" si="518"/>
        <v>0</v>
      </c>
      <c r="KQ51">
        <f t="shared" si="519"/>
        <v>0</v>
      </c>
      <c r="KR51">
        <f t="shared" si="520"/>
        <v>0</v>
      </c>
      <c r="KS51">
        <f t="shared" si="521"/>
        <v>0</v>
      </c>
      <c r="KT51">
        <f t="shared" si="522"/>
        <v>0</v>
      </c>
      <c r="KU51">
        <f t="shared" si="523"/>
        <v>0</v>
      </c>
      <c r="KV51">
        <f t="shared" si="524"/>
        <v>0</v>
      </c>
      <c r="KW51">
        <f t="shared" si="525"/>
        <v>0</v>
      </c>
      <c r="KX51">
        <f t="shared" si="526"/>
        <v>0</v>
      </c>
      <c r="KY51">
        <f t="shared" si="527"/>
        <v>0</v>
      </c>
      <c r="KZ51">
        <f t="shared" si="528"/>
        <v>0</v>
      </c>
      <c r="LA51">
        <f t="shared" si="529"/>
        <v>0</v>
      </c>
      <c r="LB51">
        <f t="shared" si="530"/>
        <v>0</v>
      </c>
      <c r="LC51">
        <f t="shared" si="531"/>
        <v>0</v>
      </c>
      <c r="LD51">
        <f t="shared" si="532"/>
        <v>0</v>
      </c>
      <c r="LE51">
        <f t="shared" si="533"/>
        <v>0</v>
      </c>
      <c r="LF51">
        <f t="shared" si="534"/>
        <v>0</v>
      </c>
      <c r="LG51">
        <f t="shared" si="535"/>
        <v>0</v>
      </c>
      <c r="LH51">
        <f t="shared" si="536"/>
        <v>0</v>
      </c>
      <c r="LI51">
        <f t="shared" si="537"/>
        <v>0</v>
      </c>
      <c r="LJ51">
        <f t="shared" si="538"/>
        <v>0</v>
      </c>
      <c r="LK51">
        <f t="shared" si="539"/>
        <v>0</v>
      </c>
      <c r="LL51">
        <f t="shared" si="540"/>
        <v>0</v>
      </c>
      <c r="LM51">
        <f t="shared" si="541"/>
        <v>0</v>
      </c>
      <c r="LN51">
        <f t="shared" si="542"/>
        <v>0</v>
      </c>
      <c r="LO51">
        <f t="shared" si="543"/>
        <v>100</v>
      </c>
      <c r="LP51">
        <f t="shared" si="544"/>
        <v>0</v>
      </c>
      <c r="LQ51">
        <f t="shared" si="545"/>
        <v>0</v>
      </c>
      <c r="LR51">
        <f t="shared" si="546"/>
        <v>0</v>
      </c>
      <c r="LS51">
        <f t="shared" si="547"/>
        <v>0</v>
      </c>
      <c r="LT51" t="str">
        <f t="shared" si="548"/>
        <v/>
      </c>
      <c r="LU51" t="str">
        <f t="shared" si="549"/>
        <v/>
      </c>
      <c r="LV51">
        <f t="shared" si="550"/>
        <v>0</v>
      </c>
      <c r="MS51">
        <f t="shared" si="551"/>
        <v>999</v>
      </c>
      <c r="MT51">
        <f t="shared" si="552"/>
        <v>999</v>
      </c>
      <c r="NB51">
        <v>48</v>
      </c>
      <c r="NC51">
        <f t="shared" si="713"/>
        <v>0</v>
      </c>
      <c r="ND51">
        <f t="shared" si="714"/>
        <v>0</v>
      </c>
      <c r="NE51">
        <f t="shared" si="715"/>
        <v>0</v>
      </c>
      <c r="NF51">
        <f t="shared" si="716"/>
        <v>0</v>
      </c>
      <c r="NG51">
        <f t="shared" si="717"/>
        <v>0</v>
      </c>
      <c r="NH51">
        <f t="shared" si="718"/>
        <v>0</v>
      </c>
      <c r="NI51">
        <f t="shared" si="719"/>
        <v>0</v>
      </c>
      <c r="NJ51">
        <f t="shared" si="720"/>
        <v>0</v>
      </c>
      <c r="NK51">
        <f t="shared" si="721"/>
        <v>0</v>
      </c>
      <c r="NL51">
        <f t="shared" si="722"/>
        <v>0</v>
      </c>
      <c r="NM51">
        <f t="shared" si="553"/>
        <v>0</v>
      </c>
      <c r="NN51">
        <f t="shared" si="554"/>
        <v>0</v>
      </c>
      <c r="NO51">
        <f t="shared" si="555"/>
        <v>0</v>
      </c>
      <c r="NP51">
        <f t="shared" si="556"/>
        <v>0</v>
      </c>
      <c r="NQ51">
        <f t="shared" si="557"/>
        <v>0</v>
      </c>
      <c r="NR51">
        <f t="shared" si="558"/>
        <v>0</v>
      </c>
      <c r="NS51">
        <f t="shared" si="559"/>
        <v>0</v>
      </c>
      <c r="NT51">
        <f t="shared" si="560"/>
        <v>0</v>
      </c>
      <c r="NU51">
        <f t="shared" si="561"/>
        <v>0</v>
      </c>
      <c r="NV51">
        <f t="shared" si="562"/>
        <v>0</v>
      </c>
      <c r="NW51">
        <f t="shared" si="563"/>
        <v>0</v>
      </c>
      <c r="NX51">
        <f t="shared" si="564"/>
        <v>0</v>
      </c>
      <c r="NY51">
        <f t="shared" si="565"/>
        <v>0</v>
      </c>
      <c r="NZ51">
        <f t="shared" si="566"/>
        <v>0</v>
      </c>
      <c r="OA51">
        <f t="shared" si="567"/>
        <v>0</v>
      </c>
      <c r="OB51">
        <f t="shared" si="568"/>
        <v>0</v>
      </c>
      <c r="OC51">
        <f t="shared" si="569"/>
        <v>0</v>
      </c>
      <c r="OD51">
        <f t="shared" si="570"/>
        <v>0</v>
      </c>
      <c r="OE51">
        <f t="shared" si="571"/>
        <v>0</v>
      </c>
      <c r="OF51">
        <f t="shared" si="572"/>
        <v>0</v>
      </c>
      <c r="OG51">
        <f t="shared" si="573"/>
        <v>0</v>
      </c>
      <c r="OH51">
        <f t="shared" si="574"/>
        <v>0</v>
      </c>
      <c r="OI51">
        <f t="shared" si="575"/>
        <v>0</v>
      </c>
      <c r="OJ51">
        <f t="shared" si="576"/>
        <v>0</v>
      </c>
      <c r="OK51">
        <f t="shared" si="577"/>
        <v>0</v>
      </c>
      <c r="OL51">
        <f t="shared" si="578"/>
        <v>0</v>
      </c>
      <c r="OM51">
        <f t="shared" si="579"/>
        <v>0</v>
      </c>
      <c r="ON51">
        <f t="shared" si="580"/>
        <v>0</v>
      </c>
      <c r="OO51">
        <f t="shared" si="581"/>
        <v>0</v>
      </c>
      <c r="OP51">
        <f t="shared" si="582"/>
        <v>0</v>
      </c>
      <c r="OQ51">
        <f t="shared" si="583"/>
        <v>200</v>
      </c>
      <c r="OR51">
        <f t="shared" si="584"/>
        <v>0</v>
      </c>
      <c r="OS51">
        <f t="shared" si="585"/>
        <v>0</v>
      </c>
      <c r="OT51">
        <f t="shared" si="586"/>
        <v>0</v>
      </c>
      <c r="OU51">
        <f t="shared" si="587"/>
        <v>0</v>
      </c>
      <c r="OV51" t="str">
        <f t="shared" si="588"/>
        <v/>
      </c>
      <c r="OW51" t="str">
        <f t="shared" si="589"/>
        <v/>
      </c>
      <c r="OX51">
        <f t="shared" si="590"/>
        <v>0</v>
      </c>
      <c r="PU51">
        <f t="shared" si="591"/>
        <v>999</v>
      </c>
      <c r="PV51">
        <f t="shared" si="592"/>
        <v>999</v>
      </c>
      <c r="QD51">
        <v>48</v>
      </c>
      <c r="QE51">
        <f t="shared" si="723"/>
        <v>0</v>
      </c>
      <c r="QF51">
        <f t="shared" si="724"/>
        <v>0</v>
      </c>
      <c r="QG51">
        <f t="shared" si="725"/>
        <v>0</v>
      </c>
      <c r="QH51">
        <f t="shared" si="726"/>
        <v>0</v>
      </c>
      <c r="QI51">
        <f t="shared" si="727"/>
        <v>0</v>
      </c>
      <c r="QJ51">
        <f t="shared" si="728"/>
        <v>0</v>
      </c>
      <c r="QK51">
        <f t="shared" si="729"/>
        <v>0</v>
      </c>
      <c r="QL51">
        <f t="shared" si="730"/>
        <v>0</v>
      </c>
      <c r="QM51">
        <f t="shared" si="731"/>
        <v>0</v>
      </c>
      <c r="QN51">
        <f t="shared" si="732"/>
        <v>0</v>
      </c>
      <c r="QO51">
        <f t="shared" si="593"/>
        <v>0</v>
      </c>
      <c r="QP51">
        <f t="shared" si="594"/>
        <v>0</v>
      </c>
      <c r="QQ51">
        <f t="shared" si="595"/>
        <v>0</v>
      </c>
      <c r="QR51">
        <f t="shared" si="596"/>
        <v>0</v>
      </c>
      <c r="QS51">
        <f t="shared" si="597"/>
        <v>0</v>
      </c>
      <c r="QT51">
        <f t="shared" si="598"/>
        <v>0</v>
      </c>
      <c r="QU51">
        <f t="shared" si="599"/>
        <v>0</v>
      </c>
      <c r="QV51">
        <f t="shared" si="600"/>
        <v>0</v>
      </c>
      <c r="QW51">
        <f t="shared" si="601"/>
        <v>0</v>
      </c>
      <c r="QX51">
        <f t="shared" si="602"/>
        <v>0</v>
      </c>
      <c r="QY51">
        <f t="shared" si="603"/>
        <v>0</v>
      </c>
      <c r="QZ51">
        <f t="shared" si="604"/>
        <v>0</v>
      </c>
      <c r="RA51">
        <f t="shared" si="605"/>
        <v>0</v>
      </c>
      <c r="RB51">
        <f t="shared" si="606"/>
        <v>0</v>
      </c>
      <c r="RC51">
        <f t="shared" si="607"/>
        <v>0</v>
      </c>
      <c r="RD51">
        <f t="shared" si="608"/>
        <v>0</v>
      </c>
      <c r="RE51">
        <f t="shared" si="609"/>
        <v>0</v>
      </c>
      <c r="RF51">
        <f t="shared" si="610"/>
        <v>0</v>
      </c>
      <c r="RG51">
        <f t="shared" si="611"/>
        <v>0</v>
      </c>
      <c r="RH51">
        <f t="shared" si="612"/>
        <v>0</v>
      </c>
      <c r="RI51">
        <f t="shared" si="613"/>
        <v>0</v>
      </c>
      <c r="RJ51">
        <f t="shared" si="614"/>
        <v>0</v>
      </c>
      <c r="RK51">
        <f t="shared" si="615"/>
        <v>0</v>
      </c>
      <c r="RL51">
        <f t="shared" si="616"/>
        <v>0</v>
      </c>
      <c r="RM51">
        <f t="shared" si="617"/>
        <v>0</v>
      </c>
      <c r="RN51">
        <f t="shared" si="618"/>
        <v>0</v>
      </c>
      <c r="RO51">
        <f t="shared" si="619"/>
        <v>0</v>
      </c>
      <c r="RP51">
        <f t="shared" si="620"/>
        <v>0</v>
      </c>
      <c r="RQ51">
        <f t="shared" si="621"/>
        <v>0</v>
      </c>
      <c r="RR51">
        <f t="shared" si="622"/>
        <v>0</v>
      </c>
      <c r="RS51">
        <f t="shared" si="623"/>
        <v>300</v>
      </c>
      <c r="RT51">
        <f t="shared" si="624"/>
        <v>0</v>
      </c>
      <c r="RU51">
        <f t="shared" si="625"/>
        <v>0</v>
      </c>
      <c r="RV51">
        <f t="shared" si="626"/>
        <v>0</v>
      </c>
      <c r="RW51">
        <f t="shared" si="627"/>
        <v>0</v>
      </c>
      <c r="RX51" t="str">
        <f t="shared" si="628"/>
        <v/>
      </c>
      <c r="RY51" t="str">
        <f t="shared" si="629"/>
        <v/>
      </c>
      <c r="RZ51">
        <f t="shared" si="630"/>
        <v>0</v>
      </c>
      <c r="SW51">
        <f t="shared" si="631"/>
        <v>999</v>
      </c>
      <c r="SX51">
        <f t="shared" si="632"/>
        <v>999</v>
      </c>
      <c r="TF51">
        <v>48</v>
      </c>
      <c r="TG51">
        <f t="shared" si="733"/>
        <v>0</v>
      </c>
      <c r="TH51">
        <f t="shared" si="734"/>
        <v>0</v>
      </c>
      <c r="TI51">
        <f t="shared" si="735"/>
        <v>0</v>
      </c>
      <c r="TJ51">
        <f t="shared" si="736"/>
        <v>0</v>
      </c>
      <c r="TK51">
        <f t="shared" si="737"/>
        <v>0</v>
      </c>
      <c r="TL51">
        <f t="shared" si="738"/>
        <v>0</v>
      </c>
      <c r="TM51">
        <f t="shared" si="739"/>
        <v>0</v>
      </c>
      <c r="TN51">
        <f t="shared" si="740"/>
        <v>0</v>
      </c>
      <c r="TO51">
        <f t="shared" si="741"/>
        <v>0</v>
      </c>
      <c r="TP51">
        <f t="shared" si="742"/>
        <v>0</v>
      </c>
      <c r="TQ51">
        <f t="shared" si="633"/>
        <v>0</v>
      </c>
      <c r="TR51">
        <f t="shared" si="634"/>
        <v>0</v>
      </c>
      <c r="TS51">
        <f t="shared" si="635"/>
        <v>0</v>
      </c>
      <c r="TT51">
        <f t="shared" si="636"/>
        <v>0</v>
      </c>
      <c r="TU51">
        <f t="shared" si="637"/>
        <v>0</v>
      </c>
      <c r="TV51">
        <f t="shared" si="638"/>
        <v>0</v>
      </c>
      <c r="TW51">
        <f t="shared" si="639"/>
        <v>0</v>
      </c>
      <c r="TX51">
        <f t="shared" si="640"/>
        <v>0</v>
      </c>
      <c r="TY51">
        <f t="shared" si="641"/>
        <v>0</v>
      </c>
      <c r="TZ51">
        <f t="shared" si="642"/>
        <v>0</v>
      </c>
      <c r="UA51">
        <f t="shared" si="643"/>
        <v>0</v>
      </c>
      <c r="UB51">
        <f t="shared" si="644"/>
        <v>0</v>
      </c>
      <c r="UC51">
        <f t="shared" si="645"/>
        <v>0</v>
      </c>
      <c r="UD51">
        <f t="shared" si="646"/>
        <v>0</v>
      </c>
      <c r="UE51">
        <f t="shared" si="647"/>
        <v>0</v>
      </c>
      <c r="UF51">
        <f t="shared" si="648"/>
        <v>0</v>
      </c>
      <c r="UG51">
        <f t="shared" si="649"/>
        <v>0</v>
      </c>
      <c r="UH51">
        <f t="shared" si="650"/>
        <v>0</v>
      </c>
      <c r="UI51">
        <f t="shared" si="651"/>
        <v>0</v>
      </c>
      <c r="UJ51">
        <f t="shared" si="652"/>
        <v>0</v>
      </c>
      <c r="UK51">
        <f t="shared" si="653"/>
        <v>0</v>
      </c>
      <c r="UL51">
        <f t="shared" si="654"/>
        <v>0</v>
      </c>
      <c r="UM51">
        <f t="shared" si="655"/>
        <v>0</v>
      </c>
      <c r="UN51">
        <f t="shared" si="656"/>
        <v>0</v>
      </c>
      <c r="UO51">
        <f t="shared" si="657"/>
        <v>0</v>
      </c>
      <c r="UP51">
        <f t="shared" si="658"/>
        <v>0</v>
      </c>
      <c r="UQ51">
        <f t="shared" si="659"/>
        <v>0</v>
      </c>
      <c r="UR51">
        <f t="shared" si="660"/>
        <v>0</v>
      </c>
      <c r="US51">
        <f t="shared" si="661"/>
        <v>0</v>
      </c>
      <c r="UT51">
        <f t="shared" si="662"/>
        <v>0</v>
      </c>
      <c r="UU51">
        <f t="shared" si="663"/>
        <v>400</v>
      </c>
      <c r="UV51">
        <f t="shared" si="664"/>
        <v>0</v>
      </c>
      <c r="UW51">
        <f t="shared" si="665"/>
        <v>0</v>
      </c>
      <c r="UX51">
        <f t="shared" si="666"/>
        <v>0</v>
      </c>
      <c r="UY51">
        <f t="shared" si="667"/>
        <v>0</v>
      </c>
      <c r="UZ51" t="str">
        <f t="shared" si="668"/>
        <v/>
      </c>
      <c r="VA51" t="str">
        <f t="shared" si="669"/>
        <v/>
      </c>
      <c r="VB51">
        <f t="shared" si="670"/>
        <v>0</v>
      </c>
      <c r="VY51">
        <f t="shared" si="671"/>
        <v>999</v>
      </c>
      <c r="VZ51">
        <f t="shared" si="672"/>
        <v>999</v>
      </c>
      <c r="WH51">
        <v>48</v>
      </c>
      <c r="WI51">
        <f t="shared" si="383"/>
        <v>0</v>
      </c>
      <c r="WJ51">
        <f t="shared" si="384"/>
        <v>0</v>
      </c>
      <c r="WK51">
        <f t="shared" si="385"/>
        <v>0</v>
      </c>
      <c r="WL51">
        <f t="shared" si="386"/>
        <v>0</v>
      </c>
      <c r="WM51">
        <f t="shared" si="387"/>
        <v>0</v>
      </c>
      <c r="WN51">
        <f t="shared" si="388"/>
        <v>0</v>
      </c>
      <c r="WO51">
        <f t="shared" si="389"/>
        <v>0</v>
      </c>
      <c r="WP51">
        <f t="shared" si="390"/>
        <v>0</v>
      </c>
      <c r="WQ51">
        <f t="shared" si="391"/>
        <v>0</v>
      </c>
      <c r="WR51">
        <f t="shared" si="392"/>
        <v>0</v>
      </c>
      <c r="WS51">
        <f t="shared" si="280"/>
        <v>0</v>
      </c>
      <c r="WT51">
        <f t="shared" si="281"/>
        <v>0</v>
      </c>
      <c r="WU51">
        <f t="shared" si="282"/>
        <v>0</v>
      </c>
      <c r="WV51">
        <f t="shared" si="283"/>
        <v>0</v>
      </c>
      <c r="WW51">
        <f t="shared" si="284"/>
        <v>0</v>
      </c>
      <c r="WX51">
        <f t="shared" si="285"/>
        <v>0</v>
      </c>
      <c r="WY51">
        <f t="shared" si="286"/>
        <v>0</v>
      </c>
      <c r="WZ51">
        <f t="shared" si="287"/>
        <v>0</v>
      </c>
      <c r="XA51">
        <f t="shared" si="288"/>
        <v>0</v>
      </c>
      <c r="XB51">
        <f t="shared" si="289"/>
        <v>0</v>
      </c>
      <c r="XC51">
        <f t="shared" si="290"/>
        <v>0</v>
      </c>
      <c r="XD51">
        <f t="shared" si="291"/>
        <v>0</v>
      </c>
      <c r="XE51">
        <f t="shared" si="292"/>
        <v>0</v>
      </c>
      <c r="XF51">
        <f t="shared" si="293"/>
        <v>0</v>
      </c>
      <c r="XG51">
        <f t="shared" si="294"/>
        <v>0</v>
      </c>
      <c r="XH51">
        <f t="shared" si="295"/>
        <v>0</v>
      </c>
      <c r="XI51">
        <f t="shared" si="296"/>
        <v>0</v>
      </c>
      <c r="XJ51">
        <f t="shared" si="297"/>
        <v>0</v>
      </c>
      <c r="XK51">
        <f t="shared" si="298"/>
        <v>0</v>
      </c>
      <c r="XL51">
        <f t="shared" si="299"/>
        <v>0</v>
      </c>
      <c r="XM51">
        <f t="shared" si="300"/>
        <v>0</v>
      </c>
      <c r="XN51">
        <f t="shared" si="301"/>
        <v>0</v>
      </c>
      <c r="XO51">
        <f t="shared" si="302"/>
        <v>0</v>
      </c>
      <c r="XP51">
        <f t="shared" si="303"/>
        <v>0</v>
      </c>
      <c r="XQ51">
        <f t="shared" si="304"/>
        <v>0</v>
      </c>
      <c r="XR51">
        <f t="shared" si="305"/>
        <v>0</v>
      </c>
      <c r="XS51">
        <f t="shared" si="306"/>
        <v>0</v>
      </c>
      <c r="XT51">
        <f t="shared" si="307"/>
        <v>0</v>
      </c>
      <c r="XU51">
        <f t="shared" si="308"/>
        <v>0</v>
      </c>
      <c r="XV51">
        <f t="shared" si="309"/>
        <v>0</v>
      </c>
      <c r="XX51">
        <f t="shared" si="310"/>
        <v>0</v>
      </c>
      <c r="XY51">
        <f t="shared" si="311"/>
        <v>0</v>
      </c>
      <c r="XZ51">
        <f t="shared" si="312"/>
        <v>0</v>
      </c>
    </row>
    <row r="52" spans="1:650" x14ac:dyDescent="0.45">
      <c r="C52" s="23" t="s">
        <v>58</v>
      </c>
      <c r="D52" s="26" t="s">
        <v>59</v>
      </c>
      <c r="E52" s="26" t="s">
        <v>60</v>
      </c>
      <c r="F52" s="26" t="s">
        <v>61</v>
      </c>
      <c r="G52" s="26" t="s">
        <v>48</v>
      </c>
      <c r="H52" s="26" t="s">
        <v>49</v>
      </c>
      <c r="I52" s="26" t="s">
        <v>62</v>
      </c>
      <c r="AT52">
        <v>49</v>
      </c>
      <c r="AU52">
        <f t="shared" si="673"/>
        <v>0</v>
      </c>
      <c r="AV52">
        <f t="shared" si="674"/>
        <v>0</v>
      </c>
      <c r="AW52">
        <f t="shared" si="675"/>
        <v>0</v>
      </c>
      <c r="AX52">
        <f t="shared" si="676"/>
        <v>0</v>
      </c>
      <c r="AY52">
        <f t="shared" si="677"/>
        <v>0</v>
      </c>
      <c r="AZ52">
        <f t="shared" si="678"/>
        <v>0</v>
      </c>
      <c r="BA52">
        <f t="shared" si="679"/>
        <v>0</v>
      </c>
      <c r="BB52">
        <f t="shared" si="680"/>
        <v>0</v>
      </c>
      <c r="BC52">
        <f t="shared" si="681"/>
        <v>0</v>
      </c>
      <c r="BD52">
        <f t="shared" si="682"/>
        <v>0</v>
      </c>
      <c r="BE52">
        <f t="shared" si="393"/>
        <v>0</v>
      </c>
      <c r="BF52">
        <f t="shared" si="394"/>
        <v>0</v>
      </c>
      <c r="BG52">
        <f t="shared" si="395"/>
        <v>0</v>
      </c>
      <c r="BH52">
        <f t="shared" si="396"/>
        <v>0</v>
      </c>
      <c r="BI52">
        <f t="shared" si="397"/>
        <v>0</v>
      </c>
      <c r="BJ52">
        <f t="shared" si="398"/>
        <v>0</v>
      </c>
      <c r="BK52">
        <f t="shared" si="399"/>
        <v>0</v>
      </c>
      <c r="BL52">
        <f t="shared" si="400"/>
        <v>0</v>
      </c>
      <c r="BM52">
        <f t="shared" si="401"/>
        <v>0</v>
      </c>
      <c r="BN52">
        <f t="shared" si="402"/>
        <v>0</v>
      </c>
      <c r="BO52">
        <f t="shared" si="403"/>
        <v>0</v>
      </c>
      <c r="BP52">
        <f t="shared" si="404"/>
        <v>0</v>
      </c>
      <c r="BQ52">
        <f t="shared" si="405"/>
        <v>0</v>
      </c>
      <c r="BR52">
        <f t="shared" si="406"/>
        <v>0</v>
      </c>
      <c r="BS52">
        <f t="shared" si="407"/>
        <v>0</v>
      </c>
      <c r="BT52">
        <f t="shared" si="408"/>
        <v>0</v>
      </c>
      <c r="BU52">
        <f t="shared" si="409"/>
        <v>0</v>
      </c>
      <c r="BV52">
        <f t="shared" si="410"/>
        <v>0</v>
      </c>
      <c r="BW52">
        <f t="shared" si="411"/>
        <v>0</v>
      </c>
      <c r="BX52">
        <f t="shared" si="412"/>
        <v>0</v>
      </c>
      <c r="BY52">
        <f t="shared" si="413"/>
        <v>0</v>
      </c>
      <c r="BZ52">
        <f t="shared" si="414"/>
        <v>0</v>
      </c>
      <c r="CA52">
        <f t="shared" si="415"/>
        <v>0</v>
      </c>
      <c r="CB52">
        <f t="shared" si="416"/>
        <v>0</v>
      </c>
      <c r="CC52">
        <f t="shared" si="417"/>
        <v>0</v>
      </c>
      <c r="CD52">
        <f t="shared" si="418"/>
        <v>0</v>
      </c>
      <c r="CE52">
        <f t="shared" si="419"/>
        <v>0</v>
      </c>
      <c r="CF52">
        <f t="shared" si="420"/>
        <v>0</v>
      </c>
      <c r="CG52">
        <f t="shared" si="421"/>
        <v>0</v>
      </c>
      <c r="CH52">
        <f t="shared" si="422"/>
        <v>0</v>
      </c>
      <c r="CI52">
        <f t="shared" si="423"/>
        <v>0</v>
      </c>
      <c r="CJ52">
        <f t="shared" si="424"/>
        <v>0</v>
      </c>
      <c r="CK52">
        <f t="shared" si="425"/>
        <v>0</v>
      </c>
      <c r="CL52">
        <f t="shared" si="426"/>
        <v>0</v>
      </c>
      <c r="CM52">
        <f t="shared" si="427"/>
        <v>0</v>
      </c>
      <c r="CN52" t="str">
        <f t="shared" si="428"/>
        <v/>
      </c>
      <c r="CO52" t="str">
        <f t="shared" si="429"/>
        <v/>
      </c>
      <c r="CP52">
        <f t="shared" si="430"/>
        <v>0</v>
      </c>
      <c r="DM52">
        <f t="shared" si="431"/>
        <v>999</v>
      </c>
      <c r="DN52">
        <f t="shared" si="432"/>
        <v>999</v>
      </c>
      <c r="DV52">
        <v>49</v>
      </c>
      <c r="DW52">
        <f t="shared" si="683"/>
        <v>0</v>
      </c>
      <c r="DX52">
        <f t="shared" si="684"/>
        <v>0</v>
      </c>
      <c r="DY52">
        <f t="shared" si="685"/>
        <v>0</v>
      </c>
      <c r="DZ52">
        <f t="shared" si="686"/>
        <v>0</v>
      </c>
      <c r="EA52">
        <f t="shared" si="687"/>
        <v>0</v>
      </c>
      <c r="EB52">
        <f t="shared" si="688"/>
        <v>0</v>
      </c>
      <c r="EC52">
        <f t="shared" si="689"/>
        <v>0</v>
      </c>
      <c r="ED52">
        <f t="shared" si="690"/>
        <v>0</v>
      </c>
      <c r="EE52">
        <f t="shared" si="691"/>
        <v>0</v>
      </c>
      <c r="EF52">
        <f t="shared" si="692"/>
        <v>0</v>
      </c>
      <c r="EG52">
        <f t="shared" si="433"/>
        <v>0</v>
      </c>
      <c r="EH52">
        <f t="shared" si="434"/>
        <v>0</v>
      </c>
      <c r="EI52">
        <f t="shared" si="435"/>
        <v>0</v>
      </c>
      <c r="EJ52">
        <f t="shared" si="436"/>
        <v>0</v>
      </c>
      <c r="EK52">
        <f t="shared" si="437"/>
        <v>0</v>
      </c>
      <c r="EL52">
        <f t="shared" si="438"/>
        <v>0</v>
      </c>
      <c r="EM52">
        <f t="shared" si="439"/>
        <v>0</v>
      </c>
      <c r="EN52">
        <f t="shared" si="440"/>
        <v>0</v>
      </c>
      <c r="EO52">
        <f t="shared" si="441"/>
        <v>0</v>
      </c>
      <c r="EP52">
        <f t="shared" si="442"/>
        <v>0</v>
      </c>
      <c r="EQ52">
        <f t="shared" si="443"/>
        <v>0</v>
      </c>
      <c r="ER52">
        <f t="shared" si="444"/>
        <v>0</v>
      </c>
      <c r="ES52">
        <f t="shared" si="445"/>
        <v>0</v>
      </c>
      <c r="ET52">
        <f t="shared" si="446"/>
        <v>0</v>
      </c>
      <c r="EU52">
        <f t="shared" si="447"/>
        <v>0</v>
      </c>
      <c r="EV52">
        <f t="shared" si="448"/>
        <v>0</v>
      </c>
      <c r="EW52">
        <f t="shared" si="449"/>
        <v>0</v>
      </c>
      <c r="EX52">
        <f t="shared" si="450"/>
        <v>0</v>
      </c>
      <c r="EY52">
        <f t="shared" si="451"/>
        <v>0</v>
      </c>
      <c r="EZ52">
        <f t="shared" si="452"/>
        <v>0</v>
      </c>
      <c r="FA52">
        <f t="shared" si="453"/>
        <v>0</v>
      </c>
      <c r="FB52">
        <f t="shared" si="454"/>
        <v>0</v>
      </c>
      <c r="FC52">
        <f t="shared" si="455"/>
        <v>0</v>
      </c>
      <c r="FD52">
        <f t="shared" si="456"/>
        <v>0</v>
      </c>
      <c r="FE52">
        <f t="shared" si="457"/>
        <v>0</v>
      </c>
      <c r="FF52">
        <f t="shared" si="458"/>
        <v>0</v>
      </c>
      <c r="FG52">
        <f t="shared" si="459"/>
        <v>0</v>
      </c>
      <c r="FH52">
        <f t="shared" si="460"/>
        <v>0</v>
      </c>
      <c r="FI52">
        <f t="shared" si="461"/>
        <v>0</v>
      </c>
      <c r="FJ52">
        <f t="shared" si="462"/>
        <v>0</v>
      </c>
      <c r="FK52">
        <f t="shared" si="463"/>
        <v>0</v>
      </c>
      <c r="FL52">
        <f t="shared" si="464"/>
        <v>0</v>
      </c>
      <c r="FM52">
        <f t="shared" si="465"/>
        <v>0</v>
      </c>
      <c r="FN52">
        <f t="shared" si="466"/>
        <v>0</v>
      </c>
      <c r="FO52">
        <f t="shared" si="467"/>
        <v>0</v>
      </c>
      <c r="FP52" t="str">
        <f t="shared" si="468"/>
        <v/>
      </c>
      <c r="FQ52" t="str">
        <f t="shared" si="469"/>
        <v/>
      </c>
      <c r="FR52">
        <f t="shared" si="470"/>
        <v>0</v>
      </c>
      <c r="GO52">
        <f t="shared" si="471"/>
        <v>999</v>
      </c>
      <c r="GP52">
        <f t="shared" si="472"/>
        <v>999</v>
      </c>
      <c r="GX52">
        <v>49</v>
      </c>
      <c r="GY52">
        <f t="shared" si="693"/>
        <v>0</v>
      </c>
      <c r="GZ52">
        <f t="shared" si="694"/>
        <v>0</v>
      </c>
      <c r="HA52">
        <f t="shared" si="695"/>
        <v>0</v>
      </c>
      <c r="HB52">
        <f t="shared" si="696"/>
        <v>0</v>
      </c>
      <c r="HC52">
        <f t="shared" si="697"/>
        <v>0</v>
      </c>
      <c r="HD52">
        <f t="shared" si="698"/>
        <v>0</v>
      </c>
      <c r="HE52">
        <f t="shared" si="699"/>
        <v>0</v>
      </c>
      <c r="HF52">
        <f t="shared" si="700"/>
        <v>0</v>
      </c>
      <c r="HG52">
        <f t="shared" si="701"/>
        <v>0</v>
      </c>
      <c r="HH52">
        <f t="shared" si="702"/>
        <v>0</v>
      </c>
      <c r="HI52">
        <f t="shared" si="473"/>
        <v>0</v>
      </c>
      <c r="HJ52">
        <f t="shared" si="474"/>
        <v>0</v>
      </c>
      <c r="HK52">
        <f t="shared" si="475"/>
        <v>0</v>
      </c>
      <c r="HL52">
        <f t="shared" si="476"/>
        <v>0</v>
      </c>
      <c r="HM52">
        <f t="shared" si="477"/>
        <v>0</v>
      </c>
      <c r="HN52">
        <f t="shared" si="478"/>
        <v>0</v>
      </c>
      <c r="HO52">
        <f t="shared" si="479"/>
        <v>0</v>
      </c>
      <c r="HP52">
        <f t="shared" si="480"/>
        <v>0</v>
      </c>
      <c r="HQ52">
        <f t="shared" si="481"/>
        <v>0</v>
      </c>
      <c r="HR52">
        <f t="shared" si="482"/>
        <v>0</v>
      </c>
      <c r="HS52">
        <f t="shared" si="483"/>
        <v>0</v>
      </c>
      <c r="HT52">
        <f t="shared" si="484"/>
        <v>0</v>
      </c>
      <c r="HU52">
        <f t="shared" si="485"/>
        <v>0</v>
      </c>
      <c r="HV52">
        <f t="shared" si="486"/>
        <v>0</v>
      </c>
      <c r="HW52">
        <f t="shared" si="487"/>
        <v>0</v>
      </c>
      <c r="HX52">
        <f t="shared" si="488"/>
        <v>0</v>
      </c>
      <c r="HY52">
        <f t="shared" si="489"/>
        <v>0</v>
      </c>
      <c r="HZ52">
        <f t="shared" si="490"/>
        <v>0</v>
      </c>
      <c r="IA52">
        <f t="shared" si="491"/>
        <v>0</v>
      </c>
      <c r="IB52">
        <f t="shared" si="492"/>
        <v>0</v>
      </c>
      <c r="IC52">
        <f t="shared" si="493"/>
        <v>0</v>
      </c>
      <c r="ID52">
        <f t="shared" si="494"/>
        <v>0</v>
      </c>
      <c r="IE52">
        <f t="shared" si="495"/>
        <v>0</v>
      </c>
      <c r="IF52">
        <f t="shared" si="496"/>
        <v>0</v>
      </c>
      <c r="IG52">
        <f t="shared" si="497"/>
        <v>0</v>
      </c>
      <c r="IH52">
        <f t="shared" si="498"/>
        <v>0</v>
      </c>
      <c r="II52">
        <f t="shared" si="499"/>
        <v>0</v>
      </c>
      <c r="IJ52">
        <f t="shared" si="500"/>
        <v>0</v>
      </c>
      <c r="IK52">
        <f t="shared" si="501"/>
        <v>0</v>
      </c>
      <c r="IL52">
        <f t="shared" si="502"/>
        <v>0</v>
      </c>
      <c r="IM52">
        <f t="shared" si="503"/>
        <v>0</v>
      </c>
      <c r="IN52">
        <f t="shared" si="504"/>
        <v>0</v>
      </c>
      <c r="IO52">
        <f t="shared" si="505"/>
        <v>0</v>
      </c>
      <c r="IP52">
        <f t="shared" si="506"/>
        <v>0</v>
      </c>
      <c r="IQ52">
        <f t="shared" si="507"/>
        <v>0</v>
      </c>
      <c r="IR52" t="str">
        <f t="shared" si="508"/>
        <v/>
      </c>
      <c r="IS52" t="str">
        <f t="shared" si="509"/>
        <v/>
      </c>
      <c r="IT52">
        <f t="shared" si="510"/>
        <v>0</v>
      </c>
      <c r="JQ52">
        <f t="shared" si="511"/>
        <v>999</v>
      </c>
      <c r="JR52">
        <f t="shared" si="512"/>
        <v>999</v>
      </c>
      <c r="JZ52">
        <v>49</v>
      </c>
      <c r="KA52">
        <f t="shared" si="703"/>
        <v>0</v>
      </c>
      <c r="KB52">
        <f t="shared" si="704"/>
        <v>0</v>
      </c>
      <c r="KC52">
        <f t="shared" si="705"/>
        <v>0</v>
      </c>
      <c r="KD52">
        <f t="shared" si="706"/>
        <v>0</v>
      </c>
      <c r="KE52">
        <f t="shared" si="707"/>
        <v>0</v>
      </c>
      <c r="KF52">
        <f t="shared" si="708"/>
        <v>0</v>
      </c>
      <c r="KG52">
        <f t="shared" si="709"/>
        <v>0</v>
      </c>
      <c r="KH52">
        <f t="shared" si="710"/>
        <v>0</v>
      </c>
      <c r="KI52">
        <f t="shared" si="711"/>
        <v>0</v>
      </c>
      <c r="KJ52">
        <f t="shared" si="712"/>
        <v>0</v>
      </c>
      <c r="KK52">
        <f t="shared" si="513"/>
        <v>0</v>
      </c>
      <c r="KL52">
        <f t="shared" si="514"/>
        <v>0</v>
      </c>
      <c r="KM52">
        <f t="shared" si="515"/>
        <v>0</v>
      </c>
      <c r="KN52">
        <f t="shared" si="516"/>
        <v>0</v>
      </c>
      <c r="KO52">
        <f t="shared" si="517"/>
        <v>0</v>
      </c>
      <c r="KP52">
        <f t="shared" si="518"/>
        <v>0</v>
      </c>
      <c r="KQ52">
        <f t="shared" si="519"/>
        <v>0</v>
      </c>
      <c r="KR52">
        <f t="shared" si="520"/>
        <v>0</v>
      </c>
      <c r="KS52">
        <f t="shared" si="521"/>
        <v>0</v>
      </c>
      <c r="KT52">
        <f t="shared" si="522"/>
        <v>0</v>
      </c>
      <c r="KU52">
        <f t="shared" si="523"/>
        <v>0</v>
      </c>
      <c r="KV52">
        <f t="shared" si="524"/>
        <v>0</v>
      </c>
      <c r="KW52">
        <f t="shared" si="525"/>
        <v>0</v>
      </c>
      <c r="KX52">
        <f t="shared" si="526"/>
        <v>0</v>
      </c>
      <c r="KY52">
        <f t="shared" si="527"/>
        <v>0</v>
      </c>
      <c r="KZ52">
        <f t="shared" si="528"/>
        <v>0</v>
      </c>
      <c r="LA52">
        <f t="shared" si="529"/>
        <v>0</v>
      </c>
      <c r="LB52">
        <f t="shared" si="530"/>
        <v>0</v>
      </c>
      <c r="LC52">
        <f t="shared" si="531"/>
        <v>0</v>
      </c>
      <c r="LD52">
        <f t="shared" si="532"/>
        <v>0</v>
      </c>
      <c r="LE52">
        <f t="shared" si="533"/>
        <v>0</v>
      </c>
      <c r="LF52">
        <f t="shared" si="534"/>
        <v>0</v>
      </c>
      <c r="LG52">
        <f t="shared" si="535"/>
        <v>0</v>
      </c>
      <c r="LH52">
        <f t="shared" si="536"/>
        <v>0</v>
      </c>
      <c r="LI52">
        <f t="shared" si="537"/>
        <v>0</v>
      </c>
      <c r="LJ52">
        <f t="shared" si="538"/>
        <v>0</v>
      </c>
      <c r="LK52">
        <f t="shared" si="539"/>
        <v>0</v>
      </c>
      <c r="LL52">
        <f t="shared" si="540"/>
        <v>0</v>
      </c>
      <c r="LM52">
        <f t="shared" si="541"/>
        <v>0</v>
      </c>
      <c r="LN52">
        <f t="shared" si="542"/>
        <v>0</v>
      </c>
      <c r="LO52">
        <f t="shared" si="543"/>
        <v>100</v>
      </c>
      <c r="LP52">
        <f t="shared" si="544"/>
        <v>0</v>
      </c>
      <c r="LQ52">
        <f t="shared" si="545"/>
        <v>0</v>
      </c>
      <c r="LR52">
        <f t="shared" si="546"/>
        <v>0</v>
      </c>
      <c r="LS52">
        <f t="shared" si="547"/>
        <v>0</v>
      </c>
      <c r="LT52" t="str">
        <f t="shared" si="548"/>
        <v/>
      </c>
      <c r="LU52" t="str">
        <f t="shared" si="549"/>
        <v/>
      </c>
      <c r="LV52">
        <f t="shared" si="550"/>
        <v>0</v>
      </c>
      <c r="MS52">
        <f t="shared" si="551"/>
        <v>999</v>
      </c>
      <c r="MT52">
        <f t="shared" si="552"/>
        <v>999</v>
      </c>
      <c r="NB52">
        <v>49</v>
      </c>
      <c r="NC52">
        <f t="shared" si="713"/>
        <v>0</v>
      </c>
      <c r="ND52">
        <f t="shared" si="714"/>
        <v>0</v>
      </c>
      <c r="NE52">
        <f t="shared" si="715"/>
        <v>0</v>
      </c>
      <c r="NF52">
        <f t="shared" si="716"/>
        <v>0</v>
      </c>
      <c r="NG52">
        <f t="shared" si="717"/>
        <v>0</v>
      </c>
      <c r="NH52">
        <f t="shared" si="718"/>
        <v>0</v>
      </c>
      <c r="NI52">
        <f t="shared" si="719"/>
        <v>0</v>
      </c>
      <c r="NJ52">
        <f t="shared" si="720"/>
        <v>0</v>
      </c>
      <c r="NK52">
        <f t="shared" si="721"/>
        <v>0</v>
      </c>
      <c r="NL52">
        <f t="shared" si="722"/>
        <v>0</v>
      </c>
      <c r="NM52">
        <f t="shared" si="553"/>
        <v>0</v>
      </c>
      <c r="NN52">
        <f t="shared" si="554"/>
        <v>0</v>
      </c>
      <c r="NO52">
        <f t="shared" si="555"/>
        <v>0</v>
      </c>
      <c r="NP52">
        <f t="shared" si="556"/>
        <v>0</v>
      </c>
      <c r="NQ52">
        <f t="shared" si="557"/>
        <v>0</v>
      </c>
      <c r="NR52">
        <f t="shared" si="558"/>
        <v>0</v>
      </c>
      <c r="NS52">
        <f t="shared" si="559"/>
        <v>0</v>
      </c>
      <c r="NT52">
        <f t="shared" si="560"/>
        <v>0</v>
      </c>
      <c r="NU52">
        <f t="shared" si="561"/>
        <v>0</v>
      </c>
      <c r="NV52">
        <f t="shared" si="562"/>
        <v>0</v>
      </c>
      <c r="NW52">
        <f t="shared" si="563"/>
        <v>0</v>
      </c>
      <c r="NX52">
        <f t="shared" si="564"/>
        <v>0</v>
      </c>
      <c r="NY52">
        <f t="shared" si="565"/>
        <v>0</v>
      </c>
      <c r="NZ52">
        <f t="shared" si="566"/>
        <v>0</v>
      </c>
      <c r="OA52">
        <f t="shared" si="567"/>
        <v>0</v>
      </c>
      <c r="OB52">
        <f t="shared" si="568"/>
        <v>0</v>
      </c>
      <c r="OC52">
        <f t="shared" si="569"/>
        <v>0</v>
      </c>
      <c r="OD52">
        <f t="shared" si="570"/>
        <v>0</v>
      </c>
      <c r="OE52">
        <f t="shared" si="571"/>
        <v>0</v>
      </c>
      <c r="OF52">
        <f t="shared" si="572"/>
        <v>0</v>
      </c>
      <c r="OG52">
        <f t="shared" si="573"/>
        <v>0</v>
      </c>
      <c r="OH52">
        <f t="shared" si="574"/>
        <v>0</v>
      </c>
      <c r="OI52">
        <f t="shared" si="575"/>
        <v>0</v>
      </c>
      <c r="OJ52">
        <f t="shared" si="576"/>
        <v>0</v>
      </c>
      <c r="OK52">
        <f t="shared" si="577"/>
        <v>0</v>
      </c>
      <c r="OL52">
        <f t="shared" si="578"/>
        <v>0</v>
      </c>
      <c r="OM52">
        <f t="shared" si="579"/>
        <v>0</v>
      </c>
      <c r="ON52">
        <f t="shared" si="580"/>
        <v>0</v>
      </c>
      <c r="OO52">
        <f t="shared" si="581"/>
        <v>0</v>
      </c>
      <c r="OP52">
        <f t="shared" si="582"/>
        <v>0</v>
      </c>
      <c r="OQ52">
        <f t="shared" si="583"/>
        <v>200</v>
      </c>
      <c r="OR52">
        <f t="shared" si="584"/>
        <v>0</v>
      </c>
      <c r="OS52">
        <f t="shared" si="585"/>
        <v>0</v>
      </c>
      <c r="OT52">
        <f t="shared" si="586"/>
        <v>0</v>
      </c>
      <c r="OU52">
        <f t="shared" si="587"/>
        <v>0</v>
      </c>
      <c r="OV52" t="str">
        <f t="shared" si="588"/>
        <v/>
      </c>
      <c r="OW52" t="str">
        <f t="shared" si="589"/>
        <v/>
      </c>
      <c r="OX52">
        <f t="shared" si="590"/>
        <v>0</v>
      </c>
      <c r="PU52">
        <f t="shared" si="591"/>
        <v>999</v>
      </c>
      <c r="PV52">
        <f t="shared" si="592"/>
        <v>999</v>
      </c>
      <c r="QD52">
        <v>49</v>
      </c>
      <c r="QE52">
        <f t="shared" si="723"/>
        <v>0</v>
      </c>
      <c r="QF52">
        <f t="shared" si="724"/>
        <v>0</v>
      </c>
      <c r="QG52">
        <f t="shared" si="725"/>
        <v>0</v>
      </c>
      <c r="QH52">
        <f t="shared" si="726"/>
        <v>0</v>
      </c>
      <c r="QI52">
        <f t="shared" si="727"/>
        <v>0</v>
      </c>
      <c r="QJ52">
        <f t="shared" si="728"/>
        <v>0</v>
      </c>
      <c r="QK52">
        <f t="shared" si="729"/>
        <v>0</v>
      </c>
      <c r="QL52">
        <f t="shared" si="730"/>
        <v>0</v>
      </c>
      <c r="QM52">
        <f t="shared" si="731"/>
        <v>0</v>
      </c>
      <c r="QN52">
        <f t="shared" si="732"/>
        <v>0</v>
      </c>
      <c r="QO52">
        <f t="shared" si="593"/>
        <v>0</v>
      </c>
      <c r="QP52">
        <f t="shared" si="594"/>
        <v>0</v>
      </c>
      <c r="QQ52">
        <f t="shared" si="595"/>
        <v>0</v>
      </c>
      <c r="QR52">
        <f t="shared" si="596"/>
        <v>0</v>
      </c>
      <c r="QS52">
        <f t="shared" si="597"/>
        <v>0</v>
      </c>
      <c r="QT52">
        <f t="shared" si="598"/>
        <v>0</v>
      </c>
      <c r="QU52">
        <f t="shared" si="599"/>
        <v>0</v>
      </c>
      <c r="QV52">
        <f t="shared" si="600"/>
        <v>0</v>
      </c>
      <c r="QW52">
        <f t="shared" si="601"/>
        <v>0</v>
      </c>
      <c r="QX52">
        <f t="shared" si="602"/>
        <v>0</v>
      </c>
      <c r="QY52">
        <f t="shared" si="603"/>
        <v>0</v>
      </c>
      <c r="QZ52">
        <f t="shared" si="604"/>
        <v>0</v>
      </c>
      <c r="RA52">
        <f t="shared" si="605"/>
        <v>0</v>
      </c>
      <c r="RB52">
        <f t="shared" si="606"/>
        <v>0</v>
      </c>
      <c r="RC52">
        <f t="shared" si="607"/>
        <v>0</v>
      </c>
      <c r="RD52">
        <f t="shared" si="608"/>
        <v>0</v>
      </c>
      <c r="RE52">
        <f t="shared" si="609"/>
        <v>0</v>
      </c>
      <c r="RF52">
        <f t="shared" si="610"/>
        <v>0</v>
      </c>
      <c r="RG52">
        <f t="shared" si="611"/>
        <v>0</v>
      </c>
      <c r="RH52">
        <f t="shared" si="612"/>
        <v>0</v>
      </c>
      <c r="RI52">
        <f t="shared" si="613"/>
        <v>0</v>
      </c>
      <c r="RJ52">
        <f t="shared" si="614"/>
        <v>0</v>
      </c>
      <c r="RK52">
        <f t="shared" si="615"/>
        <v>0</v>
      </c>
      <c r="RL52">
        <f t="shared" si="616"/>
        <v>0</v>
      </c>
      <c r="RM52">
        <f t="shared" si="617"/>
        <v>0</v>
      </c>
      <c r="RN52">
        <f t="shared" si="618"/>
        <v>0</v>
      </c>
      <c r="RO52">
        <f t="shared" si="619"/>
        <v>0</v>
      </c>
      <c r="RP52">
        <f t="shared" si="620"/>
        <v>0</v>
      </c>
      <c r="RQ52">
        <f t="shared" si="621"/>
        <v>0</v>
      </c>
      <c r="RR52">
        <f t="shared" si="622"/>
        <v>0</v>
      </c>
      <c r="RS52">
        <f t="shared" si="623"/>
        <v>300</v>
      </c>
      <c r="RT52">
        <f t="shared" si="624"/>
        <v>0</v>
      </c>
      <c r="RU52">
        <f t="shared" si="625"/>
        <v>0</v>
      </c>
      <c r="RV52">
        <f t="shared" si="626"/>
        <v>0</v>
      </c>
      <c r="RW52">
        <f t="shared" si="627"/>
        <v>0</v>
      </c>
      <c r="RX52" t="str">
        <f t="shared" si="628"/>
        <v/>
      </c>
      <c r="RY52" t="str">
        <f t="shared" si="629"/>
        <v/>
      </c>
      <c r="RZ52">
        <f t="shared" si="630"/>
        <v>0</v>
      </c>
      <c r="SW52">
        <f t="shared" si="631"/>
        <v>999</v>
      </c>
      <c r="SX52">
        <f t="shared" si="632"/>
        <v>999</v>
      </c>
      <c r="TF52">
        <v>49</v>
      </c>
      <c r="TG52">
        <f t="shared" si="733"/>
        <v>0</v>
      </c>
      <c r="TH52">
        <f t="shared" si="734"/>
        <v>0</v>
      </c>
      <c r="TI52">
        <f t="shared" si="735"/>
        <v>0</v>
      </c>
      <c r="TJ52">
        <f t="shared" si="736"/>
        <v>0</v>
      </c>
      <c r="TK52">
        <f t="shared" si="737"/>
        <v>0</v>
      </c>
      <c r="TL52">
        <f t="shared" si="738"/>
        <v>0</v>
      </c>
      <c r="TM52">
        <f t="shared" si="739"/>
        <v>0</v>
      </c>
      <c r="TN52">
        <f t="shared" si="740"/>
        <v>0</v>
      </c>
      <c r="TO52">
        <f t="shared" si="741"/>
        <v>0</v>
      </c>
      <c r="TP52">
        <f t="shared" si="742"/>
        <v>0</v>
      </c>
      <c r="TQ52">
        <f t="shared" si="633"/>
        <v>0</v>
      </c>
      <c r="TR52">
        <f t="shared" si="634"/>
        <v>0</v>
      </c>
      <c r="TS52">
        <f t="shared" si="635"/>
        <v>0</v>
      </c>
      <c r="TT52">
        <f t="shared" si="636"/>
        <v>0</v>
      </c>
      <c r="TU52">
        <f t="shared" si="637"/>
        <v>0</v>
      </c>
      <c r="TV52">
        <f t="shared" si="638"/>
        <v>0</v>
      </c>
      <c r="TW52">
        <f t="shared" si="639"/>
        <v>0</v>
      </c>
      <c r="TX52">
        <f t="shared" si="640"/>
        <v>0</v>
      </c>
      <c r="TY52">
        <f t="shared" si="641"/>
        <v>0</v>
      </c>
      <c r="TZ52">
        <f t="shared" si="642"/>
        <v>0</v>
      </c>
      <c r="UA52">
        <f t="shared" si="643"/>
        <v>0</v>
      </c>
      <c r="UB52">
        <f t="shared" si="644"/>
        <v>0</v>
      </c>
      <c r="UC52">
        <f t="shared" si="645"/>
        <v>0</v>
      </c>
      <c r="UD52">
        <f t="shared" si="646"/>
        <v>0</v>
      </c>
      <c r="UE52">
        <f t="shared" si="647"/>
        <v>0</v>
      </c>
      <c r="UF52">
        <f t="shared" si="648"/>
        <v>0</v>
      </c>
      <c r="UG52">
        <f t="shared" si="649"/>
        <v>0</v>
      </c>
      <c r="UH52">
        <f t="shared" si="650"/>
        <v>0</v>
      </c>
      <c r="UI52">
        <f t="shared" si="651"/>
        <v>0</v>
      </c>
      <c r="UJ52">
        <f t="shared" si="652"/>
        <v>0</v>
      </c>
      <c r="UK52">
        <f t="shared" si="653"/>
        <v>0</v>
      </c>
      <c r="UL52">
        <f t="shared" si="654"/>
        <v>0</v>
      </c>
      <c r="UM52">
        <f t="shared" si="655"/>
        <v>0</v>
      </c>
      <c r="UN52">
        <f t="shared" si="656"/>
        <v>0</v>
      </c>
      <c r="UO52">
        <f t="shared" si="657"/>
        <v>0</v>
      </c>
      <c r="UP52">
        <f t="shared" si="658"/>
        <v>0</v>
      </c>
      <c r="UQ52">
        <f t="shared" si="659"/>
        <v>0</v>
      </c>
      <c r="UR52">
        <f t="shared" si="660"/>
        <v>0</v>
      </c>
      <c r="US52">
        <f t="shared" si="661"/>
        <v>0</v>
      </c>
      <c r="UT52">
        <f t="shared" si="662"/>
        <v>0</v>
      </c>
      <c r="UU52">
        <f t="shared" si="663"/>
        <v>400</v>
      </c>
      <c r="UV52">
        <f t="shared" si="664"/>
        <v>0</v>
      </c>
      <c r="UW52">
        <f t="shared" si="665"/>
        <v>0</v>
      </c>
      <c r="UX52">
        <f t="shared" si="666"/>
        <v>0</v>
      </c>
      <c r="UY52">
        <f t="shared" si="667"/>
        <v>0</v>
      </c>
      <c r="UZ52" t="str">
        <f t="shared" si="668"/>
        <v/>
      </c>
      <c r="VA52" t="str">
        <f t="shared" si="669"/>
        <v/>
      </c>
      <c r="VB52">
        <f t="shared" si="670"/>
        <v>0</v>
      </c>
      <c r="VY52">
        <f t="shared" si="671"/>
        <v>999</v>
      </c>
      <c r="VZ52">
        <f t="shared" si="672"/>
        <v>999</v>
      </c>
      <c r="WH52">
        <v>49</v>
      </c>
      <c r="WI52">
        <f t="shared" si="383"/>
        <v>0</v>
      </c>
      <c r="WJ52">
        <f t="shared" si="384"/>
        <v>0</v>
      </c>
      <c r="WK52">
        <f t="shared" si="385"/>
        <v>0</v>
      </c>
      <c r="WL52">
        <f t="shared" si="386"/>
        <v>0</v>
      </c>
      <c r="WM52">
        <f t="shared" si="387"/>
        <v>0</v>
      </c>
      <c r="WN52">
        <f t="shared" si="388"/>
        <v>0</v>
      </c>
      <c r="WO52">
        <f t="shared" si="389"/>
        <v>0</v>
      </c>
      <c r="WP52">
        <f t="shared" si="390"/>
        <v>0</v>
      </c>
      <c r="WQ52">
        <f t="shared" si="391"/>
        <v>0</v>
      </c>
      <c r="WR52">
        <f t="shared" si="392"/>
        <v>0</v>
      </c>
      <c r="WS52">
        <f t="shared" si="280"/>
        <v>0</v>
      </c>
      <c r="WT52">
        <f t="shared" si="281"/>
        <v>0</v>
      </c>
      <c r="WU52">
        <f t="shared" si="282"/>
        <v>0</v>
      </c>
      <c r="WV52">
        <f t="shared" si="283"/>
        <v>0</v>
      </c>
      <c r="WW52">
        <f t="shared" si="284"/>
        <v>0</v>
      </c>
      <c r="WX52">
        <f t="shared" si="285"/>
        <v>0</v>
      </c>
      <c r="WY52">
        <f t="shared" si="286"/>
        <v>0</v>
      </c>
      <c r="WZ52">
        <f t="shared" si="287"/>
        <v>0</v>
      </c>
      <c r="XA52">
        <f t="shared" si="288"/>
        <v>0</v>
      </c>
      <c r="XB52">
        <f t="shared" si="289"/>
        <v>0</v>
      </c>
      <c r="XC52">
        <f t="shared" si="290"/>
        <v>0</v>
      </c>
      <c r="XD52">
        <f t="shared" si="291"/>
        <v>0</v>
      </c>
      <c r="XE52">
        <f t="shared" si="292"/>
        <v>0</v>
      </c>
      <c r="XF52">
        <f t="shared" si="293"/>
        <v>0</v>
      </c>
      <c r="XG52">
        <f t="shared" si="294"/>
        <v>0</v>
      </c>
      <c r="XH52">
        <f t="shared" si="295"/>
        <v>0</v>
      </c>
      <c r="XI52">
        <f t="shared" si="296"/>
        <v>0</v>
      </c>
      <c r="XJ52">
        <f t="shared" si="297"/>
        <v>0</v>
      </c>
      <c r="XK52">
        <f t="shared" si="298"/>
        <v>0</v>
      </c>
      <c r="XL52">
        <f t="shared" si="299"/>
        <v>0</v>
      </c>
      <c r="XM52">
        <f t="shared" si="300"/>
        <v>0</v>
      </c>
      <c r="XN52">
        <f t="shared" si="301"/>
        <v>0</v>
      </c>
      <c r="XO52">
        <f t="shared" si="302"/>
        <v>0</v>
      </c>
      <c r="XP52">
        <f t="shared" si="303"/>
        <v>0</v>
      </c>
      <c r="XQ52">
        <f t="shared" si="304"/>
        <v>0</v>
      </c>
      <c r="XR52">
        <f t="shared" si="305"/>
        <v>0</v>
      </c>
      <c r="XS52">
        <f t="shared" si="306"/>
        <v>0</v>
      </c>
      <c r="XT52">
        <f t="shared" si="307"/>
        <v>0</v>
      </c>
      <c r="XU52">
        <f t="shared" si="308"/>
        <v>0</v>
      </c>
      <c r="XV52">
        <f t="shared" si="309"/>
        <v>0</v>
      </c>
      <c r="XX52">
        <f t="shared" si="310"/>
        <v>0</v>
      </c>
      <c r="XY52">
        <f t="shared" si="311"/>
        <v>0</v>
      </c>
      <c r="XZ52">
        <f t="shared" si="312"/>
        <v>0</v>
      </c>
    </row>
    <row r="53" spans="1:650" x14ac:dyDescent="0.45">
      <c r="C53" s="48">
        <v>0</v>
      </c>
      <c r="D53" s="31" t="str">
        <f>IP2</f>
        <v/>
      </c>
      <c r="E53" s="31" t="str">
        <f>IQ2</f>
        <v/>
      </c>
      <c r="F53" s="31" t="str">
        <f>IF(IU2&lt;=0,"",IF(IO2=1,IN2,"&gt;72"))</f>
        <v/>
      </c>
      <c r="G53" s="32" t="str">
        <f>IT2</f>
        <v/>
      </c>
      <c r="H53" s="33" t="str">
        <f>IR2</f>
        <v/>
      </c>
      <c r="I53" s="34" t="str">
        <f>IF(OR(IU2&lt;=0,IR2=""),"",MAX(0,YB2-IR2))</f>
        <v/>
      </c>
      <c r="AT53">
        <v>50</v>
      </c>
      <c r="AU53">
        <f t="shared" si="673"/>
        <v>0</v>
      </c>
      <c r="AV53">
        <f t="shared" si="674"/>
        <v>0</v>
      </c>
      <c r="AW53">
        <f t="shared" si="675"/>
        <v>0</v>
      </c>
      <c r="AX53">
        <f t="shared" si="676"/>
        <v>0</v>
      </c>
      <c r="AY53">
        <f t="shared" si="677"/>
        <v>0</v>
      </c>
      <c r="AZ53">
        <f t="shared" si="678"/>
        <v>0</v>
      </c>
      <c r="BA53">
        <f t="shared" si="679"/>
        <v>0</v>
      </c>
      <c r="BB53">
        <f t="shared" si="680"/>
        <v>0</v>
      </c>
      <c r="BC53">
        <f t="shared" si="681"/>
        <v>0</v>
      </c>
      <c r="BD53">
        <f t="shared" si="682"/>
        <v>0</v>
      </c>
      <c r="BE53">
        <f t="shared" si="393"/>
        <v>0</v>
      </c>
      <c r="BF53">
        <f t="shared" si="394"/>
        <v>0</v>
      </c>
      <c r="BG53">
        <f t="shared" si="395"/>
        <v>0</v>
      </c>
      <c r="BH53">
        <f t="shared" si="396"/>
        <v>0</v>
      </c>
      <c r="BI53">
        <f t="shared" si="397"/>
        <v>0</v>
      </c>
      <c r="BJ53">
        <f t="shared" si="398"/>
        <v>0</v>
      </c>
      <c r="BK53">
        <f t="shared" si="399"/>
        <v>0</v>
      </c>
      <c r="BL53">
        <f t="shared" si="400"/>
        <v>0</v>
      </c>
      <c r="BM53">
        <f t="shared" si="401"/>
        <v>0</v>
      </c>
      <c r="BN53">
        <f t="shared" si="402"/>
        <v>0</v>
      </c>
      <c r="BO53">
        <f t="shared" si="403"/>
        <v>0</v>
      </c>
      <c r="BP53">
        <f t="shared" si="404"/>
        <v>0</v>
      </c>
      <c r="BQ53">
        <f t="shared" si="405"/>
        <v>0</v>
      </c>
      <c r="BR53">
        <f t="shared" si="406"/>
        <v>0</v>
      </c>
      <c r="BS53">
        <f t="shared" si="407"/>
        <v>0</v>
      </c>
      <c r="BT53">
        <f t="shared" si="408"/>
        <v>0</v>
      </c>
      <c r="BU53">
        <f t="shared" si="409"/>
        <v>0</v>
      </c>
      <c r="BV53">
        <f t="shared" si="410"/>
        <v>0</v>
      </c>
      <c r="BW53">
        <f t="shared" si="411"/>
        <v>0</v>
      </c>
      <c r="BX53">
        <f t="shared" si="412"/>
        <v>0</v>
      </c>
      <c r="BY53">
        <f t="shared" si="413"/>
        <v>0</v>
      </c>
      <c r="BZ53">
        <f t="shared" si="414"/>
        <v>0</v>
      </c>
      <c r="CA53">
        <f t="shared" si="415"/>
        <v>0</v>
      </c>
      <c r="CB53">
        <f t="shared" si="416"/>
        <v>0</v>
      </c>
      <c r="CC53">
        <f t="shared" si="417"/>
        <v>0</v>
      </c>
      <c r="CD53">
        <f t="shared" si="418"/>
        <v>0</v>
      </c>
      <c r="CE53">
        <f t="shared" si="419"/>
        <v>0</v>
      </c>
      <c r="CF53">
        <f t="shared" si="420"/>
        <v>0</v>
      </c>
      <c r="CG53">
        <f t="shared" si="421"/>
        <v>0</v>
      </c>
      <c r="CH53">
        <f t="shared" si="422"/>
        <v>0</v>
      </c>
      <c r="CI53">
        <f t="shared" si="423"/>
        <v>0</v>
      </c>
      <c r="CJ53">
        <f t="shared" si="424"/>
        <v>0</v>
      </c>
      <c r="CK53">
        <f t="shared" si="425"/>
        <v>0</v>
      </c>
      <c r="CL53">
        <f t="shared" si="426"/>
        <v>0</v>
      </c>
      <c r="CM53">
        <f t="shared" si="427"/>
        <v>0</v>
      </c>
      <c r="CN53" t="str">
        <f t="shared" si="428"/>
        <v/>
      </c>
      <c r="CO53" t="str">
        <f t="shared" si="429"/>
        <v/>
      </c>
      <c r="CP53">
        <f t="shared" si="430"/>
        <v>0</v>
      </c>
      <c r="DM53">
        <f t="shared" si="431"/>
        <v>999</v>
      </c>
      <c r="DN53">
        <f t="shared" si="432"/>
        <v>999</v>
      </c>
      <c r="DV53">
        <v>50</v>
      </c>
      <c r="DW53">
        <f t="shared" si="683"/>
        <v>0</v>
      </c>
      <c r="DX53">
        <f t="shared" si="684"/>
        <v>0</v>
      </c>
      <c r="DY53">
        <f t="shared" si="685"/>
        <v>0</v>
      </c>
      <c r="DZ53">
        <f t="shared" si="686"/>
        <v>0</v>
      </c>
      <c r="EA53">
        <f t="shared" si="687"/>
        <v>0</v>
      </c>
      <c r="EB53">
        <f t="shared" si="688"/>
        <v>0</v>
      </c>
      <c r="EC53">
        <f t="shared" si="689"/>
        <v>0</v>
      </c>
      <c r="ED53">
        <f t="shared" si="690"/>
        <v>0</v>
      </c>
      <c r="EE53">
        <f t="shared" si="691"/>
        <v>0</v>
      </c>
      <c r="EF53">
        <f t="shared" si="692"/>
        <v>0</v>
      </c>
      <c r="EG53">
        <f t="shared" si="433"/>
        <v>0</v>
      </c>
      <c r="EH53">
        <f t="shared" si="434"/>
        <v>0</v>
      </c>
      <c r="EI53">
        <f t="shared" si="435"/>
        <v>0</v>
      </c>
      <c r="EJ53">
        <f t="shared" si="436"/>
        <v>0</v>
      </c>
      <c r="EK53">
        <f t="shared" si="437"/>
        <v>0</v>
      </c>
      <c r="EL53">
        <f t="shared" si="438"/>
        <v>0</v>
      </c>
      <c r="EM53">
        <f t="shared" si="439"/>
        <v>0</v>
      </c>
      <c r="EN53">
        <f t="shared" si="440"/>
        <v>0</v>
      </c>
      <c r="EO53">
        <f t="shared" si="441"/>
        <v>0</v>
      </c>
      <c r="EP53">
        <f t="shared" si="442"/>
        <v>0</v>
      </c>
      <c r="EQ53">
        <f t="shared" si="443"/>
        <v>0</v>
      </c>
      <c r="ER53">
        <f t="shared" si="444"/>
        <v>0</v>
      </c>
      <c r="ES53">
        <f t="shared" si="445"/>
        <v>0</v>
      </c>
      <c r="ET53">
        <f t="shared" si="446"/>
        <v>0</v>
      </c>
      <c r="EU53">
        <f t="shared" si="447"/>
        <v>0</v>
      </c>
      <c r="EV53">
        <f t="shared" si="448"/>
        <v>0</v>
      </c>
      <c r="EW53">
        <f t="shared" si="449"/>
        <v>0</v>
      </c>
      <c r="EX53">
        <f t="shared" si="450"/>
        <v>0</v>
      </c>
      <c r="EY53">
        <f t="shared" si="451"/>
        <v>0</v>
      </c>
      <c r="EZ53">
        <f t="shared" si="452"/>
        <v>0</v>
      </c>
      <c r="FA53">
        <f t="shared" si="453"/>
        <v>0</v>
      </c>
      <c r="FB53">
        <f t="shared" si="454"/>
        <v>0</v>
      </c>
      <c r="FC53">
        <f t="shared" si="455"/>
        <v>0</v>
      </c>
      <c r="FD53">
        <f t="shared" si="456"/>
        <v>0</v>
      </c>
      <c r="FE53">
        <f t="shared" si="457"/>
        <v>0</v>
      </c>
      <c r="FF53">
        <f t="shared" si="458"/>
        <v>0</v>
      </c>
      <c r="FG53">
        <f t="shared" si="459"/>
        <v>0</v>
      </c>
      <c r="FH53">
        <f t="shared" si="460"/>
        <v>0</v>
      </c>
      <c r="FI53">
        <f t="shared" si="461"/>
        <v>0</v>
      </c>
      <c r="FJ53">
        <f t="shared" si="462"/>
        <v>0</v>
      </c>
      <c r="FK53">
        <f t="shared" si="463"/>
        <v>0</v>
      </c>
      <c r="FL53">
        <f t="shared" si="464"/>
        <v>0</v>
      </c>
      <c r="FM53">
        <f t="shared" si="465"/>
        <v>0</v>
      </c>
      <c r="FN53">
        <f t="shared" si="466"/>
        <v>0</v>
      </c>
      <c r="FO53">
        <f t="shared" si="467"/>
        <v>0</v>
      </c>
      <c r="FP53" t="str">
        <f t="shared" si="468"/>
        <v/>
      </c>
      <c r="FQ53" t="str">
        <f t="shared" si="469"/>
        <v/>
      </c>
      <c r="FR53">
        <f t="shared" si="470"/>
        <v>0</v>
      </c>
      <c r="GO53">
        <f t="shared" si="471"/>
        <v>999</v>
      </c>
      <c r="GP53">
        <f t="shared" si="472"/>
        <v>999</v>
      </c>
      <c r="GX53">
        <v>50</v>
      </c>
      <c r="GY53">
        <f t="shared" si="693"/>
        <v>0</v>
      </c>
      <c r="GZ53">
        <f t="shared" si="694"/>
        <v>0</v>
      </c>
      <c r="HA53">
        <f t="shared" si="695"/>
        <v>0</v>
      </c>
      <c r="HB53">
        <f t="shared" si="696"/>
        <v>0</v>
      </c>
      <c r="HC53">
        <f t="shared" si="697"/>
        <v>0</v>
      </c>
      <c r="HD53">
        <f t="shared" si="698"/>
        <v>0</v>
      </c>
      <c r="HE53">
        <f t="shared" si="699"/>
        <v>0</v>
      </c>
      <c r="HF53">
        <f t="shared" si="700"/>
        <v>0</v>
      </c>
      <c r="HG53">
        <f t="shared" si="701"/>
        <v>0</v>
      </c>
      <c r="HH53">
        <f t="shared" si="702"/>
        <v>0</v>
      </c>
      <c r="HI53">
        <f t="shared" si="473"/>
        <v>0</v>
      </c>
      <c r="HJ53">
        <f t="shared" si="474"/>
        <v>0</v>
      </c>
      <c r="HK53">
        <f t="shared" si="475"/>
        <v>0</v>
      </c>
      <c r="HL53">
        <f t="shared" si="476"/>
        <v>0</v>
      </c>
      <c r="HM53">
        <f t="shared" si="477"/>
        <v>0</v>
      </c>
      <c r="HN53">
        <f t="shared" si="478"/>
        <v>0</v>
      </c>
      <c r="HO53">
        <f t="shared" si="479"/>
        <v>0</v>
      </c>
      <c r="HP53">
        <f t="shared" si="480"/>
        <v>0</v>
      </c>
      <c r="HQ53">
        <f t="shared" si="481"/>
        <v>0</v>
      </c>
      <c r="HR53">
        <f t="shared" si="482"/>
        <v>0</v>
      </c>
      <c r="HS53">
        <f t="shared" si="483"/>
        <v>0</v>
      </c>
      <c r="HT53">
        <f t="shared" si="484"/>
        <v>0</v>
      </c>
      <c r="HU53">
        <f t="shared" si="485"/>
        <v>0</v>
      </c>
      <c r="HV53">
        <f t="shared" si="486"/>
        <v>0</v>
      </c>
      <c r="HW53">
        <f t="shared" si="487"/>
        <v>0</v>
      </c>
      <c r="HX53">
        <f t="shared" si="488"/>
        <v>0</v>
      </c>
      <c r="HY53">
        <f t="shared" si="489"/>
        <v>0</v>
      </c>
      <c r="HZ53">
        <f t="shared" si="490"/>
        <v>0</v>
      </c>
      <c r="IA53">
        <f t="shared" si="491"/>
        <v>0</v>
      </c>
      <c r="IB53">
        <f t="shared" si="492"/>
        <v>0</v>
      </c>
      <c r="IC53">
        <f t="shared" si="493"/>
        <v>0</v>
      </c>
      <c r="ID53">
        <f t="shared" si="494"/>
        <v>0</v>
      </c>
      <c r="IE53">
        <f t="shared" si="495"/>
        <v>0</v>
      </c>
      <c r="IF53">
        <f t="shared" si="496"/>
        <v>0</v>
      </c>
      <c r="IG53">
        <f t="shared" si="497"/>
        <v>0</v>
      </c>
      <c r="IH53">
        <f t="shared" si="498"/>
        <v>0</v>
      </c>
      <c r="II53">
        <f t="shared" si="499"/>
        <v>0</v>
      </c>
      <c r="IJ53">
        <f t="shared" si="500"/>
        <v>0</v>
      </c>
      <c r="IK53">
        <f t="shared" si="501"/>
        <v>0</v>
      </c>
      <c r="IL53">
        <f t="shared" si="502"/>
        <v>0</v>
      </c>
      <c r="IM53">
        <f t="shared" si="503"/>
        <v>0</v>
      </c>
      <c r="IN53">
        <f t="shared" si="504"/>
        <v>0</v>
      </c>
      <c r="IO53">
        <f t="shared" si="505"/>
        <v>0</v>
      </c>
      <c r="IP53">
        <f t="shared" si="506"/>
        <v>0</v>
      </c>
      <c r="IQ53">
        <f t="shared" si="507"/>
        <v>0</v>
      </c>
      <c r="IR53" t="str">
        <f t="shared" si="508"/>
        <v/>
      </c>
      <c r="IS53" t="str">
        <f t="shared" si="509"/>
        <v/>
      </c>
      <c r="IT53">
        <f t="shared" si="510"/>
        <v>0</v>
      </c>
      <c r="JQ53">
        <f t="shared" si="511"/>
        <v>999</v>
      </c>
      <c r="JR53">
        <f t="shared" si="512"/>
        <v>999</v>
      </c>
      <c r="JZ53">
        <v>50</v>
      </c>
      <c r="KA53">
        <f t="shared" si="703"/>
        <v>0</v>
      </c>
      <c r="KB53">
        <f t="shared" si="704"/>
        <v>0</v>
      </c>
      <c r="KC53">
        <f t="shared" si="705"/>
        <v>0</v>
      </c>
      <c r="KD53">
        <f t="shared" si="706"/>
        <v>0</v>
      </c>
      <c r="KE53">
        <f t="shared" si="707"/>
        <v>0</v>
      </c>
      <c r="KF53">
        <f t="shared" si="708"/>
        <v>0</v>
      </c>
      <c r="KG53">
        <f t="shared" si="709"/>
        <v>0</v>
      </c>
      <c r="KH53">
        <f t="shared" si="710"/>
        <v>0</v>
      </c>
      <c r="KI53">
        <f t="shared" si="711"/>
        <v>0</v>
      </c>
      <c r="KJ53">
        <f t="shared" si="712"/>
        <v>0</v>
      </c>
      <c r="KK53">
        <f t="shared" si="513"/>
        <v>0</v>
      </c>
      <c r="KL53">
        <f t="shared" si="514"/>
        <v>0</v>
      </c>
      <c r="KM53">
        <f t="shared" si="515"/>
        <v>0</v>
      </c>
      <c r="KN53">
        <f t="shared" si="516"/>
        <v>0</v>
      </c>
      <c r="KO53">
        <f t="shared" si="517"/>
        <v>0</v>
      </c>
      <c r="KP53">
        <f t="shared" si="518"/>
        <v>0</v>
      </c>
      <c r="KQ53">
        <f t="shared" si="519"/>
        <v>0</v>
      </c>
      <c r="KR53">
        <f t="shared" si="520"/>
        <v>0</v>
      </c>
      <c r="KS53">
        <f t="shared" si="521"/>
        <v>0</v>
      </c>
      <c r="KT53">
        <f t="shared" si="522"/>
        <v>0</v>
      </c>
      <c r="KU53">
        <f t="shared" si="523"/>
        <v>0</v>
      </c>
      <c r="KV53">
        <f t="shared" si="524"/>
        <v>0</v>
      </c>
      <c r="KW53">
        <f t="shared" si="525"/>
        <v>0</v>
      </c>
      <c r="KX53">
        <f t="shared" si="526"/>
        <v>0</v>
      </c>
      <c r="KY53">
        <f t="shared" si="527"/>
        <v>0</v>
      </c>
      <c r="KZ53">
        <f t="shared" si="528"/>
        <v>0</v>
      </c>
      <c r="LA53">
        <f t="shared" si="529"/>
        <v>0</v>
      </c>
      <c r="LB53">
        <f t="shared" si="530"/>
        <v>0</v>
      </c>
      <c r="LC53">
        <f t="shared" si="531"/>
        <v>0</v>
      </c>
      <c r="LD53">
        <f t="shared" si="532"/>
        <v>0</v>
      </c>
      <c r="LE53">
        <f t="shared" si="533"/>
        <v>0</v>
      </c>
      <c r="LF53">
        <f t="shared" si="534"/>
        <v>0</v>
      </c>
      <c r="LG53">
        <f t="shared" si="535"/>
        <v>0</v>
      </c>
      <c r="LH53">
        <f t="shared" si="536"/>
        <v>0</v>
      </c>
      <c r="LI53">
        <f t="shared" si="537"/>
        <v>0</v>
      </c>
      <c r="LJ53">
        <f t="shared" si="538"/>
        <v>0</v>
      </c>
      <c r="LK53">
        <f t="shared" si="539"/>
        <v>0</v>
      </c>
      <c r="LL53">
        <f t="shared" si="540"/>
        <v>0</v>
      </c>
      <c r="LM53">
        <f t="shared" si="541"/>
        <v>0</v>
      </c>
      <c r="LN53">
        <f t="shared" si="542"/>
        <v>0</v>
      </c>
      <c r="LO53">
        <f t="shared" si="543"/>
        <v>100</v>
      </c>
      <c r="LP53">
        <f t="shared" si="544"/>
        <v>0</v>
      </c>
      <c r="LQ53">
        <f t="shared" si="545"/>
        <v>0</v>
      </c>
      <c r="LR53">
        <f t="shared" si="546"/>
        <v>0</v>
      </c>
      <c r="LS53">
        <f t="shared" si="547"/>
        <v>0</v>
      </c>
      <c r="LT53" t="str">
        <f t="shared" si="548"/>
        <v/>
      </c>
      <c r="LU53" t="str">
        <f t="shared" si="549"/>
        <v/>
      </c>
      <c r="LV53">
        <f t="shared" si="550"/>
        <v>0</v>
      </c>
      <c r="MS53">
        <f t="shared" si="551"/>
        <v>999</v>
      </c>
      <c r="MT53">
        <f t="shared" si="552"/>
        <v>999</v>
      </c>
      <c r="NB53">
        <v>50</v>
      </c>
      <c r="NC53">
        <f t="shared" si="713"/>
        <v>0</v>
      </c>
      <c r="ND53">
        <f t="shared" si="714"/>
        <v>0</v>
      </c>
      <c r="NE53">
        <f t="shared" si="715"/>
        <v>0</v>
      </c>
      <c r="NF53">
        <f t="shared" si="716"/>
        <v>0</v>
      </c>
      <c r="NG53">
        <f t="shared" si="717"/>
        <v>0</v>
      </c>
      <c r="NH53">
        <f t="shared" si="718"/>
        <v>0</v>
      </c>
      <c r="NI53">
        <f t="shared" si="719"/>
        <v>0</v>
      </c>
      <c r="NJ53">
        <f t="shared" si="720"/>
        <v>0</v>
      </c>
      <c r="NK53">
        <f t="shared" si="721"/>
        <v>0</v>
      </c>
      <c r="NL53">
        <f t="shared" si="722"/>
        <v>0</v>
      </c>
      <c r="NM53">
        <f t="shared" si="553"/>
        <v>0</v>
      </c>
      <c r="NN53">
        <f t="shared" si="554"/>
        <v>0</v>
      </c>
      <c r="NO53">
        <f t="shared" si="555"/>
        <v>0</v>
      </c>
      <c r="NP53">
        <f t="shared" si="556"/>
        <v>0</v>
      </c>
      <c r="NQ53">
        <f t="shared" si="557"/>
        <v>0</v>
      </c>
      <c r="NR53">
        <f t="shared" si="558"/>
        <v>0</v>
      </c>
      <c r="NS53">
        <f t="shared" si="559"/>
        <v>0</v>
      </c>
      <c r="NT53">
        <f t="shared" si="560"/>
        <v>0</v>
      </c>
      <c r="NU53">
        <f t="shared" si="561"/>
        <v>0</v>
      </c>
      <c r="NV53">
        <f t="shared" si="562"/>
        <v>0</v>
      </c>
      <c r="NW53">
        <f t="shared" si="563"/>
        <v>0</v>
      </c>
      <c r="NX53">
        <f t="shared" si="564"/>
        <v>0</v>
      </c>
      <c r="NY53">
        <f t="shared" si="565"/>
        <v>0</v>
      </c>
      <c r="NZ53">
        <f t="shared" si="566"/>
        <v>0</v>
      </c>
      <c r="OA53">
        <f t="shared" si="567"/>
        <v>0</v>
      </c>
      <c r="OB53">
        <f t="shared" si="568"/>
        <v>0</v>
      </c>
      <c r="OC53">
        <f t="shared" si="569"/>
        <v>0</v>
      </c>
      <c r="OD53">
        <f t="shared" si="570"/>
        <v>0</v>
      </c>
      <c r="OE53">
        <f t="shared" si="571"/>
        <v>0</v>
      </c>
      <c r="OF53">
        <f t="shared" si="572"/>
        <v>0</v>
      </c>
      <c r="OG53">
        <f t="shared" si="573"/>
        <v>0</v>
      </c>
      <c r="OH53">
        <f t="shared" si="574"/>
        <v>0</v>
      </c>
      <c r="OI53">
        <f t="shared" si="575"/>
        <v>0</v>
      </c>
      <c r="OJ53">
        <f t="shared" si="576"/>
        <v>0</v>
      </c>
      <c r="OK53">
        <f t="shared" si="577"/>
        <v>0</v>
      </c>
      <c r="OL53">
        <f t="shared" si="578"/>
        <v>0</v>
      </c>
      <c r="OM53">
        <f t="shared" si="579"/>
        <v>0</v>
      </c>
      <c r="ON53">
        <f t="shared" si="580"/>
        <v>0</v>
      </c>
      <c r="OO53">
        <f t="shared" si="581"/>
        <v>0</v>
      </c>
      <c r="OP53">
        <f t="shared" si="582"/>
        <v>0</v>
      </c>
      <c r="OQ53">
        <f t="shared" si="583"/>
        <v>200</v>
      </c>
      <c r="OR53">
        <f t="shared" si="584"/>
        <v>0</v>
      </c>
      <c r="OS53">
        <f t="shared" si="585"/>
        <v>0</v>
      </c>
      <c r="OT53">
        <f t="shared" si="586"/>
        <v>0</v>
      </c>
      <c r="OU53">
        <f t="shared" si="587"/>
        <v>0</v>
      </c>
      <c r="OV53" t="str">
        <f t="shared" si="588"/>
        <v/>
      </c>
      <c r="OW53" t="str">
        <f t="shared" si="589"/>
        <v/>
      </c>
      <c r="OX53">
        <f t="shared" si="590"/>
        <v>0</v>
      </c>
      <c r="PU53">
        <f t="shared" si="591"/>
        <v>999</v>
      </c>
      <c r="PV53">
        <f t="shared" si="592"/>
        <v>999</v>
      </c>
      <c r="QD53">
        <v>50</v>
      </c>
      <c r="QE53">
        <f t="shared" si="723"/>
        <v>0</v>
      </c>
      <c r="QF53">
        <f t="shared" si="724"/>
        <v>0</v>
      </c>
      <c r="QG53">
        <f t="shared" si="725"/>
        <v>0</v>
      </c>
      <c r="QH53">
        <f t="shared" si="726"/>
        <v>0</v>
      </c>
      <c r="QI53">
        <f t="shared" si="727"/>
        <v>0</v>
      </c>
      <c r="QJ53">
        <f t="shared" si="728"/>
        <v>0</v>
      </c>
      <c r="QK53">
        <f t="shared" si="729"/>
        <v>0</v>
      </c>
      <c r="QL53">
        <f t="shared" si="730"/>
        <v>0</v>
      </c>
      <c r="QM53">
        <f t="shared" si="731"/>
        <v>0</v>
      </c>
      <c r="QN53">
        <f t="shared" si="732"/>
        <v>0</v>
      </c>
      <c r="QO53">
        <f t="shared" si="593"/>
        <v>0</v>
      </c>
      <c r="QP53">
        <f t="shared" si="594"/>
        <v>0</v>
      </c>
      <c r="QQ53">
        <f t="shared" si="595"/>
        <v>0</v>
      </c>
      <c r="QR53">
        <f t="shared" si="596"/>
        <v>0</v>
      </c>
      <c r="QS53">
        <f t="shared" si="597"/>
        <v>0</v>
      </c>
      <c r="QT53">
        <f t="shared" si="598"/>
        <v>0</v>
      </c>
      <c r="QU53">
        <f t="shared" si="599"/>
        <v>0</v>
      </c>
      <c r="QV53">
        <f t="shared" si="600"/>
        <v>0</v>
      </c>
      <c r="QW53">
        <f t="shared" si="601"/>
        <v>0</v>
      </c>
      <c r="QX53">
        <f t="shared" si="602"/>
        <v>0</v>
      </c>
      <c r="QY53">
        <f t="shared" si="603"/>
        <v>0</v>
      </c>
      <c r="QZ53">
        <f t="shared" si="604"/>
        <v>0</v>
      </c>
      <c r="RA53">
        <f t="shared" si="605"/>
        <v>0</v>
      </c>
      <c r="RB53">
        <f t="shared" si="606"/>
        <v>0</v>
      </c>
      <c r="RC53">
        <f t="shared" si="607"/>
        <v>0</v>
      </c>
      <c r="RD53">
        <f t="shared" si="608"/>
        <v>0</v>
      </c>
      <c r="RE53">
        <f t="shared" si="609"/>
        <v>0</v>
      </c>
      <c r="RF53">
        <f t="shared" si="610"/>
        <v>0</v>
      </c>
      <c r="RG53">
        <f t="shared" si="611"/>
        <v>0</v>
      </c>
      <c r="RH53">
        <f t="shared" si="612"/>
        <v>0</v>
      </c>
      <c r="RI53">
        <f t="shared" si="613"/>
        <v>0</v>
      </c>
      <c r="RJ53">
        <f t="shared" si="614"/>
        <v>0</v>
      </c>
      <c r="RK53">
        <f t="shared" si="615"/>
        <v>0</v>
      </c>
      <c r="RL53">
        <f t="shared" si="616"/>
        <v>0</v>
      </c>
      <c r="RM53">
        <f t="shared" si="617"/>
        <v>0</v>
      </c>
      <c r="RN53">
        <f t="shared" si="618"/>
        <v>0</v>
      </c>
      <c r="RO53">
        <f t="shared" si="619"/>
        <v>0</v>
      </c>
      <c r="RP53">
        <f t="shared" si="620"/>
        <v>0</v>
      </c>
      <c r="RQ53">
        <f t="shared" si="621"/>
        <v>0</v>
      </c>
      <c r="RR53">
        <f t="shared" si="622"/>
        <v>0</v>
      </c>
      <c r="RS53">
        <f t="shared" si="623"/>
        <v>300</v>
      </c>
      <c r="RT53">
        <f t="shared" si="624"/>
        <v>0</v>
      </c>
      <c r="RU53">
        <f t="shared" si="625"/>
        <v>0</v>
      </c>
      <c r="RV53">
        <f t="shared" si="626"/>
        <v>0</v>
      </c>
      <c r="RW53">
        <f t="shared" si="627"/>
        <v>0</v>
      </c>
      <c r="RX53" t="str">
        <f t="shared" si="628"/>
        <v/>
      </c>
      <c r="RY53" t="str">
        <f t="shared" si="629"/>
        <v/>
      </c>
      <c r="RZ53">
        <f t="shared" si="630"/>
        <v>0</v>
      </c>
      <c r="SW53">
        <f t="shared" si="631"/>
        <v>999</v>
      </c>
      <c r="SX53">
        <f t="shared" si="632"/>
        <v>999</v>
      </c>
      <c r="TF53">
        <v>50</v>
      </c>
      <c r="TG53">
        <f t="shared" si="733"/>
        <v>0</v>
      </c>
      <c r="TH53">
        <f t="shared" si="734"/>
        <v>0</v>
      </c>
      <c r="TI53">
        <f t="shared" si="735"/>
        <v>0</v>
      </c>
      <c r="TJ53">
        <f t="shared" si="736"/>
        <v>0</v>
      </c>
      <c r="TK53">
        <f t="shared" si="737"/>
        <v>0</v>
      </c>
      <c r="TL53">
        <f t="shared" si="738"/>
        <v>0</v>
      </c>
      <c r="TM53">
        <f t="shared" si="739"/>
        <v>0</v>
      </c>
      <c r="TN53">
        <f t="shared" si="740"/>
        <v>0</v>
      </c>
      <c r="TO53">
        <f t="shared" si="741"/>
        <v>0</v>
      </c>
      <c r="TP53">
        <f t="shared" si="742"/>
        <v>0</v>
      </c>
      <c r="TQ53">
        <f t="shared" si="633"/>
        <v>0</v>
      </c>
      <c r="TR53">
        <f t="shared" si="634"/>
        <v>0</v>
      </c>
      <c r="TS53">
        <f t="shared" si="635"/>
        <v>0</v>
      </c>
      <c r="TT53">
        <f t="shared" si="636"/>
        <v>0</v>
      </c>
      <c r="TU53">
        <f t="shared" si="637"/>
        <v>0</v>
      </c>
      <c r="TV53">
        <f t="shared" si="638"/>
        <v>0</v>
      </c>
      <c r="TW53">
        <f t="shared" si="639"/>
        <v>0</v>
      </c>
      <c r="TX53">
        <f t="shared" si="640"/>
        <v>0</v>
      </c>
      <c r="TY53">
        <f t="shared" si="641"/>
        <v>0</v>
      </c>
      <c r="TZ53">
        <f t="shared" si="642"/>
        <v>0</v>
      </c>
      <c r="UA53">
        <f t="shared" si="643"/>
        <v>0</v>
      </c>
      <c r="UB53">
        <f t="shared" si="644"/>
        <v>0</v>
      </c>
      <c r="UC53">
        <f t="shared" si="645"/>
        <v>0</v>
      </c>
      <c r="UD53">
        <f t="shared" si="646"/>
        <v>0</v>
      </c>
      <c r="UE53">
        <f t="shared" si="647"/>
        <v>0</v>
      </c>
      <c r="UF53">
        <f t="shared" si="648"/>
        <v>0</v>
      </c>
      <c r="UG53">
        <f t="shared" si="649"/>
        <v>0</v>
      </c>
      <c r="UH53">
        <f t="shared" si="650"/>
        <v>0</v>
      </c>
      <c r="UI53">
        <f t="shared" si="651"/>
        <v>0</v>
      </c>
      <c r="UJ53">
        <f t="shared" si="652"/>
        <v>0</v>
      </c>
      <c r="UK53">
        <f t="shared" si="653"/>
        <v>0</v>
      </c>
      <c r="UL53">
        <f t="shared" si="654"/>
        <v>0</v>
      </c>
      <c r="UM53">
        <f t="shared" si="655"/>
        <v>0</v>
      </c>
      <c r="UN53">
        <f t="shared" si="656"/>
        <v>0</v>
      </c>
      <c r="UO53">
        <f t="shared" si="657"/>
        <v>0</v>
      </c>
      <c r="UP53">
        <f t="shared" si="658"/>
        <v>0</v>
      </c>
      <c r="UQ53">
        <f t="shared" si="659"/>
        <v>0</v>
      </c>
      <c r="UR53">
        <f t="shared" si="660"/>
        <v>0</v>
      </c>
      <c r="US53">
        <f t="shared" si="661"/>
        <v>0</v>
      </c>
      <c r="UT53">
        <f t="shared" si="662"/>
        <v>0</v>
      </c>
      <c r="UU53">
        <f t="shared" si="663"/>
        <v>400</v>
      </c>
      <c r="UV53">
        <f t="shared" si="664"/>
        <v>0</v>
      </c>
      <c r="UW53">
        <f t="shared" si="665"/>
        <v>0</v>
      </c>
      <c r="UX53">
        <f t="shared" si="666"/>
        <v>0</v>
      </c>
      <c r="UY53">
        <f t="shared" si="667"/>
        <v>0</v>
      </c>
      <c r="UZ53" t="str">
        <f t="shared" si="668"/>
        <v/>
      </c>
      <c r="VA53" t="str">
        <f t="shared" si="669"/>
        <v/>
      </c>
      <c r="VB53">
        <f t="shared" si="670"/>
        <v>0</v>
      </c>
      <c r="VY53">
        <f t="shared" si="671"/>
        <v>999</v>
      </c>
      <c r="VZ53">
        <f t="shared" si="672"/>
        <v>999</v>
      </c>
      <c r="WH53">
        <v>50</v>
      </c>
      <c r="WI53">
        <f t="shared" si="383"/>
        <v>0</v>
      </c>
      <c r="WJ53">
        <f t="shared" si="384"/>
        <v>0</v>
      </c>
      <c r="WK53">
        <f t="shared" si="385"/>
        <v>0</v>
      </c>
      <c r="WL53">
        <f t="shared" si="386"/>
        <v>0</v>
      </c>
      <c r="WM53">
        <f t="shared" si="387"/>
        <v>0</v>
      </c>
      <c r="WN53">
        <f t="shared" si="388"/>
        <v>0</v>
      </c>
      <c r="WO53">
        <f t="shared" si="389"/>
        <v>0</v>
      </c>
      <c r="WP53">
        <f t="shared" si="390"/>
        <v>0</v>
      </c>
      <c r="WQ53">
        <f t="shared" si="391"/>
        <v>0</v>
      </c>
      <c r="WR53">
        <f t="shared" si="392"/>
        <v>0</v>
      </c>
      <c r="WS53">
        <f t="shared" si="280"/>
        <v>0</v>
      </c>
      <c r="WT53">
        <f t="shared" si="281"/>
        <v>0</v>
      </c>
      <c r="WU53">
        <f t="shared" si="282"/>
        <v>0</v>
      </c>
      <c r="WV53">
        <f t="shared" si="283"/>
        <v>0</v>
      </c>
      <c r="WW53">
        <f t="shared" si="284"/>
        <v>0</v>
      </c>
      <c r="WX53">
        <f t="shared" si="285"/>
        <v>0</v>
      </c>
      <c r="WY53">
        <f t="shared" si="286"/>
        <v>0</v>
      </c>
      <c r="WZ53">
        <f t="shared" si="287"/>
        <v>0</v>
      </c>
      <c r="XA53">
        <f t="shared" si="288"/>
        <v>0</v>
      </c>
      <c r="XB53">
        <f t="shared" si="289"/>
        <v>0</v>
      </c>
      <c r="XC53">
        <f t="shared" si="290"/>
        <v>0</v>
      </c>
      <c r="XD53">
        <f t="shared" si="291"/>
        <v>0</v>
      </c>
      <c r="XE53">
        <f t="shared" si="292"/>
        <v>0</v>
      </c>
      <c r="XF53">
        <f t="shared" si="293"/>
        <v>0</v>
      </c>
      <c r="XG53">
        <f t="shared" si="294"/>
        <v>0</v>
      </c>
      <c r="XH53">
        <f t="shared" si="295"/>
        <v>0</v>
      </c>
      <c r="XI53">
        <f t="shared" si="296"/>
        <v>0</v>
      </c>
      <c r="XJ53">
        <f t="shared" si="297"/>
        <v>0</v>
      </c>
      <c r="XK53">
        <f t="shared" si="298"/>
        <v>0</v>
      </c>
      <c r="XL53">
        <f t="shared" si="299"/>
        <v>0</v>
      </c>
      <c r="XM53">
        <f t="shared" si="300"/>
        <v>0</v>
      </c>
      <c r="XN53">
        <f t="shared" si="301"/>
        <v>0</v>
      </c>
      <c r="XO53">
        <f t="shared" si="302"/>
        <v>0</v>
      </c>
      <c r="XP53">
        <f t="shared" si="303"/>
        <v>0</v>
      </c>
      <c r="XQ53">
        <f t="shared" si="304"/>
        <v>0</v>
      </c>
      <c r="XR53">
        <f t="shared" si="305"/>
        <v>0</v>
      </c>
      <c r="XS53">
        <f t="shared" si="306"/>
        <v>0</v>
      </c>
      <c r="XT53">
        <f t="shared" si="307"/>
        <v>0</v>
      </c>
      <c r="XU53">
        <f t="shared" si="308"/>
        <v>0</v>
      </c>
      <c r="XV53">
        <f t="shared" si="309"/>
        <v>0</v>
      </c>
      <c r="XX53">
        <f t="shared" si="310"/>
        <v>0</v>
      </c>
      <c r="XY53">
        <f t="shared" si="311"/>
        <v>0</v>
      </c>
      <c r="XZ53">
        <f t="shared" si="312"/>
        <v>0</v>
      </c>
    </row>
    <row r="54" spans="1:650" x14ac:dyDescent="0.45">
      <c r="C54" s="48">
        <v>100</v>
      </c>
      <c r="D54" s="31" t="str">
        <f>LR2</f>
        <v/>
      </c>
      <c r="E54" s="31" t="str">
        <f>LS2</f>
        <v/>
      </c>
      <c r="F54" s="31" t="str">
        <f>IF(LW2&lt;=0,"",IF(LQ2=1,LP2,"&gt;72"))</f>
        <v/>
      </c>
      <c r="G54" s="32" t="str">
        <f>LV2</f>
        <v/>
      </c>
      <c r="H54" s="33" t="str">
        <f>LT2</f>
        <v/>
      </c>
      <c r="I54" s="34" t="str">
        <f>IF(OR(LW2&lt;=0,LT2=""),"",MAX(0,YB2-LT2))</f>
        <v/>
      </c>
      <c r="AT54">
        <v>51</v>
      </c>
      <c r="AU54">
        <f t="shared" si="673"/>
        <v>0</v>
      </c>
      <c r="AV54">
        <f t="shared" si="674"/>
        <v>0</v>
      </c>
      <c r="AW54">
        <f t="shared" si="675"/>
        <v>0</v>
      </c>
      <c r="AX54">
        <f t="shared" si="676"/>
        <v>0</v>
      </c>
      <c r="AY54">
        <f t="shared" si="677"/>
        <v>0</v>
      </c>
      <c r="AZ54">
        <f t="shared" si="678"/>
        <v>0</v>
      </c>
      <c r="BA54">
        <f t="shared" si="679"/>
        <v>0</v>
      </c>
      <c r="BB54">
        <f t="shared" si="680"/>
        <v>0</v>
      </c>
      <c r="BC54">
        <f t="shared" si="681"/>
        <v>0</v>
      </c>
      <c r="BD54">
        <f t="shared" si="682"/>
        <v>0</v>
      </c>
      <c r="BE54">
        <f t="shared" si="393"/>
        <v>0</v>
      </c>
      <c r="BF54">
        <f t="shared" si="394"/>
        <v>0</v>
      </c>
      <c r="BG54">
        <f t="shared" si="395"/>
        <v>0</v>
      </c>
      <c r="BH54">
        <f t="shared" si="396"/>
        <v>0</v>
      </c>
      <c r="BI54">
        <f t="shared" si="397"/>
        <v>0</v>
      </c>
      <c r="BJ54">
        <f t="shared" si="398"/>
        <v>0</v>
      </c>
      <c r="BK54">
        <f t="shared" si="399"/>
        <v>0</v>
      </c>
      <c r="BL54">
        <f t="shared" si="400"/>
        <v>0</v>
      </c>
      <c r="BM54">
        <f t="shared" si="401"/>
        <v>0</v>
      </c>
      <c r="BN54">
        <f t="shared" si="402"/>
        <v>0</v>
      </c>
      <c r="BO54">
        <f t="shared" si="403"/>
        <v>0</v>
      </c>
      <c r="BP54">
        <f t="shared" si="404"/>
        <v>0</v>
      </c>
      <c r="BQ54">
        <f t="shared" si="405"/>
        <v>0</v>
      </c>
      <c r="BR54">
        <f t="shared" si="406"/>
        <v>0</v>
      </c>
      <c r="BS54">
        <f t="shared" si="407"/>
        <v>0</v>
      </c>
      <c r="BT54">
        <f t="shared" si="408"/>
        <v>0</v>
      </c>
      <c r="BU54">
        <f t="shared" si="409"/>
        <v>0</v>
      </c>
      <c r="BV54">
        <f t="shared" si="410"/>
        <v>0</v>
      </c>
      <c r="BW54">
        <f t="shared" si="411"/>
        <v>0</v>
      </c>
      <c r="BX54">
        <f t="shared" si="412"/>
        <v>0</v>
      </c>
      <c r="BY54">
        <f t="shared" si="413"/>
        <v>0</v>
      </c>
      <c r="BZ54">
        <f t="shared" si="414"/>
        <v>0</v>
      </c>
      <c r="CA54">
        <f t="shared" si="415"/>
        <v>0</v>
      </c>
      <c r="CB54">
        <f t="shared" si="416"/>
        <v>0</v>
      </c>
      <c r="CC54">
        <f t="shared" si="417"/>
        <v>0</v>
      </c>
      <c r="CD54">
        <f t="shared" si="418"/>
        <v>0</v>
      </c>
      <c r="CE54">
        <f t="shared" si="419"/>
        <v>0</v>
      </c>
      <c r="CF54">
        <f t="shared" si="420"/>
        <v>0</v>
      </c>
      <c r="CG54">
        <f t="shared" si="421"/>
        <v>0</v>
      </c>
      <c r="CH54">
        <f t="shared" si="422"/>
        <v>0</v>
      </c>
      <c r="CI54">
        <f t="shared" si="423"/>
        <v>0</v>
      </c>
      <c r="CJ54">
        <f t="shared" si="424"/>
        <v>0</v>
      </c>
      <c r="CK54">
        <f t="shared" si="425"/>
        <v>0</v>
      </c>
      <c r="CL54">
        <f t="shared" si="426"/>
        <v>0</v>
      </c>
      <c r="CM54">
        <f t="shared" si="427"/>
        <v>0</v>
      </c>
      <c r="CN54" t="str">
        <f t="shared" si="428"/>
        <v/>
      </c>
      <c r="CO54" t="str">
        <f t="shared" si="429"/>
        <v/>
      </c>
      <c r="CP54">
        <f t="shared" si="430"/>
        <v>0</v>
      </c>
      <c r="DM54">
        <f t="shared" si="431"/>
        <v>999</v>
      </c>
      <c r="DN54">
        <f t="shared" si="432"/>
        <v>999</v>
      </c>
      <c r="DV54">
        <v>51</v>
      </c>
      <c r="DW54">
        <f t="shared" si="683"/>
        <v>0</v>
      </c>
      <c r="DX54">
        <f t="shared" si="684"/>
        <v>0</v>
      </c>
      <c r="DY54">
        <f t="shared" si="685"/>
        <v>0</v>
      </c>
      <c r="DZ54">
        <f t="shared" si="686"/>
        <v>0</v>
      </c>
      <c r="EA54">
        <f t="shared" si="687"/>
        <v>0</v>
      </c>
      <c r="EB54">
        <f t="shared" si="688"/>
        <v>0</v>
      </c>
      <c r="EC54">
        <f t="shared" si="689"/>
        <v>0</v>
      </c>
      <c r="ED54">
        <f t="shared" si="690"/>
        <v>0</v>
      </c>
      <c r="EE54">
        <f t="shared" si="691"/>
        <v>0</v>
      </c>
      <c r="EF54">
        <f t="shared" si="692"/>
        <v>0</v>
      </c>
      <c r="EG54">
        <f t="shared" si="433"/>
        <v>0</v>
      </c>
      <c r="EH54">
        <f t="shared" si="434"/>
        <v>0</v>
      </c>
      <c r="EI54">
        <f t="shared" si="435"/>
        <v>0</v>
      </c>
      <c r="EJ54">
        <f t="shared" si="436"/>
        <v>0</v>
      </c>
      <c r="EK54">
        <f t="shared" si="437"/>
        <v>0</v>
      </c>
      <c r="EL54">
        <f t="shared" si="438"/>
        <v>0</v>
      </c>
      <c r="EM54">
        <f t="shared" si="439"/>
        <v>0</v>
      </c>
      <c r="EN54">
        <f t="shared" si="440"/>
        <v>0</v>
      </c>
      <c r="EO54">
        <f t="shared" si="441"/>
        <v>0</v>
      </c>
      <c r="EP54">
        <f t="shared" si="442"/>
        <v>0</v>
      </c>
      <c r="EQ54">
        <f t="shared" si="443"/>
        <v>0</v>
      </c>
      <c r="ER54">
        <f t="shared" si="444"/>
        <v>0</v>
      </c>
      <c r="ES54">
        <f t="shared" si="445"/>
        <v>0</v>
      </c>
      <c r="ET54">
        <f t="shared" si="446"/>
        <v>0</v>
      </c>
      <c r="EU54">
        <f t="shared" si="447"/>
        <v>0</v>
      </c>
      <c r="EV54">
        <f t="shared" si="448"/>
        <v>0</v>
      </c>
      <c r="EW54">
        <f t="shared" si="449"/>
        <v>0</v>
      </c>
      <c r="EX54">
        <f t="shared" si="450"/>
        <v>0</v>
      </c>
      <c r="EY54">
        <f t="shared" si="451"/>
        <v>0</v>
      </c>
      <c r="EZ54">
        <f t="shared" si="452"/>
        <v>0</v>
      </c>
      <c r="FA54">
        <f t="shared" si="453"/>
        <v>0</v>
      </c>
      <c r="FB54">
        <f t="shared" si="454"/>
        <v>0</v>
      </c>
      <c r="FC54">
        <f t="shared" si="455"/>
        <v>0</v>
      </c>
      <c r="FD54">
        <f t="shared" si="456"/>
        <v>0</v>
      </c>
      <c r="FE54">
        <f t="shared" si="457"/>
        <v>0</v>
      </c>
      <c r="FF54">
        <f t="shared" si="458"/>
        <v>0</v>
      </c>
      <c r="FG54">
        <f t="shared" si="459"/>
        <v>0</v>
      </c>
      <c r="FH54">
        <f t="shared" si="460"/>
        <v>0</v>
      </c>
      <c r="FI54">
        <f t="shared" si="461"/>
        <v>0</v>
      </c>
      <c r="FJ54">
        <f t="shared" si="462"/>
        <v>0</v>
      </c>
      <c r="FK54">
        <f t="shared" si="463"/>
        <v>0</v>
      </c>
      <c r="FL54">
        <f t="shared" si="464"/>
        <v>0</v>
      </c>
      <c r="FM54">
        <f t="shared" si="465"/>
        <v>0</v>
      </c>
      <c r="FN54">
        <f t="shared" si="466"/>
        <v>0</v>
      </c>
      <c r="FO54">
        <f t="shared" si="467"/>
        <v>0</v>
      </c>
      <c r="FP54" t="str">
        <f t="shared" si="468"/>
        <v/>
      </c>
      <c r="FQ54" t="str">
        <f t="shared" si="469"/>
        <v/>
      </c>
      <c r="FR54">
        <f t="shared" si="470"/>
        <v>0</v>
      </c>
      <c r="GO54">
        <f t="shared" si="471"/>
        <v>999</v>
      </c>
      <c r="GP54">
        <f t="shared" si="472"/>
        <v>999</v>
      </c>
      <c r="GX54">
        <v>51</v>
      </c>
      <c r="GY54">
        <f t="shared" si="693"/>
        <v>0</v>
      </c>
      <c r="GZ54">
        <f t="shared" si="694"/>
        <v>0</v>
      </c>
      <c r="HA54">
        <f t="shared" si="695"/>
        <v>0</v>
      </c>
      <c r="HB54">
        <f t="shared" si="696"/>
        <v>0</v>
      </c>
      <c r="HC54">
        <f t="shared" si="697"/>
        <v>0</v>
      </c>
      <c r="HD54">
        <f t="shared" si="698"/>
        <v>0</v>
      </c>
      <c r="HE54">
        <f t="shared" si="699"/>
        <v>0</v>
      </c>
      <c r="HF54">
        <f t="shared" si="700"/>
        <v>0</v>
      </c>
      <c r="HG54">
        <f t="shared" si="701"/>
        <v>0</v>
      </c>
      <c r="HH54">
        <f t="shared" si="702"/>
        <v>0</v>
      </c>
      <c r="HI54">
        <f t="shared" si="473"/>
        <v>0</v>
      </c>
      <c r="HJ54">
        <f t="shared" si="474"/>
        <v>0</v>
      </c>
      <c r="HK54">
        <f t="shared" si="475"/>
        <v>0</v>
      </c>
      <c r="HL54">
        <f t="shared" si="476"/>
        <v>0</v>
      </c>
      <c r="HM54">
        <f t="shared" si="477"/>
        <v>0</v>
      </c>
      <c r="HN54">
        <f t="shared" si="478"/>
        <v>0</v>
      </c>
      <c r="HO54">
        <f t="shared" si="479"/>
        <v>0</v>
      </c>
      <c r="HP54">
        <f t="shared" si="480"/>
        <v>0</v>
      </c>
      <c r="HQ54">
        <f t="shared" si="481"/>
        <v>0</v>
      </c>
      <c r="HR54">
        <f t="shared" si="482"/>
        <v>0</v>
      </c>
      <c r="HS54">
        <f t="shared" si="483"/>
        <v>0</v>
      </c>
      <c r="HT54">
        <f t="shared" si="484"/>
        <v>0</v>
      </c>
      <c r="HU54">
        <f t="shared" si="485"/>
        <v>0</v>
      </c>
      <c r="HV54">
        <f t="shared" si="486"/>
        <v>0</v>
      </c>
      <c r="HW54">
        <f t="shared" si="487"/>
        <v>0</v>
      </c>
      <c r="HX54">
        <f t="shared" si="488"/>
        <v>0</v>
      </c>
      <c r="HY54">
        <f t="shared" si="489"/>
        <v>0</v>
      </c>
      <c r="HZ54">
        <f t="shared" si="490"/>
        <v>0</v>
      </c>
      <c r="IA54">
        <f t="shared" si="491"/>
        <v>0</v>
      </c>
      <c r="IB54">
        <f t="shared" si="492"/>
        <v>0</v>
      </c>
      <c r="IC54">
        <f t="shared" si="493"/>
        <v>0</v>
      </c>
      <c r="ID54">
        <f t="shared" si="494"/>
        <v>0</v>
      </c>
      <c r="IE54">
        <f t="shared" si="495"/>
        <v>0</v>
      </c>
      <c r="IF54">
        <f t="shared" si="496"/>
        <v>0</v>
      </c>
      <c r="IG54">
        <f t="shared" si="497"/>
        <v>0</v>
      </c>
      <c r="IH54">
        <f t="shared" si="498"/>
        <v>0</v>
      </c>
      <c r="II54">
        <f t="shared" si="499"/>
        <v>0</v>
      </c>
      <c r="IJ54">
        <f t="shared" si="500"/>
        <v>0</v>
      </c>
      <c r="IK54">
        <f t="shared" si="501"/>
        <v>0</v>
      </c>
      <c r="IL54">
        <f t="shared" si="502"/>
        <v>0</v>
      </c>
      <c r="IM54">
        <f t="shared" si="503"/>
        <v>0</v>
      </c>
      <c r="IN54">
        <f t="shared" si="504"/>
        <v>0</v>
      </c>
      <c r="IO54">
        <f t="shared" si="505"/>
        <v>0</v>
      </c>
      <c r="IP54">
        <f t="shared" si="506"/>
        <v>0</v>
      </c>
      <c r="IQ54">
        <f t="shared" si="507"/>
        <v>0</v>
      </c>
      <c r="IR54" t="str">
        <f t="shared" si="508"/>
        <v/>
      </c>
      <c r="IS54" t="str">
        <f t="shared" si="509"/>
        <v/>
      </c>
      <c r="IT54">
        <f t="shared" si="510"/>
        <v>0</v>
      </c>
      <c r="JQ54">
        <f t="shared" si="511"/>
        <v>999</v>
      </c>
      <c r="JR54">
        <f t="shared" si="512"/>
        <v>999</v>
      </c>
      <c r="JZ54">
        <v>51</v>
      </c>
      <c r="KA54">
        <f t="shared" si="703"/>
        <v>0</v>
      </c>
      <c r="KB54">
        <f t="shared" si="704"/>
        <v>0</v>
      </c>
      <c r="KC54">
        <f t="shared" si="705"/>
        <v>0</v>
      </c>
      <c r="KD54">
        <f t="shared" si="706"/>
        <v>0</v>
      </c>
      <c r="KE54">
        <f t="shared" si="707"/>
        <v>0</v>
      </c>
      <c r="KF54">
        <f t="shared" si="708"/>
        <v>0</v>
      </c>
      <c r="KG54">
        <f t="shared" si="709"/>
        <v>0</v>
      </c>
      <c r="KH54">
        <f t="shared" si="710"/>
        <v>0</v>
      </c>
      <c r="KI54">
        <f t="shared" si="711"/>
        <v>0</v>
      </c>
      <c r="KJ54">
        <f t="shared" si="712"/>
        <v>0</v>
      </c>
      <c r="KK54">
        <f t="shared" si="513"/>
        <v>0</v>
      </c>
      <c r="KL54">
        <f t="shared" si="514"/>
        <v>0</v>
      </c>
      <c r="KM54">
        <f t="shared" si="515"/>
        <v>0</v>
      </c>
      <c r="KN54">
        <f t="shared" si="516"/>
        <v>0</v>
      </c>
      <c r="KO54">
        <f t="shared" si="517"/>
        <v>0</v>
      </c>
      <c r="KP54">
        <f t="shared" si="518"/>
        <v>0</v>
      </c>
      <c r="KQ54">
        <f t="shared" si="519"/>
        <v>0</v>
      </c>
      <c r="KR54">
        <f t="shared" si="520"/>
        <v>0</v>
      </c>
      <c r="KS54">
        <f t="shared" si="521"/>
        <v>0</v>
      </c>
      <c r="KT54">
        <f t="shared" si="522"/>
        <v>0</v>
      </c>
      <c r="KU54">
        <f t="shared" si="523"/>
        <v>0</v>
      </c>
      <c r="KV54">
        <f t="shared" si="524"/>
        <v>0</v>
      </c>
      <c r="KW54">
        <f t="shared" si="525"/>
        <v>0</v>
      </c>
      <c r="KX54">
        <f t="shared" si="526"/>
        <v>0</v>
      </c>
      <c r="KY54">
        <f t="shared" si="527"/>
        <v>0</v>
      </c>
      <c r="KZ54">
        <f t="shared" si="528"/>
        <v>0</v>
      </c>
      <c r="LA54">
        <f t="shared" si="529"/>
        <v>0</v>
      </c>
      <c r="LB54">
        <f t="shared" si="530"/>
        <v>0</v>
      </c>
      <c r="LC54">
        <f t="shared" si="531"/>
        <v>0</v>
      </c>
      <c r="LD54">
        <f t="shared" si="532"/>
        <v>0</v>
      </c>
      <c r="LE54">
        <f t="shared" si="533"/>
        <v>0</v>
      </c>
      <c r="LF54">
        <f t="shared" si="534"/>
        <v>0</v>
      </c>
      <c r="LG54">
        <f t="shared" si="535"/>
        <v>0</v>
      </c>
      <c r="LH54">
        <f t="shared" si="536"/>
        <v>0</v>
      </c>
      <c r="LI54">
        <f t="shared" si="537"/>
        <v>0</v>
      </c>
      <c r="LJ54">
        <f t="shared" si="538"/>
        <v>0</v>
      </c>
      <c r="LK54">
        <f t="shared" si="539"/>
        <v>0</v>
      </c>
      <c r="LL54">
        <f t="shared" si="540"/>
        <v>0</v>
      </c>
      <c r="LM54">
        <f t="shared" si="541"/>
        <v>0</v>
      </c>
      <c r="LN54">
        <f t="shared" si="542"/>
        <v>0</v>
      </c>
      <c r="LO54">
        <f t="shared" si="543"/>
        <v>100</v>
      </c>
      <c r="LP54">
        <f t="shared" si="544"/>
        <v>0</v>
      </c>
      <c r="LQ54">
        <f t="shared" si="545"/>
        <v>0</v>
      </c>
      <c r="LR54">
        <f t="shared" si="546"/>
        <v>0</v>
      </c>
      <c r="LS54">
        <f t="shared" si="547"/>
        <v>0</v>
      </c>
      <c r="LT54" t="str">
        <f t="shared" si="548"/>
        <v/>
      </c>
      <c r="LU54" t="str">
        <f t="shared" si="549"/>
        <v/>
      </c>
      <c r="LV54">
        <f t="shared" si="550"/>
        <v>0</v>
      </c>
      <c r="MS54">
        <f t="shared" si="551"/>
        <v>999</v>
      </c>
      <c r="MT54">
        <f t="shared" si="552"/>
        <v>999</v>
      </c>
      <c r="NB54">
        <v>51</v>
      </c>
      <c r="NC54">
        <f t="shared" si="713"/>
        <v>0</v>
      </c>
      <c r="ND54">
        <f t="shared" si="714"/>
        <v>0</v>
      </c>
      <c r="NE54">
        <f t="shared" si="715"/>
        <v>0</v>
      </c>
      <c r="NF54">
        <f t="shared" si="716"/>
        <v>0</v>
      </c>
      <c r="NG54">
        <f t="shared" si="717"/>
        <v>0</v>
      </c>
      <c r="NH54">
        <f t="shared" si="718"/>
        <v>0</v>
      </c>
      <c r="NI54">
        <f t="shared" si="719"/>
        <v>0</v>
      </c>
      <c r="NJ54">
        <f t="shared" si="720"/>
        <v>0</v>
      </c>
      <c r="NK54">
        <f t="shared" si="721"/>
        <v>0</v>
      </c>
      <c r="NL54">
        <f t="shared" si="722"/>
        <v>0</v>
      </c>
      <c r="NM54">
        <f t="shared" si="553"/>
        <v>0</v>
      </c>
      <c r="NN54">
        <f t="shared" si="554"/>
        <v>0</v>
      </c>
      <c r="NO54">
        <f t="shared" si="555"/>
        <v>0</v>
      </c>
      <c r="NP54">
        <f t="shared" si="556"/>
        <v>0</v>
      </c>
      <c r="NQ54">
        <f t="shared" si="557"/>
        <v>0</v>
      </c>
      <c r="NR54">
        <f t="shared" si="558"/>
        <v>0</v>
      </c>
      <c r="NS54">
        <f t="shared" si="559"/>
        <v>0</v>
      </c>
      <c r="NT54">
        <f t="shared" si="560"/>
        <v>0</v>
      </c>
      <c r="NU54">
        <f t="shared" si="561"/>
        <v>0</v>
      </c>
      <c r="NV54">
        <f t="shared" si="562"/>
        <v>0</v>
      </c>
      <c r="NW54">
        <f t="shared" si="563"/>
        <v>0</v>
      </c>
      <c r="NX54">
        <f t="shared" si="564"/>
        <v>0</v>
      </c>
      <c r="NY54">
        <f t="shared" si="565"/>
        <v>0</v>
      </c>
      <c r="NZ54">
        <f t="shared" si="566"/>
        <v>0</v>
      </c>
      <c r="OA54">
        <f t="shared" si="567"/>
        <v>0</v>
      </c>
      <c r="OB54">
        <f t="shared" si="568"/>
        <v>0</v>
      </c>
      <c r="OC54">
        <f t="shared" si="569"/>
        <v>0</v>
      </c>
      <c r="OD54">
        <f t="shared" si="570"/>
        <v>0</v>
      </c>
      <c r="OE54">
        <f t="shared" si="571"/>
        <v>0</v>
      </c>
      <c r="OF54">
        <f t="shared" si="572"/>
        <v>0</v>
      </c>
      <c r="OG54">
        <f t="shared" si="573"/>
        <v>0</v>
      </c>
      <c r="OH54">
        <f t="shared" si="574"/>
        <v>0</v>
      </c>
      <c r="OI54">
        <f t="shared" si="575"/>
        <v>0</v>
      </c>
      <c r="OJ54">
        <f t="shared" si="576"/>
        <v>0</v>
      </c>
      <c r="OK54">
        <f t="shared" si="577"/>
        <v>0</v>
      </c>
      <c r="OL54">
        <f t="shared" si="578"/>
        <v>0</v>
      </c>
      <c r="OM54">
        <f t="shared" si="579"/>
        <v>0</v>
      </c>
      <c r="ON54">
        <f t="shared" si="580"/>
        <v>0</v>
      </c>
      <c r="OO54">
        <f t="shared" si="581"/>
        <v>0</v>
      </c>
      <c r="OP54">
        <f t="shared" si="582"/>
        <v>0</v>
      </c>
      <c r="OQ54">
        <f t="shared" si="583"/>
        <v>200</v>
      </c>
      <c r="OR54">
        <f t="shared" si="584"/>
        <v>0</v>
      </c>
      <c r="OS54">
        <f t="shared" si="585"/>
        <v>0</v>
      </c>
      <c r="OT54">
        <f t="shared" si="586"/>
        <v>0</v>
      </c>
      <c r="OU54">
        <f t="shared" si="587"/>
        <v>0</v>
      </c>
      <c r="OV54" t="str">
        <f t="shared" si="588"/>
        <v/>
      </c>
      <c r="OW54" t="str">
        <f t="shared" si="589"/>
        <v/>
      </c>
      <c r="OX54">
        <f t="shared" si="590"/>
        <v>0</v>
      </c>
      <c r="PU54">
        <f t="shared" si="591"/>
        <v>999</v>
      </c>
      <c r="PV54">
        <f t="shared" si="592"/>
        <v>999</v>
      </c>
      <c r="QD54">
        <v>51</v>
      </c>
      <c r="QE54">
        <f t="shared" si="723"/>
        <v>0</v>
      </c>
      <c r="QF54">
        <f t="shared" si="724"/>
        <v>0</v>
      </c>
      <c r="QG54">
        <f t="shared" si="725"/>
        <v>0</v>
      </c>
      <c r="QH54">
        <f t="shared" si="726"/>
        <v>0</v>
      </c>
      <c r="QI54">
        <f t="shared" si="727"/>
        <v>0</v>
      </c>
      <c r="QJ54">
        <f t="shared" si="728"/>
        <v>0</v>
      </c>
      <c r="QK54">
        <f t="shared" si="729"/>
        <v>0</v>
      </c>
      <c r="QL54">
        <f t="shared" si="730"/>
        <v>0</v>
      </c>
      <c r="QM54">
        <f t="shared" si="731"/>
        <v>0</v>
      </c>
      <c r="QN54">
        <f t="shared" si="732"/>
        <v>0</v>
      </c>
      <c r="QO54">
        <f t="shared" si="593"/>
        <v>0</v>
      </c>
      <c r="QP54">
        <f t="shared" si="594"/>
        <v>0</v>
      </c>
      <c r="QQ54">
        <f t="shared" si="595"/>
        <v>0</v>
      </c>
      <c r="QR54">
        <f t="shared" si="596"/>
        <v>0</v>
      </c>
      <c r="QS54">
        <f t="shared" si="597"/>
        <v>0</v>
      </c>
      <c r="QT54">
        <f t="shared" si="598"/>
        <v>0</v>
      </c>
      <c r="QU54">
        <f t="shared" si="599"/>
        <v>0</v>
      </c>
      <c r="QV54">
        <f t="shared" si="600"/>
        <v>0</v>
      </c>
      <c r="QW54">
        <f t="shared" si="601"/>
        <v>0</v>
      </c>
      <c r="QX54">
        <f t="shared" si="602"/>
        <v>0</v>
      </c>
      <c r="QY54">
        <f t="shared" si="603"/>
        <v>0</v>
      </c>
      <c r="QZ54">
        <f t="shared" si="604"/>
        <v>0</v>
      </c>
      <c r="RA54">
        <f t="shared" si="605"/>
        <v>0</v>
      </c>
      <c r="RB54">
        <f t="shared" si="606"/>
        <v>0</v>
      </c>
      <c r="RC54">
        <f t="shared" si="607"/>
        <v>0</v>
      </c>
      <c r="RD54">
        <f t="shared" si="608"/>
        <v>0</v>
      </c>
      <c r="RE54">
        <f t="shared" si="609"/>
        <v>0</v>
      </c>
      <c r="RF54">
        <f t="shared" si="610"/>
        <v>0</v>
      </c>
      <c r="RG54">
        <f t="shared" si="611"/>
        <v>0</v>
      </c>
      <c r="RH54">
        <f t="shared" si="612"/>
        <v>0</v>
      </c>
      <c r="RI54">
        <f t="shared" si="613"/>
        <v>0</v>
      </c>
      <c r="RJ54">
        <f t="shared" si="614"/>
        <v>0</v>
      </c>
      <c r="RK54">
        <f t="shared" si="615"/>
        <v>0</v>
      </c>
      <c r="RL54">
        <f t="shared" si="616"/>
        <v>0</v>
      </c>
      <c r="RM54">
        <f t="shared" si="617"/>
        <v>0</v>
      </c>
      <c r="RN54">
        <f t="shared" si="618"/>
        <v>0</v>
      </c>
      <c r="RO54">
        <f t="shared" si="619"/>
        <v>0</v>
      </c>
      <c r="RP54">
        <f t="shared" si="620"/>
        <v>0</v>
      </c>
      <c r="RQ54">
        <f t="shared" si="621"/>
        <v>0</v>
      </c>
      <c r="RR54">
        <f t="shared" si="622"/>
        <v>0</v>
      </c>
      <c r="RS54">
        <f t="shared" si="623"/>
        <v>300</v>
      </c>
      <c r="RT54">
        <f t="shared" si="624"/>
        <v>0</v>
      </c>
      <c r="RU54">
        <f t="shared" si="625"/>
        <v>0</v>
      </c>
      <c r="RV54">
        <f t="shared" si="626"/>
        <v>0</v>
      </c>
      <c r="RW54">
        <f t="shared" si="627"/>
        <v>0</v>
      </c>
      <c r="RX54" t="str">
        <f t="shared" si="628"/>
        <v/>
      </c>
      <c r="RY54" t="str">
        <f t="shared" si="629"/>
        <v/>
      </c>
      <c r="RZ54">
        <f t="shared" si="630"/>
        <v>0</v>
      </c>
      <c r="SW54">
        <f t="shared" si="631"/>
        <v>999</v>
      </c>
      <c r="SX54">
        <f t="shared" si="632"/>
        <v>999</v>
      </c>
      <c r="TF54">
        <v>51</v>
      </c>
      <c r="TG54">
        <f t="shared" si="733"/>
        <v>0</v>
      </c>
      <c r="TH54">
        <f t="shared" si="734"/>
        <v>0</v>
      </c>
      <c r="TI54">
        <f t="shared" si="735"/>
        <v>0</v>
      </c>
      <c r="TJ54">
        <f t="shared" si="736"/>
        <v>0</v>
      </c>
      <c r="TK54">
        <f t="shared" si="737"/>
        <v>0</v>
      </c>
      <c r="TL54">
        <f t="shared" si="738"/>
        <v>0</v>
      </c>
      <c r="TM54">
        <f t="shared" si="739"/>
        <v>0</v>
      </c>
      <c r="TN54">
        <f t="shared" si="740"/>
        <v>0</v>
      </c>
      <c r="TO54">
        <f t="shared" si="741"/>
        <v>0</v>
      </c>
      <c r="TP54">
        <f t="shared" si="742"/>
        <v>0</v>
      </c>
      <c r="TQ54">
        <f t="shared" si="633"/>
        <v>0</v>
      </c>
      <c r="TR54">
        <f t="shared" si="634"/>
        <v>0</v>
      </c>
      <c r="TS54">
        <f t="shared" si="635"/>
        <v>0</v>
      </c>
      <c r="TT54">
        <f t="shared" si="636"/>
        <v>0</v>
      </c>
      <c r="TU54">
        <f t="shared" si="637"/>
        <v>0</v>
      </c>
      <c r="TV54">
        <f t="shared" si="638"/>
        <v>0</v>
      </c>
      <c r="TW54">
        <f t="shared" si="639"/>
        <v>0</v>
      </c>
      <c r="TX54">
        <f t="shared" si="640"/>
        <v>0</v>
      </c>
      <c r="TY54">
        <f t="shared" si="641"/>
        <v>0</v>
      </c>
      <c r="TZ54">
        <f t="shared" si="642"/>
        <v>0</v>
      </c>
      <c r="UA54">
        <f t="shared" si="643"/>
        <v>0</v>
      </c>
      <c r="UB54">
        <f t="shared" si="644"/>
        <v>0</v>
      </c>
      <c r="UC54">
        <f t="shared" si="645"/>
        <v>0</v>
      </c>
      <c r="UD54">
        <f t="shared" si="646"/>
        <v>0</v>
      </c>
      <c r="UE54">
        <f t="shared" si="647"/>
        <v>0</v>
      </c>
      <c r="UF54">
        <f t="shared" si="648"/>
        <v>0</v>
      </c>
      <c r="UG54">
        <f t="shared" si="649"/>
        <v>0</v>
      </c>
      <c r="UH54">
        <f t="shared" si="650"/>
        <v>0</v>
      </c>
      <c r="UI54">
        <f t="shared" si="651"/>
        <v>0</v>
      </c>
      <c r="UJ54">
        <f t="shared" si="652"/>
        <v>0</v>
      </c>
      <c r="UK54">
        <f t="shared" si="653"/>
        <v>0</v>
      </c>
      <c r="UL54">
        <f t="shared" si="654"/>
        <v>0</v>
      </c>
      <c r="UM54">
        <f t="shared" si="655"/>
        <v>0</v>
      </c>
      <c r="UN54">
        <f t="shared" si="656"/>
        <v>0</v>
      </c>
      <c r="UO54">
        <f t="shared" si="657"/>
        <v>0</v>
      </c>
      <c r="UP54">
        <f t="shared" si="658"/>
        <v>0</v>
      </c>
      <c r="UQ54">
        <f t="shared" si="659"/>
        <v>0</v>
      </c>
      <c r="UR54">
        <f t="shared" si="660"/>
        <v>0</v>
      </c>
      <c r="US54">
        <f t="shared" si="661"/>
        <v>0</v>
      </c>
      <c r="UT54">
        <f t="shared" si="662"/>
        <v>0</v>
      </c>
      <c r="UU54">
        <f t="shared" si="663"/>
        <v>400</v>
      </c>
      <c r="UV54">
        <f t="shared" si="664"/>
        <v>0</v>
      </c>
      <c r="UW54">
        <f t="shared" si="665"/>
        <v>0</v>
      </c>
      <c r="UX54">
        <f t="shared" si="666"/>
        <v>0</v>
      </c>
      <c r="UY54">
        <f t="shared" si="667"/>
        <v>0</v>
      </c>
      <c r="UZ54" t="str">
        <f t="shared" si="668"/>
        <v/>
      </c>
      <c r="VA54" t="str">
        <f t="shared" si="669"/>
        <v/>
      </c>
      <c r="VB54">
        <f t="shared" si="670"/>
        <v>0</v>
      </c>
      <c r="VY54">
        <f t="shared" si="671"/>
        <v>999</v>
      </c>
      <c r="VZ54">
        <f t="shared" si="672"/>
        <v>999</v>
      </c>
      <c r="WH54">
        <v>51</v>
      </c>
      <c r="WI54">
        <f t="shared" si="383"/>
        <v>0</v>
      </c>
      <c r="WJ54">
        <f t="shared" si="384"/>
        <v>0</v>
      </c>
      <c r="WK54">
        <f t="shared" si="385"/>
        <v>0</v>
      </c>
      <c r="WL54">
        <f t="shared" si="386"/>
        <v>0</v>
      </c>
      <c r="WM54">
        <f t="shared" si="387"/>
        <v>0</v>
      </c>
      <c r="WN54">
        <f t="shared" si="388"/>
        <v>0</v>
      </c>
      <c r="WO54">
        <f t="shared" si="389"/>
        <v>0</v>
      </c>
      <c r="WP54">
        <f t="shared" si="390"/>
        <v>0</v>
      </c>
      <c r="WQ54">
        <f t="shared" si="391"/>
        <v>0</v>
      </c>
      <c r="WR54">
        <f t="shared" si="392"/>
        <v>0</v>
      </c>
      <c r="WS54">
        <f t="shared" si="280"/>
        <v>0</v>
      </c>
      <c r="WT54">
        <f t="shared" si="281"/>
        <v>0</v>
      </c>
      <c r="WU54">
        <f t="shared" si="282"/>
        <v>0</v>
      </c>
      <c r="WV54">
        <f t="shared" si="283"/>
        <v>0</v>
      </c>
      <c r="WW54">
        <f t="shared" si="284"/>
        <v>0</v>
      </c>
      <c r="WX54">
        <f t="shared" si="285"/>
        <v>0</v>
      </c>
      <c r="WY54">
        <f t="shared" si="286"/>
        <v>0</v>
      </c>
      <c r="WZ54">
        <f t="shared" si="287"/>
        <v>0</v>
      </c>
      <c r="XA54">
        <f t="shared" si="288"/>
        <v>0</v>
      </c>
      <c r="XB54">
        <f t="shared" si="289"/>
        <v>0</v>
      </c>
      <c r="XC54">
        <f t="shared" si="290"/>
        <v>0</v>
      </c>
      <c r="XD54">
        <f t="shared" si="291"/>
        <v>0</v>
      </c>
      <c r="XE54">
        <f t="shared" si="292"/>
        <v>0</v>
      </c>
      <c r="XF54">
        <f t="shared" si="293"/>
        <v>0</v>
      </c>
      <c r="XG54">
        <f t="shared" si="294"/>
        <v>0</v>
      </c>
      <c r="XH54">
        <f t="shared" si="295"/>
        <v>0</v>
      </c>
      <c r="XI54">
        <f t="shared" si="296"/>
        <v>0</v>
      </c>
      <c r="XJ54">
        <f t="shared" si="297"/>
        <v>0</v>
      </c>
      <c r="XK54">
        <f t="shared" si="298"/>
        <v>0</v>
      </c>
      <c r="XL54">
        <f t="shared" si="299"/>
        <v>0</v>
      </c>
      <c r="XM54">
        <f t="shared" si="300"/>
        <v>0</v>
      </c>
      <c r="XN54">
        <f t="shared" si="301"/>
        <v>0</v>
      </c>
      <c r="XO54">
        <f t="shared" si="302"/>
        <v>0</v>
      </c>
      <c r="XP54">
        <f t="shared" si="303"/>
        <v>0</v>
      </c>
      <c r="XQ54">
        <f t="shared" si="304"/>
        <v>0</v>
      </c>
      <c r="XR54">
        <f t="shared" si="305"/>
        <v>0</v>
      </c>
      <c r="XS54">
        <f t="shared" si="306"/>
        <v>0</v>
      </c>
      <c r="XT54">
        <f t="shared" si="307"/>
        <v>0</v>
      </c>
      <c r="XU54">
        <f t="shared" si="308"/>
        <v>0</v>
      </c>
      <c r="XV54">
        <f t="shared" si="309"/>
        <v>0</v>
      </c>
      <c r="XX54">
        <f t="shared" si="310"/>
        <v>0</v>
      </c>
      <c r="XY54">
        <f t="shared" si="311"/>
        <v>0</v>
      </c>
      <c r="XZ54">
        <f t="shared" si="312"/>
        <v>0</v>
      </c>
    </row>
    <row r="55" spans="1:650" x14ac:dyDescent="0.45">
      <c r="C55" s="48">
        <v>200</v>
      </c>
      <c r="D55" s="31" t="str">
        <f>OT2</f>
        <v/>
      </c>
      <c r="E55" s="31" t="str">
        <f>OU2</f>
        <v/>
      </c>
      <c r="F55" s="31" t="str">
        <f>IF(OY2&lt;=0,"",IF(OS2=1,OR2,"&gt;72"))</f>
        <v/>
      </c>
      <c r="G55" s="32" t="str">
        <f>OX2</f>
        <v/>
      </c>
      <c r="H55" s="33" t="str">
        <f>OV2</f>
        <v/>
      </c>
      <c r="I55" s="34" t="str">
        <f>IF(OR(OY2&lt;=0,OV2=""),"",MAX(0,YB2-OV2))</f>
        <v/>
      </c>
      <c r="AT55">
        <v>52</v>
      </c>
      <c r="AU55">
        <f t="shared" si="673"/>
        <v>0</v>
      </c>
      <c r="AV55">
        <f t="shared" si="674"/>
        <v>0</v>
      </c>
      <c r="AW55">
        <f t="shared" si="675"/>
        <v>0</v>
      </c>
      <c r="AX55">
        <f t="shared" si="676"/>
        <v>0</v>
      </c>
      <c r="AY55">
        <f t="shared" si="677"/>
        <v>0</v>
      </c>
      <c r="AZ55">
        <f t="shared" si="678"/>
        <v>0</v>
      </c>
      <c r="BA55">
        <f t="shared" si="679"/>
        <v>0</v>
      </c>
      <c r="BB55">
        <f t="shared" si="680"/>
        <v>0</v>
      </c>
      <c r="BC55">
        <f t="shared" si="681"/>
        <v>0</v>
      </c>
      <c r="BD55">
        <f t="shared" si="682"/>
        <v>0</v>
      </c>
      <c r="BE55">
        <f t="shared" si="393"/>
        <v>0</v>
      </c>
      <c r="BF55">
        <f t="shared" si="394"/>
        <v>0</v>
      </c>
      <c r="BG55">
        <f t="shared" si="395"/>
        <v>0</v>
      </c>
      <c r="BH55">
        <f t="shared" si="396"/>
        <v>0</v>
      </c>
      <c r="BI55">
        <f t="shared" si="397"/>
        <v>0</v>
      </c>
      <c r="BJ55">
        <f t="shared" si="398"/>
        <v>0</v>
      </c>
      <c r="BK55">
        <f t="shared" si="399"/>
        <v>0</v>
      </c>
      <c r="BL55">
        <f t="shared" si="400"/>
        <v>0</v>
      </c>
      <c r="BM55">
        <f t="shared" si="401"/>
        <v>0</v>
      </c>
      <c r="BN55">
        <f t="shared" si="402"/>
        <v>0</v>
      </c>
      <c r="BO55">
        <f t="shared" si="403"/>
        <v>0</v>
      </c>
      <c r="BP55">
        <f t="shared" si="404"/>
        <v>0</v>
      </c>
      <c r="BQ55">
        <f t="shared" si="405"/>
        <v>0</v>
      </c>
      <c r="BR55">
        <f t="shared" si="406"/>
        <v>0</v>
      </c>
      <c r="BS55">
        <f t="shared" si="407"/>
        <v>0</v>
      </c>
      <c r="BT55">
        <f t="shared" si="408"/>
        <v>0</v>
      </c>
      <c r="BU55">
        <f t="shared" si="409"/>
        <v>0</v>
      </c>
      <c r="BV55">
        <f t="shared" si="410"/>
        <v>0</v>
      </c>
      <c r="BW55">
        <f t="shared" si="411"/>
        <v>0</v>
      </c>
      <c r="BX55">
        <f t="shared" si="412"/>
        <v>0</v>
      </c>
      <c r="BY55">
        <f t="shared" si="413"/>
        <v>0</v>
      </c>
      <c r="BZ55">
        <f t="shared" si="414"/>
        <v>0</v>
      </c>
      <c r="CA55">
        <f t="shared" si="415"/>
        <v>0</v>
      </c>
      <c r="CB55">
        <f t="shared" si="416"/>
        <v>0</v>
      </c>
      <c r="CC55">
        <f t="shared" si="417"/>
        <v>0</v>
      </c>
      <c r="CD55">
        <f t="shared" si="418"/>
        <v>0</v>
      </c>
      <c r="CE55">
        <f t="shared" si="419"/>
        <v>0</v>
      </c>
      <c r="CF55">
        <f t="shared" si="420"/>
        <v>0</v>
      </c>
      <c r="CG55">
        <f t="shared" si="421"/>
        <v>0</v>
      </c>
      <c r="CH55">
        <f t="shared" si="422"/>
        <v>0</v>
      </c>
      <c r="CI55">
        <f t="shared" si="423"/>
        <v>0</v>
      </c>
      <c r="CJ55">
        <f t="shared" si="424"/>
        <v>0</v>
      </c>
      <c r="CK55">
        <f t="shared" si="425"/>
        <v>0</v>
      </c>
      <c r="CL55">
        <f t="shared" si="426"/>
        <v>0</v>
      </c>
      <c r="CM55">
        <f t="shared" si="427"/>
        <v>0</v>
      </c>
      <c r="CN55" t="str">
        <f t="shared" si="428"/>
        <v/>
      </c>
      <c r="CO55" t="str">
        <f t="shared" si="429"/>
        <v/>
      </c>
      <c r="CP55">
        <f t="shared" si="430"/>
        <v>0</v>
      </c>
      <c r="DM55">
        <f t="shared" si="431"/>
        <v>999</v>
      </c>
      <c r="DN55">
        <f t="shared" si="432"/>
        <v>999</v>
      </c>
      <c r="DV55">
        <v>52</v>
      </c>
      <c r="DW55">
        <f t="shared" si="683"/>
        <v>0</v>
      </c>
      <c r="DX55">
        <f t="shared" si="684"/>
        <v>0</v>
      </c>
      <c r="DY55">
        <f t="shared" si="685"/>
        <v>0</v>
      </c>
      <c r="DZ55">
        <f t="shared" si="686"/>
        <v>0</v>
      </c>
      <c r="EA55">
        <f t="shared" si="687"/>
        <v>0</v>
      </c>
      <c r="EB55">
        <f t="shared" si="688"/>
        <v>0</v>
      </c>
      <c r="EC55">
        <f t="shared" si="689"/>
        <v>0</v>
      </c>
      <c r="ED55">
        <f t="shared" si="690"/>
        <v>0</v>
      </c>
      <c r="EE55">
        <f t="shared" si="691"/>
        <v>0</v>
      </c>
      <c r="EF55">
        <f t="shared" si="692"/>
        <v>0</v>
      </c>
      <c r="EG55">
        <f t="shared" si="433"/>
        <v>0</v>
      </c>
      <c r="EH55">
        <f t="shared" si="434"/>
        <v>0</v>
      </c>
      <c r="EI55">
        <f t="shared" si="435"/>
        <v>0</v>
      </c>
      <c r="EJ55">
        <f t="shared" si="436"/>
        <v>0</v>
      </c>
      <c r="EK55">
        <f t="shared" si="437"/>
        <v>0</v>
      </c>
      <c r="EL55">
        <f t="shared" si="438"/>
        <v>0</v>
      </c>
      <c r="EM55">
        <f t="shared" si="439"/>
        <v>0</v>
      </c>
      <c r="EN55">
        <f t="shared" si="440"/>
        <v>0</v>
      </c>
      <c r="EO55">
        <f t="shared" si="441"/>
        <v>0</v>
      </c>
      <c r="EP55">
        <f t="shared" si="442"/>
        <v>0</v>
      </c>
      <c r="EQ55">
        <f t="shared" si="443"/>
        <v>0</v>
      </c>
      <c r="ER55">
        <f t="shared" si="444"/>
        <v>0</v>
      </c>
      <c r="ES55">
        <f t="shared" si="445"/>
        <v>0</v>
      </c>
      <c r="ET55">
        <f t="shared" si="446"/>
        <v>0</v>
      </c>
      <c r="EU55">
        <f t="shared" si="447"/>
        <v>0</v>
      </c>
      <c r="EV55">
        <f t="shared" si="448"/>
        <v>0</v>
      </c>
      <c r="EW55">
        <f t="shared" si="449"/>
        <v>0</v>
      </c>
      <c r="EX55">
        <f t="shared" si="450"/>
        <v>0</v>
      </c>
      <c r="EY55">
        <f t="shared" si="451"/>
        <v>0</v>
      </c>
      <c r="EZ55">
        <f t="shared" si="452"/>
        <v>0</v>
      </c>
      <c r="FA55">
        <f t="shared" si="453"/>
        <v>0</v>
      </c>
      <c r="FB55">
        <f t="shared" si="454"/>
        <v>0</v>
      </c>
      <c r="FC55">
        <f t="shared" si="455"/>
        <v>0</v>
      </c>
      <c r="FD55">
        <f t="shared" si="456"/>
        <v>0</v>
      </c>
      <c r="FE55">
        <f t="shared" si="457"/>
        <v>0</v>
      </c>
      <c r="FF55">
        <f t="shared" si="458"/>
        <v>0</v>
      </c>
      <c r="FG55">
        <f t="shared" si="459"/>
        <v>0</v>
      </c>
      <c r="FH55">
        <f t="shared" si="460"/>
        <v>0</v>
      </c>
      <c r="FI55">
        <f t="shared" si="461"/>
        <v>0</v>
      </c>
      <c r="FJ55">
        <f t="shared" si="462"/>
        <v>0</v>
      </c>
      <c r="FK55">
        <f t="shared" si="463"/>
        <v>0</v>
      </c>
      <c r="FL55">
        <f t="shared" si="464"/>
        <v>0</v>
      </c>
      <c r="FM55">
        <f t="shared" si="465"/>
        <v>0</v>
      </c>
      <c r="FN55">
        <f t="shared" si="466"/>
        <v>0</v>
      </c>
      <c r="FO55">
        <f t="shared" si="467"/>
        <v>0</v>
      </c>
      <c r="FP55" t="str">
        <f t="shared" si="468"/>
        <v/>
      </c>
      <c r="FQ55" t="str">
        <f t="shared" si="469"/>
        <v/>
      </c>
      <c r="FR55">
        <f t="shared" si="470"/>
        <v>0</v>
      </c>
      <c r="GO55">
        <f t="shared" si="471"/>
        <v>999</v>
      </c>
      <c r="GP55">
        <f t="shared" si="472"/>
        <v>999</v>
      </c>
      <c r="GX55">
        <v>52</v>
      </c>
      <c r="GY55">
        <f t="shared" si="693"/>
        <v>0</v>
      </c>
      <c r="GZ55">
        <f t="shared" si="694"/>
        <v>0</v>
      </c>
      <c r="HA55">
        <f t="shared" si="695"/>
        <v>0</v>
      </c>
      <c r="HB55">
        <f t="shared" si="696"/>
        <v>0</v>
      </c>
      <c r="HC55">
        <f t="shared" si="697"/>
        <v>0</v>
      </c>
      <c r="HD55">
        <f t="shared" si="698"/>
        <v>0</v>
      </c>
      <c r="HE55">
        <f t="shared" si="699"/>
        <v>0</v>
      </c>
      <c r="HF55">
        <f t="shared" si="700"/>
        <v>0</v>
      </c>
      <c r="HG55">
        <f t="shared" si="701"/>
        <v>0</v>
      </c>
      <c r="HH55">
        <f t="shared" si="702"/>
        <v>0</v>
      </c>
      <c r="HI55">
        <f t="shared" si="473"/>
        <v>0</v>
      </c>
      <c r="HJ55">
        <f t="shared" si="474"/>
        <v>0</v>
      </c>
      <c r="HK55">
        <f t="shared" si="475"/>
        <v>0</v>
      </c>
      <c r="HL55">
        <f t="shared" si="476"/>
        <v>0</v>
      </c>
      <c r="HM55">
        <f t="shared" si="477"/>
        <v>0</v>
      </c>
      <c r="HN55">
        <f t="shared" si="478"/>
        <v>0</v>
      </c>
      <c r="HO55">
        <f t="shared" si="479"/>
        <v>0</v>
      </c>
      <c r="HP55">
        <f t="shared" si="480"/>
        <v>0</v>
      </c>
      <c r="HQ55">
        <f t="shared" si="481"/>
        <v>0</v>
      </c>
      <c r="HR55">
        <f t="shared" si="482"/>
        <v>0</v>
      </c>
      <c r="HS55">
        <f t="shared" si="483"/>
        <v>0</v>
      </c>
      <c r="HT55">
        <f t="shared" si="484"/>
        <v>0</v>
      </c>
      <c r="HU55">
        <f t="shared" si="485"/>
        <v>0</v>
      </c>
      <c r="HV55">
        <f t="shared" si="486"/>
        <v>0</v>
      </c>
      <c r="HW55">
        <f t="shared" si="487"/>
        <v>0</v>
      </c>
      <c r="HX55">
        <f t="shared" si="488"/>
        <v>0</v>
      </c>
      <c r="HY55">
        <f t="shared" si="489"/>
        <v>0</v>
      </c>
      <c r="HZ55">
        <f t="shared" si="490"/>
        <v>0</v>
      </c>
      <c r="IA55">
        <f t="shared" si="491"/>
        <v>0</v>
      </c>
      <c r="IB55">
        <f t="shared" si="492"/>
        <v>0</v>
      </c>
      <c r="IC55">
        <f t="shared" si="493"/>
        <v>0</v>
      </c>
      <c r="ID55">
        <f t="shared" si="494"/>
        <v>0</v>
      </c>
      <c r="IE55">
        <f t="shared" si="495"/>
        <v>0</v>
      </c>
      <c r="IF55">
        <f t="shared" si="496"/>
        <v>0</v>
      </c>
      <c r="IG55">
        <f t="shared" si="497"/>
        <v>0</v>
      </c>
      <c r="IH55">
        <f t="shared" si="498"/>
        <v>0</v>
      </c>
      <c r="II55">
        <f t="shared" si="499"/>
        <v>0</v>
      </c>
      <c r="IJ55">
        <f t="shared" si="500"/>
        <v>0</v>
      </c>
      <c r="IK55">
        <f t="shared" si="501"/>
        <v>0</v>
      </c>
      <c r="IL55">
        <f t="shared" si="502"/>
        <v>0</v>
      </c>
      <c r="IM55">
        <f t="shared" si="503"/>
        <v>0</v>
      </c>
      <c r="IN55">
        <f t="shared" si="504"/>
        <v>0</v>
      </c>
      <c r="IO55">
        <f t="shared" si="505"/>
        <v>0</v>
      </c>
      <c r="IP55">
        <f t="shared" si="506"/>
        <v>0</v>
      </c>
      <c r="IQ55">
        <f t="shared" si="507"/>
        <v>0</v>
      </c>
      <c r="IR55" t="str">
        <f t="shared" si="508"/>
        <v/>
      </c>
      <c r="IS55" t="str">
        <f t="shared" si="509"/>
        <v/>
      </c>
      <c r="IT55">
        <f t="shared" si="510"/>
        <v>0</v>
      </c>
      <c r="JQ55">
        <f t="shared" si="511"/>
        <v>999</v>
      </c>
      <c r="JR55">
        <f t="shared" si="512"/>
        <v>999</v>
      </c>
      <c r="JZ55">
        <v>52</v>
      </c>
      <c r="KA55">
        <f t="shared" si="703"/>
        <v>0</v>
      </c>
      <c r="KB55">
        <f t="shared" si="704"/>
        <v>0</v>
      </c>
      <c r="KC55">
        <f t="shared" si="705"/>
        <v>0</v>
      </c>
      <c r="KD55">
        <f t="shared" si="706"/>
        <v>0</v>
      </c>
      <c r="KE55">
        <f t="shared" si="707"/>
        <v>0</v>
      </c>
      <c r="KF55">
        <f t="shared" si="708"/>
        <v>0</v>
      </c>
      <c r="KG55">
        <f t="shared" si="709"/>
        <v>0</v>
      </c>
      <c r="KH55">
        <f t="shared" si="710"/>
        <v>0</v>
      </c>
      <c r="KI55">
        <f t="shared" si="711"/>
        <v>0</v>
      </c>
      <c r="KJ55">
        <f t="shared" si="712"/>
        <v>0</v>
      </c>
      <c r="KK55">
        <f t="shared" si="513"/>
        <v>0</v>
      </c>
      <c r="KL55">
        <f t="shared" si="514"/>
        <v>0</v>
      </c>
      <c r="KM55">
        <f t="shared" si="515"/>
        <v>0</v>
      </c>
      <c r="KN55">
        <f t="shared" si="516"/>
        <v>0</v>
      </c>
      <c r="KO55">
        <f t="shared" si="517"/>
        <v>0</v>
      </c>
      <c r="KP55">
        <f t="shared" si="518"/>
        <v>0</v>
      </c>
      <c r="KQ55">
        <f t="shared" si="519"/>
        <v>0</v>
      </c>
      <c r="KR55">
        <f t="shared" si="520"/>
        <v>0</v>
      </c>
      <c r="KS55">
        <f t="shared" si="521"/>
        <v>0</v>
      </c>
      <c r="KT55">
        <f t="shared" si="522"/>
        <v>0</v>
      </c>
      <c r="KU55">
        <f t="shared" si="523"/>
        <v>0</v>
      </c>
      <c r="KV55">
        <f t="shared" si="524"/>
        <v>0</v>
      </c>
      <c r="KW55">
        <f t="shared" si="525"/>
        <v>0</v>
      </c>
      <c r="KX55">
        <f t="shared" si="526"/>
        <v>0</v>
      </c>
      <c r="KY55">
        <f t="shared" si="527"/>
        <v>0</v>
      </c>
      <c r="KZ55">
        <f t="shared" si="528"/>
        <v>0</v>
      </c>
      <c r="LA55">
        <f t="shared" si="529"/>
        <v>0</v>
      </c>
      <c r="LB55">
        <f t="shared" si="530"/>
        <v>0</v>
      </c>
      <c r="LC55">
        <f t="shared" si="531"/>
        <v>0</v>
      </c>
      <c r="LD55">
        <f t="shared" si="532"/>
        <v>0</v>
      </c>
      <c r="LE55">
        <f t="shared" si="533"/>
        <v>0</v>
      </c>
      <c r="LF55">
        <f t="shared" si="534"/>
        <v>0</v>
      </c>
      <c r="LG55">
        <f t="shared" si="535"/>
        <v>0</v>
      </c>
      <c r="LH55">
        <f t="shared" si="536"/>
        <v>0</v>
      </c>
      <c r="LI55">
        <f t="shared" si="537"/>
        <v>0</v>
      </c>
      <c r="LJ55">
        <f t="shared" si="538"/>
        <v>0</v>
      </c>
      <c r="LK55">
        <f t="shared" si="539"/>
        <v>0</v>
      </c>
      <c r="LL55">
        <f t="shared" si="540"/>
        <v>0</v>
      </c>
      <c r="LM55">
        <f t="shared" si="541"/>
        <v>0</v>
      </c>
      <c r="LN55">
        <f t="shared" si="542"/>
        <v>0</v>
      </c>
      <c r="LO55">
        <f t="shared" si="543"/>
        <v>100</v>
      </c>
      <c r="LP55">
        <f t="shared" si="544"/>
        <v>0</v>
      </c>
      <c r="LQ55">
        <f t="shared" si="545"/>
        <v>0</v>
      </c>
      <c r="LR55">
        <f t="shared" si="546"/>
        <v>0</v>
      </c>
      <c r="LS55">
        <f t="shared" si="547"/>
        <v>0</v>
      </c>
      <c r="LT55" t="str">
        <f t="shared" si="548"/>
        <v/>
      </c>
      <c r="LU55" t="str">
        <f t="shared" si="549"/>
        <v/>
      </c>
      <c r="LV55">
        <f t="shared" si="550"/>
        <v>0</v>
      </c>
      <c r="MS55">
        <f t="shared" si="551"/>
        <v>999</v>
      </c>
      <c r="MT55">
        <f t="shared" si="552"/>
        <v>999</v>
      </c>
      <c r="NB55">
        <v>52</v>
      </c>
      <c r="NC55">
        <f t="shared" si="713"/>
        <v>0</v>
      </c>
      <c r="ND55">
        <f t="shared" si="714"/>
        <v>0</v>
      </c>
      <c r="NE55">
        <f t="shared" si="715"/>
        <v>0</v>
      </c>
      <c r="NF55">
        <f t="shared" si="716"/>
        <v>0</v>
      </c>
      <c r="NG55">
        <f t="shared" si="717"/>
        <v>0</v>
      </c>
      <c r="NH55">
        <f t="shared" si="718"/>
        <v>0</v>
      </c>
      <c r="NI55">
        <f t="shared" si="719"/>
        <v>0</v>
      </c>
      <c r="NJ55">
        <f t="shared" si="720"/>
        <v>0</v>
      </c>
      <c r="NK55">
        <f t="shared" si="721"/>
        <v>0</v>
      </c>
      <c r="NL55">
        <f t="shared" si="722"/>
        <v>0</v>
      </c>
      <c r="NM55">
        <f t="shared" si="553"/>
        <v>0</v>
      </c>
      <c r="NN55">
        <f t="shared" si="554"/>
        <v>0</v>
      </c>
      <c r="NO55">
        <f t="shared" si="555"/>
        <v>0</v>
      </c>
      <c r="NP55">
        <f t="shared" si="556"/>
        <v>0</v>
      </c>
      <c r="NQ55">
        <f t="shared" si="557"/>
        <v>0</v>
      </c>
      <c r="NR55">
        <f t="shared" si="558"/>
        <v>0</v>
      </c>
      <c r="NS55">
        <f t="shared" si="559"/>
        <v>0</v>
      </c>
      <c r="NT55">
        <f t="shared" si="560"/>
        <v>0</v>
      </c>
      <c r="NU55">
        <f t="shared" si="561"/>
        <v>0</v>
      </c>
      <c r="NV55">
        <f t="shared" si="562"/>
        <v>0</v>
      </c>
      <c r="NW55">
        <f t="shared" si="563"/>
        <v>0</v>
      </c>
      <c r="NX55">
        <f t="shared" si="564"/>
        <v>0</v>
      </c>
      <c r="NY55">
        <f t="shared" si="565"/>
        <v>0</v>
      </c>
      <c r="NZ55">
        <f t="shared" si="566"/>
        <v>0</v>
      </c>
      <c r="OA55">
        <f t="shared" si="567"/>
        <v>0</v>
      </c>
      <c r="OB55">
        <f t="shared" si="568"/>
        <v>0</v>
      </c>
      <c r="OC55">
        <f t="shared" si="569"/>
        <v>0</v>
      </c>
      <c r="OD55">
        <f t="shared" si="570"/>
        <v>0</v>
      </c>
      <c r="OE55">
        <f t="shared" si="571"/>
        <v>0</v>
      </c>
      <c r="OF55">
        <f t="shared" si="572"/>
        <v>0</v>
      </c>
      <c r="OG55">
        <f t="shared" si="573"/>
        <v>0</v>
      </c>
      <c r="OH55">
        <f t="shared" si="574"/>
        <v>0</v>
      </c>
      <c r="OI55">
        <f t="shared" si="575"/>
        <v>0</v>
      </c>
      <c r="OJ55">
        <f t="shared" si="576"/>
        <v>0</v>
      </c>
      <c r="OK55">
        <f t="shared" si="577"/>
        <v>0</v>
      </c>
      <c r="OL55">
        <f t="shared" si="578"/>
        <v>0</v>
      </c>
      <c r="OM55">
        <f t="shared" si="579"/>
        <v>0</v>
      </c>
      <c r="ON55">
        <f t="shared" si="580"/>
        <v>0</v>
      </c>
      <c r="OO55">
        <f t="shared" si="581"/>
        <v>0</v>
      </c>
      <c r="OP55">
        <f t="shared" si="582"/>
        <v>0</v>
      </c>
      <c r="OQ55">
        <f t="shared" si="583"/>
        <v>200</v>
      </c>
      <c r="OR55">
        <f t="shared" si="584"/>
        <v>0</v>
      </c>
      <c r="OS55">
        <f t="shared" si="585"/>
        <v>0</v>
      </c>
      <c r="OT55">
        <f t="shared" si="586"/>
        <v>0</v>
      </c>
      <c r="OU55">
        <f t="shared" si="587"/>
        <v>0</v>
      </c>
      <c r="OV55" t="str">
        <f t="shared" si="588"/>
        <v/>
      </c>
      <c r="OW55" t="str">
        <f t="shared" si="589"/>
        <v/>
      </c>
      <c r="OX55">
        <f t="shared" si="590"/>
        <v>0</v>
      </c>
      <c r="PU55">
        <f t="shared" si="591"/>
        <v>999</v>
      </c>
      <c r="PV55">
        <f t="shared" si="592"/>
        <v>999</v>
      </c>
      <c r="QD55">
        <v>52</v>
      </c>
      <c r="QE55">
        <f t="shared" si="723"/>
        <v>0</v>
      </c>
      <c r="QF55">
        <f t="shared" si="724"/>
        <v>0</v>
      </c>
      <c r="QG55">
        <f t="shared" si="725"/>
        <v>0</v>
      </c>
      <c r="QH55">
        <f t="shared" si="726"/>
        <v>0</v>
      </c>
      <c r="QI55">
        <f t="shared" si="727"/>
        <v>0</v>
      </c>
      <c r="QJ55">
        <f t="shared" si="728"/>
        <v>0</v>
      </c>
      <c r="QK55">
        <f t="shared" si="729"/>
        <v>0</v>
      </c>
      <c r="QL55">
        <f t="shared" si="730"/>
        <v>0</v>
      </c>
      <c r="QM55">
        <f t="shared" si="731"/>
        <v>0</v>
      </c>
      <c r="QN55">
        <f t="shared" si="732"/>
        <v>0</v>
      </c>
      <c r="QO55">
        <f t="shared" si="593"/>
        <v>0</v>
      </c>
      <c r="QP55">
        <f t="shared" si="594"/>
        <v>0</v>
      </c>
      <c r="QQ55">
        <f t="shared" si="595"/>
        <v>0</v>
      </c>
      <c r="QR55">
        <f t="shared" si="596"/>
        <v>0</v>
      </c>
      <c r="QS55">
        <f t="shared" si="597"/>
        <v>0</v>
      </c>
      <c r="QT55">
        <f t="shared" si="598"/>
        <v>0</v>
      </c>
      <c r="QU55">
        <f t="shared" si="599"/>
        <v>0</v>
      </c>
      <c r="QV55">
        <f t="shared" si="600"/>
        <v>0</v>
      </c>
      <c r="QW55">
        <f t="shared" si="601"/>
        <v>0</v>
      </c>
      <c r="QX55">
        <f t="shared" si="602"/>
        <v>0</v>
      </c>
      <c r="QY55">
        <f t="shared" si="603"/>
        <v>0</v>
      </c>
      <c r="QZ55">
        <f t="shared" si="604"/>
        <v>0</v>
      </c>
      <c r="RA55">
        <f t="shared" si="605"/>
        <v>0</v>
      </c>
      <c r="RB55">
        <f t="shared" si="606"/>
        <v>0</v>
      </c>
      <c r="RC55">
        <f t="shared" si="607"/>
        <v>0</v>
      </c>
      <c r="RD55">
        <f t="shared" si="608"/>
        <v>0</v>
      </c>
      <c r="RE55">
        <f t="shared" si="609"/>
        <v>0</v>
      </c>
      <c r="RF55">
        <f t="shared" si="610"/>
        <v>0</v>
      </c>
      <c r="RG55">
        <f t="shared" si="611"/>
        <v>0</v>
      </c>
      <c r="RH55">
        <f t="shared" si="612"/>
        <v>0</v>
      </c>
      <c r="RI55">
        <f t="shared" si="613"/>
        <v>0</v>
      </c>
      <c r="RJ55">
        <f t="shared" si="614"/>
        <v>0</v>
      </c>
      <c r="RK55">
        <f t="shared" si="615"/>
        <v>0</v>
      </c>
      <c r="RL55">
        <f t="shared" si="616"/>
        <v>0</v>
      </c>
      <c r="RM55">
        <f t="shared" si="617"/>
        <v>0</v>
      </c>
      <c r="RN55">
        <f t="shared" si="618"/>
        <v>0</v>
      </c>
      <c r="RO55">
        <f t="shared" si="619"/>
        <v>0</v>
      </c>
      <c r="RP55">
        <f t="shared" si="620"/>
        <v>0</v>
      </c>
      <c r="RQ55">
        <f t="shared" si="621"/>
        <v>0</v>
      </c>
      <c r="RR55">
        <f t="shared" si="622"/>
        <v>0</v>
      </c>
      <c r="RS55">
        <f t="shared" si="623"/>
        <v>300</v>
      </c>
      <c r="RT55">
        <f t="shared" si="624"/>
        <v>0</v>
      </c>
      <c r="RU55">
        <f t="shared" si="625"/>
        <v>0</v>
      </c>
      <c r="RV55">
        <f t="shared" si="626"/>
        <v>0</v>
      </c>
      <c r="RW55">
        <f t="shared" si="627"/>
        <v>0</v>
      </c>
      <c r="RX55" t="str">
        <f t="shared" si="628"/>
        <v/>
      </c>
      <c r="RY55" t="str">
        <f t="shared" si="629"/>
        <v/>
      </c>
      <c r="RZ55">
        <f t="shared" si="630"/>
        <v>0</v>
      </c>
      <c r="SW55">
        <f t="shared" si="631"/>
        <v>999</v>
      </c>
      <c r="SX55">
        <f t="shared" si="632"/>
        <v>999</v>
      </c>
      <c r="TF55">
        <v>52</v>
      </c>
      <c r="TG55">
        <f t="shared" si="733"/>
        <v>0</v>
      </c>
      <c r="TH55">
        <f t="shared" si="734"/>
        <v>0</v>
      </c>
      <c r="TI55">
        <f t="shared" si="735"/>
        <v>0</v>
      </c>
      <c r="TJ55">
        <f t="shared" si="736"/>
        <v>0</v>
      </c>
      <c r="TK55">
        <f t="shared" si="737"/>
        <v>0</v>
      </c>
      <c r="TL55">
        <f t="shared" si="738"/>
        <v>0</v>
      </c>
      <c r="TM55">
        <f t="shared" si="739"/>
        <v>0</v>
      </c>
      <c r="TN55">
        <f t="shared" si="740"/>
        <v>0</v>
      </c>
      <c r="TO55">
        <f t="shared" si="741"/>
        <v>0</v>
      </c>
      <c r="TP55">
        <f t="shared" si="742"/>
        <v>0</v>
      </c>
      <c r="TQ55">
        <f t="shared" si="633"/>
        <v>0</v>
      </c>
      <c r="TR55">
        <f t="shared" si="634"/>
        <v>0</v>
      </c>
      <c r="TS55">
        <f t="shared" si="635"/>
        <v>0</v>
      </c>
      <c r="TT55">
        <f t="shared" si="636"/>
        <v>0</v>
      </c>
      <c r="TU55">
        <f t="shared" si="637"/>
        <v>0</v>
      </c>
      <c r="TV55">
        <f t="shared" si="638"/>
        <v>0</v>
      </c>
      <c r="TW55">
        <f t="shared" si="639"/>
        <v>0</v>
      </c>
      <c r="TX55">
        <f t="shared" si="640"/>
        <v>0</v>
      </c>
      <c r="TY55">
        <f t="shared" si="641"/>
        <v>0</v>
      </c>
      <c r="TZ55">
        <f t="shared" si="642"/>
        <v>0</v>
      </c>
      <c r="UA55">
        <f t="shared" si="643"/>
        <v>0</v>
      </c>
      <c r="UB55">
        <f t="shared" si="644"/>
        <v>0</v>
      </c>
      <c r="UC55">
        <f t="shared" si="645"/>
        <v>0</v>
      </c>
      <c r="UD55">
        <f t="shared" si="646"/>
        <v>0</v>
      </c>
      <c r="UE55">
        <f t="shared" si="647"/>
        <v>0</v>
      </c>
      <c r="UF55">
        <f t="shared" si="648"/>
        <v>0</v>
      </c>
      <c r="UG55">
        <f t="shared" si="649"/>
        <v>0</v>
      </c>
      <c r="UH55">
        <f t="shared" si="650"/>
        <v>0</v>
      </c>
      <c r="UI55">
        <f t="shared" si="651"/>
        <v>0</v>
      </c>
      <c r="UJ55">
        <f t="shared" si="652"/>
        <v>0</v>
      </c>
      <c r="UK55">
        <f t="shared" si="653"/>
        <v>0</v>
      </c>
      <c r="UL55">
        <f t="shared" si="654"/>
        <v>0</v>
      </c>
      <c r="UM55">
        <f t="shared" si="655"/>
        <v>0</v>
      </c>
      <c r="UN55">
        <f t="shared" si="656"/>
        <v>0</v>
      </c>
      <c r="UO55">
        <f t="shared" si="657"/>
        <v>0</v>
      </c>
      <c r="UP55">
        <f t="shared" si="658"/>
        <v>0</v>
      </c>
      <c r="UQ55">
        <f t="shared" si="659"/>
        <v>0</v>
      </c>
      <c r="UR55">
        <f t="shared" si="660"/>
        <v>0</v>
      </c>
      <c r="US55">
        <f t="shared" si="661"/>
        <v>0</v>
      </c>
      <c r="UT55">
        <f t="shared" si="662"/>
        <v>0</v>
      </c>
      <c r="UU55">
        <f t="shared" si="663"/>
        <v>400</v>
      </c>
      <c r="UV55">
        <f t="shared" si="664"/>
        <v>0</v>
      </c>
      <c r="UW55">
        <f t="shared" si="665"/>
        <v>0</v>
      </c>
      <c r="UX55">
        <f t="shared" si="666"/>
        <v>0</v>
      </c>
      <c r="UY55">
        <f t="shared" si="667"/>
        <v>0</v>
      </c>
      <c r="UZ55" t="str">
        <f t="shared" si="668"/>
        <v/>
      </c>
      <c r="VA55" t="str">
        <f t="shared" si="669"/>
        <v/>
      </c>
      <c r="VB55">
        <f t="shared" si="670"/>
        <v>0</v>
      </c>
      <c r="VY55">
        <f t="shared" si="671"/>
        <v>999</v>
      </c>
      <c r="VZ55">
        <f t="shared" si="672"/>
        <v>999</v>
      </c>
      <c r="WH55">
        <v>52</v>
      </c>
      <c r="WI55">
        <f t="shared" si="383"/>
        <v>0</v>
      </c>
      <c r="WJ55">
        <f t="shared" si="384"/>
        <v>0</v>
      </c>
      <c r="WK55">
        <f t="shared" si="385"/>
        <v>0</v>
      </c>
      <c r="WL55">
        <f t="shared" si="386"/>
        <v>0</v>
      </c>
      <c r="WM55">
        <f t="shared" si="387"/>
        <v>0</v>
      </c>
      <c r="WN55">
        <f t="shared" si="388"/>
        <v>0</v>
      </c>
      <c r="WO55">
        <f t="shared" si="389"/>
        <v>0</v>
      </c>
      <c r="WP55">
        <f t="shared" si="390"/>
        <v>0</v>
      </c>
      <c r="WQ55">
        <f t="shared" si="391"/>
        <v>0</v>
      </c>
      <c r="WR55">
        <f t="shared" si="392"/>
        <v>0</v>
      </c>
      <c r="WS55">
        <f t="shared" si="280"/>
        <v>0</v>
      </c>
      <c r="WT55">
        <f t="shared" si="281"/>
        <v>0</v>
      </c>
      <c r="WU55">
        <f t="shared" si="282"/>
        <v>0</v>
      </c>
      <c r="WV55">
        <f t="shared" si="283"/>
        <v>0</v>
      </c>
      <c r="WW55">
        <f t="shared" si="284"/>
        <v>0</v>
      </c>
      <c r="WX55">
        <f t="shared" si="285"/>
        <v>0</v>
      </c>
      <c r="WY55">
        <f t="shared" si="286"/>
        <v>0</v>
      </c>
      <c r="WZ55">
        <f t="shared" si="287"/>
        <v>0</v>
      </c>
      <c r="XA55">
        <f t="shared" si="288"/>
        <v>0</v>
      </c>
      <c r="XB55">
        <f t="shared" si="289"/>
        <v>0</v>
      </c>
      <c r="XC55">
        <f t="shared" si="290"/>
        <v>0</v>
      </c>
      <c r="XD55">
        <f t="shared" si="291"/>
        <v>0</v>
      </c>
      <c r="XE55">
        <f t="shared" si="292"/>
        <v>0</v>
      </c>
      <c r="XF55">
        <f t="shared" si="293"/>
        <v>0</v>
      </c>
      <c r="XG55">
        <f t="shared" si="294"/>
        <v>0</v>
      </c>
      <c r="XH55">
        <f t="shared" si="295"/>
        <v>0</v>
      </c>
      <c r="XI55">
        <f t="shared" si="296"/>
        <v>0</v>
      </c>
      <c r="XJ55">
        <f t="shared" si="297"/>
        <v>0</v>
      </c>
      <c r="XK55">
        <f t="shared" si="298"/>
        <v>0</v>
      </c>
      <c r="XL55">
        <f t="shared" si="299"/>
        <v>0</v>
      </c>
      <c r="XM55">
        <f t="shared" si="300"/>
        <v>0</v>
      </c>
      <c r="XN55">
        <f t="shared" si="301"/>
        <v>0</v>
      </c>
      <c r="XO55">
        <f t="shared" si="302"/>
        <v>0</v>
      </c>
      <c r="XP55">
        <f t="shared" si="303"/>
        <v>0</v>
      </c>
      <c r="XQ55">
        <f t="shared" si="304"/>
        <v>0</v>
      </c>
      <c r="XR55">
        <f t="shared" si="305"/>
        <v>0</v>
      </c>
      <c r="XS55">
        <f t="shared" si="306"/>
        <v>0</v>
      </c>
      <c r="XT55">
        <f t="shared" si="307"/>
        <v>0</v>
      </c>
      <c r="XU55">
        <f t="shared" si="308"/>
        <v>0</v>
      </c>
      <c r="XV55">
        <f t="shared" si="309"/>
        <v>0</v>
      </c>
      <c r="XX55">
        <f t="shared" si="310"/>
        <v>0</v>
      </c>
      <c r="XY55">
        <f t="shared" si="311"/>
        <v>0</v>
      </c>
      <c r="XZ55">
        <f t="shared" si="312"/>
        <v>0</v>
      </c>
    </row>
    <row r="56" spans="1:650" x14ac:dyDescent="0.45">
      <c r="C56" s="48">
        <v>300</v>
      </c>
      <c r="D56" s="31" t="str">
        <f>RV2</f>
        <v/>
      </c>
      <c r="E56" s="31" t="str">
        <f>RW2</f>
        <v/>
      </c>
      <c r="F56" s="31" t="str">
        <f>IF(SA2&lt;=0,"",IF(RU2=1,RT2,"&gt;72"))</f>
        <v/>
      </c>
      <c r="G56" s="32" t="str">
        <f>RZ2</f>
        <v/>
      </c>
      <c r="H56" s="33" t="str">
        <f>RX2</f>
        <v/>
      </c>
      <c r="I56" s="34" t="str">
        <f>IF(OR(SA2&lt;=0,RX2=""),"",MAX(0,YB2-RX2))</f>
        <v/>
      </c>
      <c r="AT56">
        <v>53</v>
      </c>
      <c r="AU56">
        <f t="shared" si="673"/>
        <v>0</v>
      </c>
      <c r="AV56">
        <f t="shared" si="674"/>
        <v>0</v>
      </c>
      <c r="AW56">
        <f t="shared" si="675"/>
        <v>0</v>
      </c>
      <c r="AX56">
        <f t="shared" si="676"/>
        <v>0</v>
      </c>
      <c r="AY56">
        <f t="shared" si="677"/>
        <v>0</v>
      </c>
      <c r="AZ56">
        <f t="shared" si="678"/>
        <v>0</v>
      </c>
      <c r="BA56">
        <f t="shared" si="679"/>
        <v>0</v>
      </c>
      <c r="BB56">
        <f t="shared" si="680"/>
        <v>0</v>
      </c>
      <c r="BC56">
        <f t="shared" si="681"/>
        <v>0</v>
      </c>
      <c r="BD56">
        <f t="shared" si="682"/>
        <v>0</v>
      </c>
      <c r="BE56">
        <f t="shared" si="393"/>
        <v>0</v>
      </c>
      <c r="BF56">
        <f t="shared" si="394"/>
        <v>0</v>
      </c>
      <c r="BG56">
        <f t="shared" si="395"/>
        <v>0</v>
      </c>
      <c r="BH56">
        <f t="shared" si="396"/>
        <v>0</v>
      </c>
      <c r="BI56">
        <f t="shared" si="397"/>
        <v>0</v>
      </c>
      <c r="BJ56">
        <f t="shared" si="398"/>
        <v>0</v>
      </c>
      <c r="BK56">
        <f t="shared" si="399"/>
        <v>0</v>
      </c>
      <c r="BL56">
        <f t="shared" si="400"/>
        <v>0</v>
      </c>
      <c r="BM56">
        <f t="shared" si="401"/>
        <v>0</v>
      </c>
      <c r="BN56">
        <f t="shared" si="402"/>
        <v>0</v>
      </c>
      <c r="BO56">
        <f t="shared" si="403"/>
        <v>0</v>
      </c>
      <c r="BP56">
        <f t="shared" si="404"/>
        <v>0</v>
      </c>
      <c r="BQ56">
        <f t="shared" si="405"/>
        <v>0</v>
      </c>
      <c r="BR56">
        <f t="shared" si="406"/>
        <v>0</v>
      </c>
      <c r="BS56">
        <f t="shared" si="407"/>
        <v>0</v>
      </c>
      <c r="BT56">
        <f t="shared" si="408"/>
        <v>0</v>
      </c>
      <c r="BU56">
        <f t="shared" si="409"/>
        <v>0</v>
      </c>
      <c r="BV56">
        <f t="shared" si="410"/>
        <v>0</v>
      </c>
      <c r="BW56">
        <f t="shared" si="411"/>
        <v>0</v>
      </c>
      <c r="BX56">
        <f t="shared" si="412"/>
        <v>0</v>
      </c>
      <c r="BY56">
        <f t="shared" si="413"/>
        <v>0</v>
      </c>
      <c r="BZ56">
        <f t="shared" si="414"/>
        <v>0</v>
      </c>
      <c r="CA56">
        <f t="shared" si="415"/>
        <v>0</v>
      </c>
      <c r="CB56">
        <f t="shared" si="416"/>
        <v>0</v>
      </c>
      <c r="CC56">
        <f t="shared" si="417"/>
        <v>0</v>
      </c>
      <c r="CD56">
        <f t="shared" si="418"/>
        <v>0</v>
      </c>
      <c r="CE56">
        <f t="shared" si="419"/>
        <v>0</v>
      </c>
      <c r="CF56">
        <f t="shared" si="420"/>
        <v>0</v>
      </c>
      <c r="CG56">
        <f t="shared" si="421"/>
        <v>0</v>
      </c>
      <c r="CH56">
        <f t="shared" si="422"/>
        <v>0</v>
      </c>
      <c r="CI56">
        <f t="shared" si="423"/>
        <v>0</v>
      </c>
      <c r="CJ56">
        <f t="shared" si="424"/>
        <v>0</v>
      </c>
      <c r="CK56">
        <f t="shared" si="425"/>
        <v>0</v>
      </c>
      <c r="CL56">
        <f t="shared" si="426"/>
        <v>0</v>
      </c>
      <c r="CM56">
        <f t="shared" si="427"/>
        <v>0</v>
      </c>
      <c r="CN56" t="str">
        <f t="shared" si="428"/>
        <v/>
      </c>
      <c r="CO56" t="str">
        <f t="shared" si="429"/>
        <v/>
      </c>
      <c r="CP56">
        <f t="shared" si="430"/>
        <v>0</v>
      </c>
      <c r="DM56">
        <f t="shared" si="431"/>
        <v>999</v>
      </c>
      <c r="DN56">
        <f t="shared" si="432"/>
        <v>999</v>
      </c>
      <c r="DV56">
        <v>53</v>
      </c>
      <c r="DW56">
        <f t="shared" si="683"/>
        <v>0</v>
      </c>
      <c r="DX56">
        <f t="shared" si="684"/>
        <v>0</v>
      </c>
      <c r="DY56">
        <f t="shared" si="685"/>
        <v>0</v>
      </c>
      <c r="DZ56">
        <f t="shared" si="686"/>
        <v>0</v>
      </c>
      <c r="EA56">
        <f t="shared" si="687"/>
        <v>0</v>
      </c>
      <c r="EB56">
        <f t="shared" si="688"/>
        <v>0</v>
      </c>
      <c r="EC56">
        <f t="shared" si="689"/>
        <v>0</v>
      </c>
      <c r="ED56">
        <f t="shared" si="690"/>
        <v>0</v>
      </c>
      <c r="EE56">
        <f t="shared" si="691"/>
        <v>0</v>
      </c>
      <c r="EF56">
        <f t="shared" si="692"/>
        <v>0</v>
      </c>
      <c r="EG56">
        <f t="shared" si="433"/>
        <v>0</v>
      </c>
      <c r="EH56">
        <f t="shared" si="434"/>
        <v>0</v>
      </c>
      <c r="EI56">
        <f t="shared" si="435"/>
        <v>0</v>
      </c>
      <c r="EJ56">
        <f t="shared" si="436"/>
        <v>0</v>
      </c>
      <c r="EK56">
        <f t="shared" si="437"/>
        <v>0</v>
      </c>
      <c r="EL56">
        <f t="shared" si="438"/>
        <v>0</v>
      </c>
      <c r="EM56">
        <f t="shared" si="439"/>
        <v>0</v>
      </c>
      <c r="EN56">
        <f t="shared" si="440"/>
        <v>0</v>
      </c>
      <c r="EO56">
        <f t="shared" si="441"/>
        <v>0</v>
      </c>
      <c r="EP56">
        <f t="shared" si="442"/>
        <v>0</v>
      </c>
      <c r="EQ56">
        <f t="shared" si="443"/>
        <v>0</v>
      </c>
      <c r="ER56">
        <f t="shared" si="444"/>
        <v>0</v>
      </c>
      <c r="ES56">
        <f t="shared" si="445"/>
        <v>0</v>
      </c>
      <c r="ET56">
        <f t="shared" si="446"/>
        <v>0</v>
      </c>
      <c r="EU56">
        <f t="shared" si="447"/>
        <v>0</v>
      </c>
      <c r="EV56">
        <f t="shared" si="448"/>
        <v>0</v>
      </c>
      <c r="EW56">
        <f t="shared" si="449"/>
        <v>0</v>
      </c>
      <c r="EX56">
        <f t="shared" si="450"/>
        <v>0</v>
      </c>
      <c r="EY56">
        <f t="shared" si="451"/>
        <v>0</v>
      </c>
      <c r="EZ56">
        <f t="shared" si="452"/>
        <v>0</v>
      </c>
      <c r="FA56">
        <f t="shared" si="453"/>
        <v>0</v>
      </c>
      <c r="FB56">
        <f t="shared" si="454"/>
        <v>0</v>
      </c>
      <c r="FC56">
        <f t="shared" si="455"/>
        <v>0</v>
      </c>
      <c r="FD56">
        <f t="shared" si="456"/>
        <v>0</v>
      </c>
      <c r="FE56">
        <f t="shared" si="457"/>
        <v>0</v>
      </c>
      <c r="FF56">
        <f t="shared" si="458"/>
        <v>0</v>
      </c>
      <c r="FG56">
        <f t="shared" si="459"/>
        <v>0</v>
      </c>
      <c r="FH56">
        <f t="shared" si="460"/>
        <v>0</v>
      </c>
      <c r="FI56">
        <f t="shared" si="461"/>
        <v>0</v>
      </c>
      <c r="FJ56">
        <f t="shared" si="462"/>
        <v>0</v>
      </c>
      <c r="FK56">
        <f t="shared" si="463"/>
        <v>0</v>
      </c>
      <c r="FL56">
        <f t="shared" si="464"/>
        <v>0</v>
      </c>
      <c r="FM56">
        <f t="shared" si="465"/>
        <v>0</v>
      </c>
      <c r="FN56">
        <f t="shared" si="466"/>
        <v>0</v>
      </c>
      <c r="FO56">
        <f t="shared" si="467"/>
        <v>0</v>
      </c>
      <c r="FP56" t="str">
        <f t="shared" si="468"/>
        <v/>
      </c>
      <c r="FQ56" t="str">
        <f t="shared" si="469"/>
        <v/>
      </c>
      <c r="FR56">
        <f t="shared" si="470"/>
        <v>0</v>
      </c>
      <c r="GO56">
        <f t="shared" si="471"/>
        <v>999</v>
      </c>
      <c r="GP56">
        <f t="shared" si="472"/>
        <v>999</v>
      </c>
      <c r="GX56">
        <v>53</v>
      </c>
      <c r="GY56">
        <f t="shared" si="693"/>
        <v>0</v>
      </c>
      <c r="GZ56">
        <f t="shared" si="694"/>
        <v>0</v>
      </c>
      <c r="HA56">
        <f t="shared" si="695"/>
        <v>0</v>
      </c>
      <c r="HB56">
        <f t="shared" si="696"/>
        <v>0</v>
      </c>
      <c r="HC56">
        <f t="shared" si="697"/>
        <v>0</v>
      </c>
      <c r="HD56">
        <f t="shared" si="698"/>
        <v>0</v>
      </c>
      <c r="HE56">
        <f t="shared" si="699"/>
        <v>0</v>
      </c>
      <c r="HF56">
        <f t="shared" si="700"/>
        <v>0</v>
      </c>
      <c r="HG56">
        <f t="shared" si="701"/>
        <v>0</v>
      </c>
      <c r="HH56">
        <f t="shared" si="702"/>
        <v>0</v>
      </c>
      <c r="HI56">
        <f t="shared" si="473"/>
        <v>0</v>
      </c>
      <c r="HJ56">
        <f t="shared" si="474"/>
        <v>0</v>
      </c>
      <c r="HK56">
        <f t="shared" si="475"/>
        <v>0</v>
      </c>
      <c r="HL56">
        <f t="shared" si="476"/>
        <v>0</v>
      </c>
      <c r="HM56">
        <f t="shared" si="477"/>
        <v>0</v>
      </c>
      <c r="HN56">
        <f t="shared" si="478"/>
        <v>0</v>
      </c>
      <c r="HO56">
        <f t="shared" si="479"/>
        <v>0</v>
      </c>
      <c r="HP56">
        <f t="shared" si="480"/>
        <v>0</v>
      </c>
      <c r="HQ56">
        <f t="shared" si="481"/>
        <v>0</v>
      </c>
      <c r="HR56">
        <f t="shared" si="482"/>
        <v>0</v>
      </c>
      <c r="HS56">
        <f t="shared" si="483"/>
        <v>0</v>
      </c>
      <c r="HT56">
        <f t="shared" si="484"/>
        <v>0</v>
      </c>
      <c r="HU56">
        <f t="shared" si="485"/>
        <v>0</v>
      </c>
      <c r="HV56">
        <f t="shared" si="486"/>
        <v>0</v>
      </c>
      <c r="HW56">
        <f t="shared" si="487"/>
        <v>0</v>
      </c>
      <c r="HX56">
        <f t="shared" si="488"/>
        <v>0</v>
      </c>
      <c r="HY56">
        <f t="shared" si="489"/>
        <v>0</v>
      </c>
      <c r="HZ56">
        <f t="shared" si="490"/>
        <v>0</v>
      </c>
      <c r="IA56">
        <f t="shared" si="491"/>
        <v>0</v>
      </c>
      <c r="IB56">
        <f t="shared" si="492"/>
        <v>0</v>
      </c>
      <c r="IC56">
        <f t="shared" si="493"/>
        <v>0</v>
      </c>
      <c r="ID56">
        <f t="shared" si="494"/>
        <v>0</v>
      </c>
      <c r="IE56">
        <f t="shared" si="495"/>
        <v>0</v>
      </c>
      <c r="IF56">
        <f t="shared" si="496"/>
        <v>0</v>
      </c>
      <c r="IG56">
        <f t="shared" si="497"/>
        <v>0</v>
      </c>
      <c r="IH56">
        <f t="shared" si="498"/>
        <v>0</v>
      </c>
      <c r="II56">
        <f t="shared" si="499"/>
        <v>0</v>
      </c>
      <c r="IJ56">
        <f t="shared" si="500"/>
        <v>0</v>
      </c>
      <c r="IK56">
        <f t="shared" si="501"/>
        <v>0</v>
      </c>
      <c r="IL56">
        <f t="shared" si="502"/>
        <v>0</v>
      </c>
      <c r="IM56">
        <f t="shared" si="503"/>
        <v>0</v>
      </c>
      <c r="IN56">
        <f t="shared" si="504"/>
        <v>0</v>
      </c>
      <c r="IO56">
        <f t="shared" si="505"/>
        <v>0</v>
      </c>
      <c r="IP56">
        <f t="shared" si="506"/>
        <v>0</v>
      </c>
      <c r="IQ56">
        <f t="shared" si="507"/>
        <v>0</v>
      </c>
      <c r="IR56" t="str">
        <f t="shared" si="508"/>
        <v/>
      </c>
      <c r="IS56" t="str">
        <f t="shared" si="509"/>
        <v/>
      </c>
      <c r="IT56">
        <f t="shared" si="510"/>
        <v>0</v>
      </c>
      <c r="JQ56">
        <f t="shared" si="511"/>
        <v>999</v>
      </c>
      <c r="JR56">
        <f t="shared" si="512"/>
        <v>999</v>
      </c>
      <c r="JZ56">
        <v>53</v>
      </c>
      <c r="KA56">
        <f t="shared" si="703"/>
        <v>0</v>
      </c>
      <c r="KB56">
        <f t="shared" si="704"/>
        <v>0</v>
      </c>
      <c r="KC56">
        <f t="shared" si="705"/>
        <v>0</v>
      </c>
      <c r="KD56">
        <f t="shared" si="706"/>
        <v>0</v>
      </c>
      <c r="KE56">
        <f t="shared" si="707"/>
        <v>0</v>
      </c>
      <c r="KF56">
        <f t="shared" si="708"/>
        <v>0</v>
      </c>
      <c r="KG56">
        <f t="shared" si="709"/>
        <v>0</v>
      </c>
      <c r="KH56">
        <f t="shared" si="710"/>
        <v>0</v>
      </c>
      <c r="KI56">
        <f t="shared" si="711"/>
        <v>0</v>
      </c>
      <c r="KJ56">
        <f t="shared" si="712"/>
        <v>0</v>
      </c>
      <c r="KK56">
        <f t="shared" si="513"/>
        <v>0</v>
      </c>
      <c r="KL56">
        <f t="shared" si="514"/>
        <v>0</v>
      </c>
      <c r="KM56">
        <f t="shared" si="515"/>
        <v>0</v>
      </c>
      <c r="KN56">
        <f t="shared" si="516"/>
        <v>0</v>
      </c>
      <c r="KO56">
        <f t="shared" si="517"/>
        <v>0</v>
      </c>
      <c r="KP56">
        <f t="shared" si="518"/>
        <v>0</v>
      </c>
      <c r="KQ56">
        <f t="shared" si="519"/>
        <v>0</v>
      </c>
      <c r="KR56">
        <f t="shared" si="520"/>
        <v>0</v>
      </c>
      <c r="KS56">
        <f t="shared" si="521"/>
        <v>0</v>
      </c>
      <c r="KT56">
        <f t="shared" si="522"/>
        <v>0</v>
      </c>
      <c r="KU56">
        <f t="shared" si="523"/>
        <v>0</v>
      </c>
      <c r="KV56">
        <f t="shared" si="524"/>
        <v>0</v>
      </c>
      <c r="KW56">
        <f t="shared" si="525"/>
        <v>0</v>
      </c>
      <c r="KX56">
        <f t="shared" si="526"/>
        <v>0</v>
      </c>
      <c r="KY56">
        <f t="shared" si="527"/>
        <v>0</v>
      </c>
      <c r="KZ56">
        <f t="shared" si="528"/>
        <v>0</v>
      </c>
      <c r="LA56">
        <f t="shared" si="529"/>
        <v>0</v>
      </c>
      <c r="LB56">
        <f t="shared" si="530"/>
        <v>0</v>
      </c>
      <c r="LC56">
        <f t="shared" si="531"/>
        <v>0</v>
      </c>
      <c r="LD56">
        <f t="shared" si="532"/>
        <v>0</v>
      </c>
      <c r="LE56">
        <f t="shared" si="533"/>
        <v>0</v>
      </c>
      <c r="LF56">
        <f t="shared" si="534"/>
        <v>0</v>
      </c>
      <c r="LG56">
        <f t="shared" si="535"/>
        <v>0</v>
      </c>
      <c r="LH56">
        <f t="shared" si="536"/>
        <v>0</v>
      </c>
      <c r="LI56">
        <f t="shared" si="537"/>
        <v>0</v>
      </c>
      <c r="LJ56">
        <f t="shared" si="538"/>
        <v>0</v>
      </c>
      <c r="LK56">
        <f t="shared" si="539"/>
        <v>0</v>
      </c>
      <c r="LL56">
        <f t="shared" si="540"/>
        <v>0</v>
      </c>
      <c r="LM56">
        <f t="shared" si="541"/>
        <v>0</v>
      </c>
      <c r="LN56">
        <f t="shared" si="542"/>
        <v>0</v>
      </c>
      <c r="LO56">
        <f t="shared" si="543"/>
        <v>100</v>
      </c>
      <c r="LP56">
        <f t="shared" si="544"/>
        <v>0</v>
      </c>
      <c r="LQ56">
        <f t="shared" si="545"/>
        <v>0</v>
      </c>
      <c r="LR56">
        <f t="shared" si="546"/>
        <v>0</v>
      </c>
      <c r="LS56">
        <f t="shared" si="547"/>
        <v>0</v>
      </c>
      <c r="LT56" t="str">
        <f t="shared" si="548"/>
        <v/>
      </c>
      <c r="LU56" t="str">
        <f t="shared" si="549"/>
        <v/>
      </c>
      <c r="LV56">
        <f t="shared" si="550"/>
        <v>0</v>
      </c>
      <c r="MS56">
        <f t="shared" si="551"/>
        <v>999</v>
      </c>
      <c r="MT56">
        <f t="shared" si="552"/>
        <v>999</v>
      </c>
      <c r="NB56">
        <v>53</v>
      </c>
      <c r="NC56">
        <f t="shared" si="713"/>
        <v>0</v>
      </c>
      <c r="ND56">
        <f t="shared" si="714"/>
        <v>0</v>
      </c>
      <c r="NE56">
        <f t="shared" si="715"/>
        <v>0</v>
      </c>
      <c r="NF56">
        <f t="shared" si="716"/>
        <v>0</v>
      </c>
      <c r="NG56">
        <f t="shared" si="717"/>
        <v>0</v>
      </c>
      <c r="NH56">
        <f t="shared" si="718"/>
        <v>0</v>
      </c>
      <c r="NI56">
        <f t="shared" si="719"/>
        <v>0</v>
      </c>
      <c r="NJ56">
        <f t="shared" si="720"/>
        <v>0</v>
      </c>
      <c r="NK56">
        <f t="shared" si="721"/>
        <v>0</v>
      </c>
      <c r="NL56">
        <f t="shared" si="722"/>
        <v>0</v>
      </c>
      <c r="NM56">
        <f t="shared" si="553"/>
        <v>0</v>
      </c>
      <c r="NN56">
        <f t="shared" si="554"/>
        <v>0</v>
      </c>
      <c r="NO56">
        <f t="shared" si="555"/>
        <v>0</v>
      </c>
      <c r="NP56">
        <f t="shared" si="556"/>
        <v>0</v>
      </c>
      <c r="NQ56">
        <f t="shared" si="557"/>
        <v>0</v>
      </c>
      <c r="NR56">
        <f t="shared" si="558"/>
        <v>0</v>
      </c>
      <c r="NS56">
        <f t="shared" si="559"/>
        <v>0</v>
      </c>
      <c r="NT56">
        <f t="shared" si="560"/>
        <v>0</v>
      </c>
      <c r="NU56">
        <f t="shared" si="561"/>
        <v>0</v>
      </c>
      <c r="NV56">
        <f t="shared" si="562"/>
        <v>0</v>
      </c>
      <c r="NW56">
        <f t="shared" si="563"/>
        <v>0</v>
      </c>
      <c r="NX56">
        <f t="shared" si="564"/>
        <v>0</v>
      </c>
      <c r="NY56">
        <f t="shared" si="565"/>
        <v>0</v>
      </c>
      <c r="NZ56">
        <f t="shared" si="566"/>
        <v>0</v>
      </c>
      <c r="OA56">
        <f t="shared" si="567"/>
        <v>0</v>
      </c>
      <c r="OB56">
        <f t="shared" si="568"/>
        <v>0</v>
      </c>
      <c r="OC56">
        <f t="shared" si="569"/>
        <v>0</v>
      </c>
      <c r="OD56">
        <f t="shared" si="570"/>
        <v>0</v>
      </c>
      <c r="OE56">
        <f t="shared" si="571"/>
        <v>0</v>
      </c>
      <c r="OF56">
        <f t="shared" si="572"/>
        <v>0</v>
      </c>
      <c r="OG56">
        <f t="shared" si="573"/>
        <v>0</v>
      </c>
      <c r="OH56">
        <f t="shared" si="574"/>
        <v>0</v>
      </c>
      <c r="OI56">
        <f t="shared" si="575"/>
        <v>0</v>
      </c>
      <c r="OJ56">
        <f t="shared" si="576"/>
        <v>0</v>
      </c>
      <c r="OK56">
        <f t="shared" si="577"/>
        <v>0</v>
      </c>
      <c r="OL56">
        <f t="shared" si="578"/>
        <v>0</v>
      </c>
      <c r="OM56">
        <f t="shared" si="579"/>
        <v>0</v>
      </c>
      <c r="ON56">
        <f t="shared" si="580"/>
        <v>0</v>
      </c>
      <c r="OO56">
        <f t="shared" si="581"/>
        <v>0</v>
      </c>
      <c r="OP56">
        <f t="shared" si="582"/>
        <v>0</v>
      </c>
      <c r="OQ56">
        <f t="shared" si="583"/>
        <v>200</v>
      </c>
      <c r="OR56">
        <f t="shared" si="584"/>
        <v>0</v>
      </c>
      <c r="OS56">
        <f t="shared" si="585"/>
        <v>0</v>
      </c>
      <c r="OT56">
        <f t="shared" si="586"/>
        <v>0</v>
      </c>
      <c r="OU56">
        <f t="shared" si="587"/>
        <v>0</v>
      </c>
      <c r="OV56" t="str">
        <f t="shared" si="588"/>
        <v/>
      </c>
      <c r="OW56" t="str">
        <f t="shared" si="589"/>
        <v/>
      </c>
      <c r="OX56">
        <f t="shared" si="590"/>
        <v>0</v>
      </c>
      <c r="PU56">
        <f t="shared" si="591"/>
        <v>999</v>
      </c>
      <c r="PV56">
        <f t="shared" si="592"/>
        <v>999</v>
      </c>
      <c r="QD56">
        <v>53</v>
      </c>
      <c r="QE56">
        <f t="shared" si="723"/>
        <v>0</v>
      </c>
      <c r="QF56">
        <f t="shared" si="724"/>
        <v>0</v>
      </c>
      <c r="QG56">
        <f t="shared" si="725"/>
        <v>0</v>
      </c>
      <c r="QH56">
        <f t="shared" si="726"/>
        <v>0</v>
      </c>
      <c r="QI56">
        <f t="shared" si="727"/>
        <v>0</v>
      </c>
      <c r="QJ56">
        <f t="shared" si="728"/>
        <v>0</v>
      </c>
      <c r="QK56">
        <f t="shared" si="729"/>
        <v>0</v>
      </c>
      <c r="QL56">
        <f t="shared" si="730"/>
        <v>0</v>
      </c>
      <c r="QM56">
        <f t="shared" si="731"/>
        <v>0</v>
      </c>
      <c r="QN56">
        <f t="shared" si="732"/>
        <v>0</v>
      </c>
      <c r="QO56">
        <f t="shared" si="593"/>
        <v>0</v>
      </c>
      <c r="QP56">
        <f t="shared" si="594"/>
        <v>0</v>
      </c>
      <c r="QQ56">
        <f t="shared" si="595"/>
        <v>0</v>
      </c>
      <c r="QR56">
        <f t="shared" si="596"/>
        <v>0</v>
      </c>
      <c r="QS56">
        <f t="shared" si="597"/>
        <v>0</v>
      </c>
      <c r="QT56">
        <f t="shared" si="598"/>
        <v>0</v>
      </c>
      <c r="QU56">
        <f t="shared" si="599"/>
        <v>0</v>
      </c>
      <c r="QV56">
        <f t="shared" si="600"/>
        <v>0</v>
      </c>
      <c r="QW56">
        <f t="shared" si="601"/>
        <v>0</v>
      </c>
      <c r="QX56">
        <f t="shared" si="602"/>
        <v>0</v>
      </c>
      <c r="QY56">
        <f t="shared" si="603"/>
        <v>0</v>
      </c>
      <c r="QZ56">
        <f t="shared" si="604"/>
        <v>0</v>
      </c>
      <c r="RA56">
        <f t="shared" si="605"/>
        <v>0</v>
      </c>
      <c r="RB56">
        <f t="shared" si="606"/>
        <v>0</v>
      </c>
      <c r="RC56">
        <f t="shared" si="607"/>
        <v>0</v>
      </c>
      <c r="RD56">
        <f t="shared" si="608"/>
        <v>0</v>
      </c>
      <c r="RE56">
        <f t="shared" si="609"/>
        <v>0</v>
      </c>
      <c r="RF56">
        <f t="shared" si="610"/>
        <v>0</v>
      </c>
      <c r="RG56">
        <f t="shared" si="611"/>
        <v>0</v>
      </c>
      <c r="RH56">
        <f t="shared" si="612"/>
        <v>0</v>
      </c>
      <c r="RI56">
        <f t="shared" si="613"/>
        <v>0</v>
      </c>
      <c r="RJ56">
        <f t="shared" si="614"/>
        <v>0</v>
      </c>
      <c r="RK56">
        <f t="shared" si="615"/>
        <v>0</v>
      </c>
      <c r="RL56">
        <f t="shared" si="616"/>
        <v>0</v>
      </c>
      <c r="RM56">
        <f t="shared" si="617"/>
        <v>0</v>
      </c>
      <c r="RN56">
        <f t="shared" si="618"/>
        <v>0</v>
      </c>
      <c r="RO56">
        <f t="shared" si="619"/>
        <v>0</v>
      </c>
      <c r="RP56">
        <f t="shared" si="620"/>
        <v>0</v>
      </c>
      <c r="RQ56">
        <f t="shared" si="621"/>
        <v>0</v>
      </c>
      <c r="RR56">
        <f t="shared" si="622"/>
        <v>0</v>
      </c>
      <c r="RS56">
        <f t="shared" si="623"/>
        <v>300</v>
      </c>
      <c r="RT56">
        <f t="shared" si="624"/>
        <v>0</v>
      </c>
      <c r="RU56">
        <f t="shared" si="625"/>
        <v>0</v>
      </c>
      <c r="RV56">
        <f t="shared" si="626"/>
        <v>0</v>
      </c>
      <c r="RW56">
        <f t="shared" si="627"/>
        <v>0</v>
      </c>
      <c r="RX56" t="str">
        <f t="shared" si="628"/>
        <v/>
      </c>
      <c r="RY56" t="str">
        <f t="shared" si="629"/>
        <v/>
      </c>
      <c r="RZ56">
        <f t="shared" si="630"/>
        <v>0</v>
      </c>
      <c r="SW56">
        <f t="shared" si="631"/>
        <v>999</v>
      </c>
      <c r="SX56">
        <f t="shared" si="632"/>
        <v>999</v>
      </c>
      <c r="TF56">
        <v>53</v>
      </c>
      <c r="TG56">
        <f t="shared" si="733"/>
        <v>0</v>
      </c>
      <c r="TH56">
        <f t="shared" si="734"/>
        <v>0</v>
      </c>
      <c r="TI56">
        <f t="shared" si="735"/>
        <v>0</v>
      </c>
      <c r="TJ56">
        <f t="shared" si="736"/>
        <v>0</v>
      </c>
      <c r="TK56">
        <f t="shared" si="737"/>
        <v>0</v>
      </c>
      <c r="TL56">
        <f t="shared" si="738"/>
        <v>0</v>
      </c>
      <c r="TM56">
        <f t="shared" si="739"/>
        <v>0</v>
      </c>
      <c r="TN56">
        <f t="shared" si="740"/>
        <v>0</v>
      </c>
      <c r="TO56">
        <f t="shared" si="741"/>
        <v>0</v>
      </c>
      <c r="TP56">
        <f t="shared" si="742"/>
        <v>0</v>
      </c>
      <c r="TQ56">
        <f t="shared" si="633"/>
        <v>0</v>
      </c>
      <c r="TR56">
        <f t="shared" si="634"/>
        <v>0</v>
      </c>
      <c r="TS56">
        <f t="shared" si="635"/>
        <v>0</v>
      </c>
      <c r="TT56">
        <f t="shared" si="636"/>
        <v>0</v>
      </c>
      <c r="TU56">
        <f t="shared" si="637"/>
        <v>0</v>
      </c>
      <c r="TV56">
        <f t="shared" si="638"/>
        <v>0</v>
      </c>
      <c r="TW56">
        <f t="shared" si="639"/>
        <v>0</v>
      </c>
      <c r="TX56">
        <f t="shared" si="640"/>
        <v>0</v>
      </c>
      <c r="TY56">
        <f t="shared" si="641"/>
        <v>0</v>
      </c>
      <c r="TZ56">
        <f t="shared" si="642"/>
        <v>0</v>
      </c>
      <c r="UA56">
        <f t="shared" si="643"/>
        <v>0</v>
      </c>
      <c r="UB56">
        <f t="shared" si="644"/>
        <v>0</v>
      </c>
      <c r="UC56">
        <f t="shared" si="645"/>
        <v>0</v>
      </c>
      <c r="UD56">
        <f t="shared" si="646"/>
        <v>0</v>
      </c>
      <c r="UE56">
        <f t="shared" si="647"/>
        <v>0</v>
      </c>
      <c r="UF56">
        <f t="shared" si="648"/>
        <v>0</v>
      </c>
      <c r="UG56">
        <f t="shared" si="649"/>
        <v>0</v>
      </c>
      <c r="UH56">
        <f t="shared" si="650"/>
        <v>0</v>
      </c>
      <c r="UI56">
        <f t="shared" si="651"/>
        <v>0</v>
      </c>
      <c r="UJ56">
        <f t="shared" si="652"/>
        <v>0</v>
      </c>
      <c r="UK56">
        <f t="shared" si="653"/>
        <v>0</v>
      </c>
      <c r="UL56">
        <f t="shared" si="654"/>
        <v>0</v>
      </c>
      <c r="UM56">
        <f t="shared" si="655"/>
        <v>0</v>
      </c>
      <c r="UN56">
        <f t="shared" si="656"/>
        <v>0</v>
      </c>
      <c r="UO56">
        <f t="shared" si="657"/>
        <v>0</v>
      </c>
      <c r="UP56">
        <f t="shared" si="658"/>
        <v>0</v>
      </c>
      <c r="UQ56">
        <f t="shared" si="659"/>
        <v>0</v>
      </c>
      <c r="UR56">
        <f t="shared" si="660"/>
        <v>0</v>
      </c>
      <c r="US56">
        <f t="shared" si="661"/>
        <v>0</v>
      </c>
      <c r="UT56">
        <f t="shared" si="662"/>
        <v>0</v>
      </c>
      <c r="UU56">
        <f t="shared" si="663"/>
        <v>400</v>
      </c>
      <c r="UV56">
        <f t="shared" si="664"/>
        <v>0</v>
      </c>
      <c r="UW56">
        <f t="shared" si="665"/>
        <v>0</v>
      </c>
      <c r="UX56">
        <f t="shared" si="666"/>
        <v>0</v>
      </c>
      <c r="UY56">
        <f t="shared" si="667"/>
        <v>0</v>
      </c>
      <c r="UZ56" t="str">
        <f t="shared" si="668"/>
        <v/>
      </c>
      <c r="VA56" t="str">
        <f t="shared" si="669"/>
        <v/>
      </c>
      <c r="VB56">
        <f t="shared" si="670"/>
        <v>0</v>
      </c>
      <c r="VY56">
        <f t="shared" si="671"/>
        <v>999</v>
      </c>
      <c r="VZ56">
        <f t="shared" si="672"/>
        <v>999</v>
      </c>
      <c r="WH56">
        <v>53</v>
      </c>
      <c r="WI56">
        <f t="shared" si="383"/>
        <v>0</v>
      </c>
      <c r="WJ56">
        <f t="shared" si="384"/>
        <v>0</v>
      </c>
      <c r="WK56">
        <f t="shared" si="385"/>
        <v>0</v>
      </c>
      <c r="WL56">
        <f t="shared" si="386"/>
        <v>0</v>
      </c>
      <c r="WM56">
        <f t="shared" si="387"/>
        <v>0</v>
      </c>
      <c r="WN56">
        <f t="shared" si="388"/>
        <v>0</v>
      </c>
      <c r="WO56">
        <f t="shared" si="389"/>
        <v>0</v>
      </c>
      <c r="WP56">
        <f t="shared" si="390"/>
        <v>0</v>
      </c>
      <c r="WQ56">
        <f t="shared" si="391"/>
        <v>0</v>
      </c>
      <c r="WR56">
        <f t="shared" si="392"/>
        <v>0</v>
      </c>
      <c r="WS56">
        <f t="shared" si="280"/>
        <v>0</v>
      </c>
      <c r="WT56">
        <f t="shared" si="281"/>
        <v>0</v>
      </c>
      <c r="WU56">
        <f t="shared" si="282"/>
        <v>0</v>
      </c>
      <c r="WV56">
        <f t="shared" si="283"/>
        <v>0</v>
      </c>
      <c r="WW56">
        <f t="shared" si="284"/>
        <v>0</v>
      </c>
      <c r="WX56">
        <f t="shared" si="285"/>
        <v>0</v>
      </c>
      <c r="WY56">
        <f t="shared" si="286"/>
        <v>0</v>
      </c>
      <c r="WZ56">
        <f t="shared" si="287"/>
        <v>0</v>
      </c>
      <c r="XA56">
        <f t="shared" si="288"/>
        <v>0</v>
      </c>
      <c r="XB56">
        <f t="shared" si="289"/>
        <v>0</v>
      </c>
      <c r="XC56">
        <f t="shared" si="290"/>
        <v>0</v>
      </c>
      <c r="XD56">
        <f t="shared" si="291"/>
        <v>0</v>
      </c>
      <c r="XE56">
        <f t="shared" si="292"/>
        <v>0</v>
      </c>
      <c r="XF56">
        <f t="shared" si="293"/>
        <v>0</v>
      </c>
      <c r="XG56">
        <f t="shared" si="294"/>
        <v>0</v>
      </c>
      <c r="XH56">
        <f t="shared" si="295"/>
        <v>0</v>
      </c>
      <c r="XI56">
        <f t="shared" si="296"/>
        <v>0</v>
      </c>
      <c r="XJ56">
        <f t="shared" si="297"/>
        <v>0</v>
      </c>
      <c r="XK56">
        <f t="shared" si="298"/>
        <v>0</v>
      </c>
      <c r="XL56">
        <f t="shared" si="299"/>
        <v>0</v>
      </c>
      <c r="XM56">
        <f t="shared" si="300"/>
        <v>0</v>
      </c>
      <c r="XN56">
        <f t="shared" si="301"/>
        <v>0</v>
      </c>
      <c r="XO56">
        <f t="shared" si="302"/>
        <v>0</v>
      </c>
      <c r="XP56">
        <f t="shared" si="303"/>
        <v>0</v>
      </c>
      <c r="XQ56">
        <f t="shared" si="304"/>
        <v>0</v>
      </c>
      <c r="XR56">
        <f t="shared" si="305"/>
        <v>0</v>
      </c>
      <c r="XS56">
        <f t="shared" si="306"/>
        <v>0</v>
      </c>
      <c r="XT56">
        <f t="shared" si="307"/>
        <v>0</v>
      </c>
      <c r="XU56">
        <f t="shared" si="308"/>
        <v>0</v>
      </c>
      <c r="XV56">
        <f t="shared" si="309"/>
        <v>0</v>
      </c>
      <c r="XX56">
        <f t="shared" si="310"/>
        <v>0</v>
      </c>
      <c r="XY56">
        <f t="shared" si="311"/>
        <v>0</v>
      </c>
      <c r="XZ56">
        <f t="shared" si="312"/>
        <v>0</v>
      </c>
    </row>
    <row r="57" spans="1:650" x14ac:dyDescent="0.45">
      <c r="C57" s="48">
        <v>400</v>
      </c>
      <c r="D57" s="31" t="str">
        <f>UX2</f>
        <v/>
      </c>
      <c r="E57" s="31" t="str">
        <f>UY2</f>
        <v/>
      </c>
      <c r="F57" s="31" t="str">
        <f>IF(VC2&lt;=0,"",IF(UW2=1,UV2,"&gt;72"))</f>
        <v/>
      </c>
      <c r="G57" s="32" t="str">
        <f>VB2</f>
        <v/>
      </c>
      <c r="H57" s="33" t="str">
        <f>UZ2</f>
        <v/>
      </c>
      <c r="I57" s="34" t="str">
        <f>IF(OR(VC2&lt;=0,UZ2=""),"",MAX(0,YB2-UZ2))</f>
        <v/>
      </c>
      <c r="AT57">
        <v>54</v>
      </c>
      <c r="AU57">
        <f t="shared" si="673"/>
        <v>0</v>
      </c>
      <c r="AV57">
        <f t="shared" si="674"/>
        <v>0</v>
      </c>
      <c r="AW57">
        <f t="shared" si="675"/>
        <v>0</v>
      </c>
      <c r="AX57">
        <f t="shared" si="676"/>
        <v>0</v>
      </c>
      <c r="AY57">
        <f t="shared" si="677"/>
        <v>0</v>
      </c>
      <c r="AZ57">
        <f t="shared" si="678"/>
        <v>0</v>
      </c>
      <c r="BA57">
        <f t="shared" si="679"/>
        <v>0</v>
      </c>
      <c r="BB57">
        <f t="shared" si="680"/>
        <v>0</v>
      </c>
      <c r="BC57">
        <f t="shared" si="681"/>
        <v>0</v>
      </c>
      <c r="BD57">
        <f t="shared" si="682"/>
        <v>0</v>
      </c>
      <c r="BE57">
        <f t="shared" si="393"/>
        <v>0</v>
      </c>
      <c r="BF57">
        <f t="shared" si="394"/>
        <v>0</v>
      </c>
      <c r="BG57">
        <f t="shared" si="395"/>
        <v>0</v>
      </c>
      <c r="BH57">
        <f t="shared" si="396"/>
        <v>0</v>
      </c>
      <c r="BI57">
        <f t="shared" si="397"/>
        <v>0</v>
      </c>
      <c r="BJ57">
        <f t="shared" si="398"/>
        <v>0</v>
      </c>
      <c r="BK57">
        <f t="shared" si="399"/>
        <v>0</v>
      </c>
      <c r="BL57">
        <f t="shared" si="400"/>
        <v>0</v>
      </c>
      <c r="BM57">
        <f t="shared" si="401"/>
        <v>0</v>
      </c>
      <c r="BN57">
        <f t="shared" si="402"/>
        <v>0</v>
      </c>
      <c r="BO57">
        <f t="shared" si="403"/>
        <v>0</v>
      </c>
      <c r="BP57">
        <f t="shared" si="404"/>
        <v>0</v>
      </c>
      <c r="BQ57">
        <f t="shared" si="405"/>
        <v>0</v>
      </c>
      <c r="BR57">
        <f t="shared" si="406"/>
        <v>0</v>
      </c>
      <c r="BS57">
        <f t="shared" si="407"/>
        <v>0</v>
      </c>
      <c r="BT57">
        <f t="shared" si="408"/>
        <v>0</v>
      </c>
      <c r="BU57">
        <f t="shared" si="409"/>
        <v>0</v>
      </c>
      <c r="BV57">
        <f t="shared" si="410"/>
        <v>0</v>
      </c>
      <c r="BW57">
        <f t="shared" si="411"/>
        <v>0</v>
      </c>
      <c r="BX57">
        <f t="shared" si="412"/>
        <v>0</v>
      </c>
      <c r="BY57">
        <f t="shared" si="413"/>
        <v>0</v>
      </c>
      <c r="BZ57">
        <f t="shared" si="414"/>
        <v>0</v>
      </c>
      <c r="CA57">
        <f t="shared" si="415"/>
        <v>0</v>
      </c>
      <c r="CB57">
        <f t="shared" si="416"/>
        <v>0</v>
      </c>
      <c r="CC57">
        <f t="shared" si="417"/>
        <v>0</v>
      </c>
      <c r="CD57">
        <f t="shared" si="418"/>
        <v>0</v>
      </c>
      <c r="CE57">
        <f t="shared" si="419"/>
        <v>0</v>
      </c>
      <c r="CF57">
        <f t="shared" si="420"/>
        <v>0</v>
      </c>
      <c r="CG57">
        <f t="shared" si="421"/>
        <v>0</v>
      </c>
      <c r="CH57">
        <f t="shared" si="422"/>
        <v>0</v>
      </c>
      <c r="CI57">
        <f t="shared" si="423"/>
        <v>0</v>
      </c>
      <c r="CJ57">
        <f t="shared" si="424"/>
        <v>0</v>
      </c>
      <c r="CK57">
        <f t="shared" si="425"/>
        <v>0</v>
      </c>
      <c r="CL57">
        <f t="shared" si="426"/>
        <v>0</v>
      </c>
      <c r="CM57">
        <f t="shared" si="427"/>
        <v>0</v>
      </c>
      <c r="CN57" t="str">
        <f t="shared" si="428"/>
        <v/>
      </c>
      <c r="CO57" t="str">
        <f t="shared" si="429"/>
        <v/>
      </c>
      <c r="CP57">
        <f t="shared" si="430"/>
        <v>0</v>
      </c>
      <c r="DM57">
        <f t="shared" si="431"/>
        <v>999</v>
      </c>
      <c r="DN57">
        <f t="shared" si="432"/>
        <v>999</v>
      </c>
      <c r="DV57">
        <v>54</v>
      </c>
      <c r="DW57">
        <f t="shared" si="683"/>
        <v>0</v>
      </c>
      <c r="DX57">
        <f t="shared" si="684"/>
        <v>0</v>
      </c>
      <c r="DY57">
        <f t="shared" si="685"/>
        <v>0</v>
      </c>
      <c r="DZ57">
        <f t="shared" si="686"/>
        <v>0</v>
      </c>
      <c r="EA57">
        <f t="shared" si="687"/>
        <v>0</v>
      </c>
      <c r="EB57">
        <f t="shared" si="688"/>
        <v>0</v>
      </c>
      <c r="EC57">
        <f t="shared" si="689"/>
        <v>0</v>
      </c>
      <c r="ED57">
        <f t="shared" si="690"/>
        <v>0</v>
      </c>
      <c r="EE57">
        <f t="shared" si="691"/>
        <v>0</v>
      </c>
      <c r="EF57">
        <f t="shared" si="692"/>
        <v>0</v>
      </c>
      <c r="EG57">
        <f t="shared" si="433"/>
        <v>0</v>
      </c>
      <c r="EH57">
        <f t="shared" si="434"/>
        <v>0</v>
      </c>
      <c r="EI57">
        <f t="shared" si="435"/>
        <v>0</v>
      </c>
      <c r="EJ57">
        <f t="shared" si="436"/>
        <v>0</v>
      </c>
      <c r="EK57">
        <f t="shared" si="437"/>
        <v>0</v>
      </c>
      <c r="EL57">
        <f t="shared" si="438"/>
        <v>0</v>
      </c>
      <c r="EM57">
        <f t="shared" si="439"/>
        <v>0</v>
      </c>
      <c r="EN57">
        <f t="shared" si="440"/>
        <v>0</v>
      </c>
      <c r="EO57">
        <f t="shared" si="441"/>
        <v>0</v>
      </c>
      <c r="EP57">
        <f t="shared" si="442"/>
        <v>0</v>
      </c>
      <c r="EQ57">
        <f t="shared" si="443"/>
        <v>0</v>
      </c>
      <c r="ER57">
        <f t="shared" si="444"/>
        <v>0</v>
      </c>
      <c r="ES57">
        <f t="shared" si="445"/>
        <v>0</v>
      </c>
      <c r="ET57">
        <f t="shared" si="446"/>
        <v>0</v>
      </c>
      <c r="EU57">
        <f t="shared" si="447"/>
        <v>0</v>
      </c>
      <c r="EV57">
        <f t="shared" si="448"/>
        <v>0</v>
      </c>
      <c r="EW57">
        <f t="shared" si="449"/>
        <v>0</v>
      </c>
      <c r="EX57">
        <f t="shared" si="450"/>
        <v>0</v>
      </c>
      <c r="EY57">
        <f t="shared" si="451"/>
        <v>0</v>
      </c>
      <c r="EZ57">
        <f t="shared" si="452"/>
        <v>0</v>
      </c>
      <c r="FA57">
        <f t="shared" si="453"/>
        <v>0</v>
      </c>
      <c r="FB57">
        <f t="shared" si="454"/>
        <v>0</v>
      </c>
      <c r="FC57">
        <f t="shared" si="455"/>
        <v>0</v>
      </c>
      <c r="FD57">
        <f t="shared" si="456"/>
        <v>0</v>
      </c>
      <c r="FE57">
        <f t="shared" si="457"/>
        <v>0</v>
      </c>
      <c r="FF57">
        <f t="shared" si="458"/>
        <v>0</v>
      </c>
      <c r="FG57">
        <f t="shared" si="459"/>
        <v>0</v>
      </c>
      <c r="FH57">
        <f t="shared" si="460"/>
        <v>0</v>
      </c>
      <c r="FI57">
        <f t="shared" si="461"/>
        <v>0</v>
      </c>
      <c r="FJ57">
        <f t="shared" si="462"/>
        <v>0</v>
      </c>
      <c r="FK57">
        <f t="shared" si="463"/>
        <v>0</v>
      </c>
      <c r="FL57">
        <f t="shared" si="464"/>
        <v>0</v>
      </c>
      <c r="FM57">
        <f t="shared" si="465"/>
        <v>0</v>
      </c>
      <c r="FN57">
        <f t="shared" si="466"/>
        <v>0</v>
      </c>
      <c r="FO57">
        <f t="shared" si="467"/>
        <v>0</v>
      </c>
      <c r="FP57" t="str">
        <f t="shared" si="468"/>
        <v/>
      </c>
      <c r="FQ57" t="str">
        <f t="shared" si="469"/>
        <v/>
      </c>
      <c r="FR57">
        <f t="shared" si="470"/>
        <v>0</v>
      </c>
      <c r="GO57">
        <f t="shared" si="471"/>
        <v>999</v>
      </c>
      <c r="GP57">
        <f t="shared" si="472"/>
        <v>999</v>
      </c>
      <c r="GX57">
        <v>54</v>
      </c>
      <c r="GY57">
        <f t="shared" si="693"/>
        <v>0</v>
      </c>
      <c r="GZ57">
        <f t="shared" si="694"/>
        <v>0</v>
      </c>
      <c r="HA57">
        <f t="shared" si="695"/>
        <v>0</v>
      </c>
      <c r="HB57">
        <f t="shared" si="696"/>
        <v>0</v>
      </c>
      <c r="HC57">
        <f t="shared" si="697"/>
        <v>0</v>
      </c>
      <c r="HD57">
        <f t="shared" si="698"/>
        <v>0</v>
      </c>
      <c r="HE57">
        <f t="shared" si="699"/>
        <v>0</v>
      </c>
      <c r="HF57">
        <f t="shared" si="700"/>
        <v>0</v>
      </c>
      <c r="HG57">
        <f t="shared" si="701"/>
        <v>0</v>
      </c>
      <c r="HH57">
        <f t="shared" si="702"/>
        <v>0</v>
      </c>
      <c r="HI57">
        <f t="shared" si="473"/>
        <v>0</v>
      </c>
      <c r="HJ57">
        <f t="shared" si="474"/>
        <v>0</v>
      </c>
      <c r="HK57">
        <f t="shared" si="475"/>
        <v>0</v>
      </c>
      <c r="HL57">
        <f t="shared" si="476"/>
        <v>0</v>
      </c>
      <c r="HM57">
        <f t="shared" si="477"/>
        <v>0</v>
      </c>
      <c r="HN57">
        <f t="shared" si="478"/>
        <v>0</v>
      </c>
      <c r="HO57">
        <f t="shared" si="479"/>
        <v>0</v>
      </c>
      <c r="HP57">
        <f t="shared" si="480"/>
        <v>0</v>
      </c>
      <c r="HQ57">
        <f t="shared" si="481"/>
        <v>0</v>
      </c>
      <c r="HR57">
        <f t="shared" si="482"/>
        <v>0</v>
      </c>
      <c r="HS57">
        <f t="shared" si="483"/>
        <v>0</v>
      </c>
      <c r="HT57">
        <f t="shared" si="484"/>
        <v>0</v>
      </c>
      <c r="HU57">
        <f t="shared" si="485"/>
        <v>0</v>
      </c>
      <c r="HV57">
        <f t="shared" si="486"/>
        <v>0</v>
      </c>
      <c r="HW57">
        <f t="shared" si="487"/>
        <v>0</v>
      </c>
      <c r="HX57">
        <f t="shared" si="488"/>
        <v>0</v>
      </c>
      <c r="HY57">
        <f t="shared" si="489"/>
        <v>0</v>
      </c>
      <c r="HZ57">
        <f t="shared" si="490"/>
        <v>0</v>
      </c>
      <c r="IA57">
        <f t="shared" si="491"/>
        <v>0</v>
      </c>
      <c r="IB57">
        <f t="shared" si="492"/>
        <v>0</v>
      </c>
      <c r="IC57">
        <f t="shared" si="493"/>
        <v>0</v>
      </c>
      <c r="ID57">
        <f t="shared" si="494"/>
        <v>0</v>
      </c>
      <c r="IE57">
        <f t="shared" si="495"/>
        <v>0</v>
      </c>
      <c r="IF57">
        <f t="shared" si="496"/>
        <v>0</v>
      </c>
      <c r="IG57">
        <f t="shared" si="497"/>
        <v>0</v>
      </c>
      <c r="IH57">
        <f t="shared" si="498"/>
        <v>0</v>
      </c>
      <c r="II57">
        <f t="shared" si="499"/>
        <v>0</v>
      </c>
      <c r="IJ57">
        <f t="shared" si="500"/>
        <v>0</v>
      </c>
      <c r="IK57">
        <f t="shared" si="501"/>
        <v>0</v>
      </c>
      <c r="IL57">
        <f t="shared" si="502"/>
        <v>0</v>
      </c>
      <c r="IM57">
        <f t="shared" si="503"/>
        <v>0</v>
      </c>
      <c r="IN57">
        <f t="shared" si="504"/>
        <v>0</v>
      </c>
      <c r="IO57">
        <f t="shared" si="505"/>
        <v>0</v>
      </c>
      <c r="IP57">
        <f t="shared" si="506"/>
        <v>0</v>
      </c>
      <c r="IQ57">
        <f t="shared" si="507"/>
        <v>0</v>
      </c>
      <c r="IR57" t="str">
        <f t="shared" si="508"/>
        <v/>
      </c>
      <c r="IS57" t="str">
        <f t="shared" si="509"/>
        <v/>
      </c>
      <c r="IT57">
        <f t="shared" si="510"/>
        <v>0</v>
      </c>
      <c r="JQ57">
        <f t="shared" si="511"/>
        <v>999</v>
      </c>
      <c r="JR57">
        <f t="shared" si="512"/>
        <v>999</v>
      </c>
      <c r="JZ57">
        <v>54</v>
      </c>
      <c r="KA57">
        <f t="shared" si="703"/>
        <v>0</v>
      </c>
      <c r="KB57">
        <f t="shared" si="704"/>
        <v>0</v>
      </c>
      <c r="KC57">
        <f t="shared" si="705"/>
        <v>0</v>
      </c>
      <c r="KD57">
        <f t="shared" si="706"/>
        <v>0</v>
      </c>
      <c r="KE57">
        <f t="shared" si="707"/>
        <v>0</v>
      </c>
      <c r="KF57">
        <f t="shared" si="708"/>
        <v>0</v>
      </c>
      <c r="KG57">
        <f t="shared" si="709"/>
        <v>0</v>
      </c>
      <c r="KH57">
        <f t="shared" si="710"/>
        <v>0</v>
      </c>
      <c r="KI57">
        <f t="shared" si="711"/>
        <v>0</v>
      </c>
      <c r="KJ57">
        <f t="shared" si="712"/>
        <v>0</v>
      </c>
      <c r="KK57">
        <f t="shared" si="513"/>
        <v>0</v>
      </c>
      <c r="KL57">
        <f t="shared" si="514"/>
        <v>0</v>
      </c>
      <c r="KM57">
        <f t="shared" si="515"/>
        <v>0</v>
      </c>
      <c r="KN57">
        <f t="shared" si="516"/>
        <v>0</v>
      </c>
      <c r="KO57">
        <f t="shared" si="517"/>
        <v>0</v>
      </c>
      <c r="KP57">
        <f t="shared" si="518"/>
        <v>0</v>
      </c>
      <c r="KQ57">
        <f t="shared" si="519"/>
        <v>0</v>
      </c>
      <c r="KR57">
        <f t="shared" si="520"/>
        <v>0</v>
      </c>
      <c r="KS57">
        <f t="shared" si="521"/>
        <v>0</v>
      </c>
      <c r="KT57">
        <f t="shared" si="522"/>
        <v>0</v>
      </c>
      <c r="KU57">
        <f t="shared" si="523"/>
        <v>0</v>
      </c>
      <c r="KV57">
        <f t="shared" si="524"/>
        <v>0</v>
      </c>
      <c r="KW57">
        <f t="shared" si="525"/>
        <v>0</v>
      </c>
      <c r="KX57">
        <f t="shared" si="526"/>
        <v>0</v>
      </c>
      <c r="KY57">
        <f t="shared" si="527"/>
        <v>0</v>
      </c>
      <c r="KZ57">
        <f t="shared" si="528"/>
        <v>0</v>
      </c>
      <c r="LA57">
        <f t="shared" si="529"/>
        <v>0</v>
      </c>
      <c r="LB57">
        <f t="shared" si="530"/>
        <v>0</v>
      </c>
      <c r="LC57">
        <f t="shared" si="531"/>
        <v>0</v>
      </c>
      <c r="LD57">
        <f t="shared" si="532"/>
        <v>0</v>
      </c>
      <c r="LE57">
        <f t="shared" si="533"/>
        <v>0</v>
      </c>
      <c r="LF57">
        <f t="shared" si="534"/>
        <v>0</v>
      </c>
      <c r="LG57">
        <f t="shared" si="535"/>
        <v>0</v>
      </c>
      <c r="LH57">
        <f t="shared" si="536"/>
        <v>0</v>
      </c>
      <c r="LI57">
        <f t="shared" si="537"/>
        <v>0</v>
      </c>
      <c r="LJ57">
        <f t="shared" si="538"/>
        <v>0</v>
      </c>
      <c r="LK57">
        <f t="shared" si="539"/>
        <v>0</v>
      </c>
      <c r="LL57">
        <f t="shared" si="540"/>
        <v>0</v>
      </c>
      <c r="LM57">
        <f t="shared" si="541"/>
        <v>0</v>
      </c>
      <c r="LN57">
        <f t="shared" si="542"/>
        <v>0</v>
      </c>
      <c r="LO57">
        <f t="shared" si="543"/>
        <v>100</v>
      </c>
      <c r="LP57">
        <f t="shared" si="544"/>
        <v>0</v>
      </c>
      <c r="LQ57">
        <f t="shared" si="545"/>
        <v>0</v>
      </c>
      <c r="LR57">
        <f t="shared" si="546"/>
        <v>0</v>
      </c>
      <c r="LS57">
        <f t="shared" si="547"/>
        <v>0</v>
      </c>
      <c r="LT57" t="str">
        <f t="shared" si="548"/>
        <v/>
      </c>
      <c r="LU57" t="str">
        <f t="shared" si="549"/>
        <v/>
      </c>
      <c r="LV57">
        <f t="shared" si="550"/>
        <v>0</v>
      </c>
      <c r="MS57">
        <f t="shared" si="551"/>
        <v>999</v>
      </c>
      <c r="MT57">
        <f t="shared" si="552"/>
        <v>999</v>
      </c>
      <c r="NB57">
        <v>54</v>
      </c>
      <c r="NC57">
        <f t="shared" si="713"/>
        <v>0</v>
      </c>
      <c r="ND57">
        <f t="shared" si="714"/>
        <v>0</v>
      </c>
      <c r="NE57">
        <f t="shared" si="715"/>
        <v>0</v>
      </c>
      <c r="NF57">
        <f t="shared" si="716"/>
        <v>0</v>
      </c>
      <c r="NG57">
        <f t="shared" si="717"/>
        <v>0</v>
      </c>
      <c r="NH57">
        <f t="shared" si="718"/>
        <v>0</v>
      </c>
      <c r="NI57">
        <f t="shared" si="719"/>
        <v>0</v>
      </c>
      <c r="NJ57">
        <f t="shared" si="720"/>
        <v>0</v>
      </c>
      <c r="NK57">
        <f t="shared" si="721"/>
        <v>0</v>
      </c>
      <c r="NL57">
        <f t="shared" si="722"/>
        <v>0</v>
      </c>
      <c r="NM57">
        <f t="shared" si="553"/>
        <v>0</v>
      </c>
      <c r="NN57">
        <f t="shared" si="554"/>
        <v>0</v>
      </c>
      <c r="NO57">
        <f t="shared" si="555"/>
        <v>0</v>
      </c>
      <c r="NP57">
        <f t="shared" si="556"/>
        <v>0</v>
      </c>
      <c r="NQ57">
        <f t="shared" si="557"/>
        <v>0</v>
      </c>
      <c r="NR57">
        <f t="shared" si="558"/>
        <v>0</v>
      </c>
      <c r="NS57">
        <f t="shared" si="559"/>
        <v>0</v>
      </c>
      <c r="NT57">
        <f t="shared" si="560"/>
        <v>0</v>
      </c>
      <c r="NU57">
        <f t="shared" si="561"/>
        <v>0</v>
      </c>
      <c r="NV57">
        <f t="shared" si="562"/>
        <v>0</v>
      </c>
      <c r="NW57">
        <f t="shared" si="563"/>
        <v>0</v>
      </c>
      <c r="NX57">
        <f t="shared" si="564"/>
        <v>0</v>
      </c>
      <c r="NY57">
        <f t="shared" si="565"/>
        <v>0</v>
      </c>
      <c r="NZ57">
        <f t="shared" si="566"/>
        <v>0</v>
      </c>
      <c r="OA57">
        <f t="shared" si="567"/>
        <v>0</v>
      </c>
      <c r="OB57">
        <f t="shared" si="568"/>
        <v>0</v>
      </c>
      <c r="OC57">
        <f t="shared" si="569"/>
        <v>0</v>
      </c>
      <c r="OD57">
        <f t="shared" si="570"/>
        <v>0</v>
      </c>
      <c r="OE57">
        <f t="shared" si="571"/>
        <v>0</v>
      </c>
      <c r="OF57">
        <f t="shared" si="572"/>
        <v>0</v>
      </c>
      <c r="OG57">
        <f t="shared" si="573"/>
        <v>0</v>
      </c>
      <c r="OH57">
        <f t="shared" si="574"/>
        <v>0</v>
      </c>
      <c r="OI57">
        <f t="shared" si="575"/>
        <v>0</v>
      </c>
      <c r="OJ57">
        <f t="shared" si="576"/>
        <v>0</v>
      </c>
      <c r="OK57">
        <f t="shared" si="577"/>
        <v>0</v>
      </c>
      <c r="OL57">
        <f t="shared" si="578"/>
        <v>0</v>
      </c>
      <c r="OM57">
        <f t="shared" si="579"/>
        <v>0</v>
      </c>
      <c r="ON57">
        <f t="shared" si="580"/>
        <v>0</v>
      </c>
      <c r="OO57">
        <f t="shared" si="581"/>
        <v>0</v>
      </c>
      <c r="OP57">
        <f t="shared" si="582"/>
        <v>0</v>
      </c>
      <c r="OQ57">
        <f t="shared" si="583"/>
        <v>200</v>
      </c>
      <c r="OR57">
        <f t="shared" si="584"/>
        <v>0</v>
      </c>
      <c r="OS57">
        <f t="shared" si="585"/>
        <v>0</v>
      </c>
      <c r="OT57">
        <f t="shared" si="586"/>
        <v>0</v>
      </c>
      <c r="OU57">
        <f t="shared" si="587"/>
        <v>0</v>
      </c>
      <c r="OV57" t="str">
        <f t="shared" si="588"/>
        <v/>
      </c>
      <c r="OW57" t="str">
        <f t="shared" si="589"/>
        <v/>
      </c>
      <c r="OX57">
        <f t="shared" si="590"/>
        <v>0</v>
      </c>
      <c r="PU57">
        <f t="shared" si="591"/>
        <v>999</v>
      </c>
      <c r="PV57">
        <f t="shared" si="592"/>
        <v>999</v>
      </c>
      <c r="QD57">
        <v>54</v>
      </c>
      <c r="QE57">
        <f t="shared" si="723"/>
        <v>0</v>
      </c>
      <c r="QF57">
        <f t="shared" si="724"/>
        <v>0</v>
      </c>
      <c r="QG57">
        <f t="shared" si="725"/>
        <v>0</v>
      </c>
      <c r="QH57">
        <f t="shared" si="726"/>
        <v>0</v>
      </c>
      <c r="QI57">
        <f t="shared" si="727"/>
        <v>0</v>
      </c>
      <c r="QJ57">
        <f t="shared" si="728"/>
        <v>0</v>
      </c>
      <c r="QK57">
        <f t="shared" si="729"/>
        <v>0</v>
      </c>
      <c r="QL57">
        <f t="shared" si="730"/>
        <v>0</v>
      </c>
      <c r="QM57">
        <f t="shared" si="731"/>
        <v>0</v>
      </c>
      <c r="QN57">
        <f t="shared" si="732"/>
        <v>0</v>
      </c>
      <c r="QO57">
        <f t="shared" si="593"/>
        <v>0</v>
      </c>
      <c r="QP57">
        <f t="shared" si="594"/>
        <v>0</v>
      </c>
      <c r="QQ57">
        <f t="shared" si="595"/>
        <v>0</v>
      </c>
      <c r="QR57">
        <f t="shared" si="596"/>
        <v>0</v>
      </c>
      <c r="QS57">
        <f t="shared" si="597"/>
        <v>0</v>
      </c>
      <c r="QT57">
        <f t="shared" si="598"/>
        <v>0</v>
      </c>
      <c r="QU57">
        <f t="shared" si="599"/>
        <v>0</v>
      </c>
      <c r="QV57">
        <f t="shared" si="600"/>
        <v>0</v>
      </c>
      <c r="QW57">
        <f t="shared" si="601"/>
        <v>0</v>
      </c>
      <c r="QX57">
        <f t="shared" si="602"/>
        <v>0</v>
      </c>
      <c r="QY57">
        <f t="shared" si="603"/>
        <v>0</v>
      </c>
      <c r="QZ57">
        <f t="shared" si="604"/>
        <v>0</v>
      </c>
      <c r="RA57">
        <f t="shared" si="605"/>
        <v>0</v>
      </c>
      <c r="RB57">
        <f t="shared" si="606"/>
        <v>0</v>
      </c>
      <c r="RC57">
        <f t="shared" si="607"/>
        <v>0</v>
      </c>
      <c r="RD57">
        <f t="shared" si="608"/>
        <v>0</v>
      </c>
      <c r="RE57">
        <f t="shared" si="609"/>
        <v>0</v>
      </c>
      <c r="RF57">
        <f t="shared" si="610"/>
        <v>0</v>
      </c>
      <c r="RG57">
        <f t="shared" si="611"/>
        <v>0</v>
      </c>
      <c r="RH57">
        <f t="shared" si="612"/>
        <v>0</v>
      </c>
      <c r="RI57">
        <f t="shared" si="613"/>
        <v>0</v>
      </c>
      <c r="RJ57">
        <f t="shared" si="614"/>
        <v>0</v>
      </c>
      <c r="RK57">
        <f t="shared" si="615"/>
        <v>0</v>
      </c>
      <c r="RL57">
        <f t="shared" si="616"/>
        <v>0</v>
      </c>
      <c r="RM57">
        <f t="shared" si="617"/>
        <v>0</v>
      </c>
      <c r="RN57">
        <f t="shared" si="618"/>
        <v>0</v>
      </c>
      <c r="RO57">
        <f t="shared" si="619"/>
        <v>0</v>
      </c>
      <c r="RP57">
        <f t="shared" si="620"/>
        <v>0</v>
      </c>
      <c r="RQ57">
        <f t="shared" si="621"/>
        <v>0</v>
      </c>
      <c r="RR57">
        <f t="shared" si="622"/>
        <v>0</v>
      </c>
      <c r="RS57">
        <f t="shared" si="623"/>
        <v>300</v>
      </c>
      <c r="RT57">
        <f t="shared" si="624"/>
        <v>0</v>
      </c>
      <c r="RU57">
        <f t="shared" si="625"/>
        <v>0</v>
      </c>
      <c r="RV57">
        <f t="shared" si="626"/>
        <v>0</v>
      </c>
      <c r="RW57">
        <f t="shared" si="627"/>
        <v>0</v>
      </c>
      <c r="RX57" t="str">
        <f t="shared" si="628"/>
        <v/>
      </c>
      <c r="RY57" t="str">
        <f t="shared" si="629"/>
        <v/>
      </c>
      <c r="RZ57">
        <f t="shared" si="630"/>
        <v>0</v>
      </c>
      <c r="SW57">
        <f t="shared" si="631"/>
        <v>999</v>
      </c>
      <c r="SX57">
        <f t="shared" si="632"/>
        <v>999</v>
      </c>
      <c r="TF57">
        <v>54</v>
      </c>
      <c r="TG57">
        <f t="shared" si="733"/>
        <v>0</v>
      </c>
      <c r="TH57">
        <f t="shared" si="734"/>
        <v>0</v>
      </c>
      <c r="TI57">
        <f t="shared" si="735"/>
        <v>0</v>
      </c>
      <c r="TJ57">
        <f t="shared" si="736"/>
        <v>0</v>
      </c>
      <c r="TK57">
        <f t="shared" si="737"/>
        <v>0</v>
      </c>
      <c r="TL57">
        <f t="shared" si="738"/>
        <v>0</v>
      </c>
      <c r="TM57">
        <f t="shared" si="739"/>
        <v>0</v>
      </c>
      <c r="TN57">
        <f t="shared" si="740"/>
        <v>0</v>
      </c>
      <c r="TO57">
        <f t="shared" si="741"/>
        <v>0</v>
      </c>
      <c r="TP57">
        <f t="shared" si="742"/>
        <v>0</v>
      </c>
      <c r="TQ57">
        <f t="shared" si="633"/>
        <v>0</v>
      </c>
      <c r="TR57">
        <f t="shared" si="634"/>
        <v>0</v>
      </c>
      <c r="TS57">
        <f t="shared" si="635"/>
        <v>0</v>
      </c>
      <c r="TT57">
        <f t="shared" si="636"/>
        <v>0</v>
      </c>
      <c r="TU57">
        <f t="shared" si="637"/>
        <v>0</v>
      </c>
      <c r="TV57">
        <f t="shared" si="638"/>
        <v>0</v>
      </c>
      <c r="TW57">
        <f t="shared" si="639"/>
        <v>0</v>
      </c>
      <c r="TX57">
        <f t="shared" si="640"/>
        <v>0</v>
      </c>
      <c r="TY57">
        <f t="shared" si="641"/>
        <v>0</v>
      </c>
      <c r="TZ57">
        <f t="shared" si="642"/>
        <v>0</v>
      </c>
      <c r="UA57">
        <f t="shared" si="643"/>
        <v>0</v>
      </c>
      <c r="UB57">
        <f t="shared" si="644"/>
        <v>0</v>
      </c>
      <c r="UC57">
        <f t="shared" si="645"/>
        <v>0</v>
      </c>
      <c r="UD57">
        <f t="shared" si="646"/>
        <v>0</v>
      </c>
      <c r="UE57">
        <f t="shared" si="647"/>
        <v>0</v>
      </c>
      <c r="UF57">
        <f t="shared" si="648"/>
        <v>0</v>
      </c>
      <c r="UG57">
        <f t="shared" si="649"/>
        <v>0</v>
      </c>
      <c r="UH57">
        <f t="shared" si="650"/>
        <v>0</v>
      </c>
      <c r="UI57">
        <f t="shared" si="651"/>
        <v>0</v>
      </c>
      <c r="UJ57">
        <f t="shared" si="652"/>
        <v>0</v>
      </c>
      <c r="UK57">
        <f t="shared" si="653"/>
        <v>0</v>
      </c>
      <c r="UL57">
        <f t="shared" si="654"/>
        <v>0</v>
      </c>
      <c r="UM57">
        <f t="shared" si="655"/>
        <v>0</v>
      </c>
      <c r="UN57">
        <f t="shared" si="656"/>
        <v>0</v>
      </c>
      <c r="UO57">
        <f t="shared" si="657"/>
        <v>0</v>
      </c>
      <c r="UP57">
        <f t="shared" si="658"/>
        <v>0</v>
      </c>
      <c r="UQ57">
        <f t="shared" si="659"/>
        <v>0</v>
      </c>
      <c r="UR57">
        <f t="shared" si="660"/>
        <v>0</v>
      </c>
      <c r="US57">
        <f t="shared" si="661"/>
        <v>0</v>
      </c>
      <c r="UT57">
        <f t="shared" si="662"/>
        <v>0</v>
      </c>
      <c r="UU57">
        <f t="shared" si="663"/>
        <v>400</v>
      </c>
      <c r="UV57">
        <f t="shared" si="664"/>
        <v>0</v>
      </c>
      <c r="UW57">
        <f t="shared" si="665"/>
        <v>0</v>
      </c>
      <c r="UX57">
        <f t="shared" si="666"/>
        <v>0</v>
      </c>
      <c r="UY57">
        <f t="shared" si="667"/>
        <v>0</v>
      </c>
      <c r="UZ57" t="str">
        <f t="shared" si="668"/>
        <v/>
      </c>
      <c r="VA57" t="str">
        <f t="shared" si="669"/>
        <v/>
      </c>
      <c r="VB57">
        <f t="shared" si="670"/>
        <v>0</v>
      </c>
      <c r="VY57">
        <f t="shared" si="671"/>
        <v>999</v>
      </c>
      <c r="VZ57">
        <f t="shared" si="672"/>
        <v>999</v>
      </c>
      <c r="WH57">
        <v>54</v>
      </c>
      <c r="WI57">
        <f t="shared" si="383"/>
        <v>0</v>
      </c>
      <c r="WJ57">
        <f t="shared" si="384"/>
        <v>0</v>
      </c>
      <c r="WK57">
        <f t="shared" si="385"/>
        <v>0</v>
      </c>
      <c r="WL57">
        <f t="shared" si="386"/>
        <v>0</v>
      </c>
      <c r="WM57">
        <f t="shared" si="387"/>
        <v>0</v>
      </c>
      <c r="WN57">
        <f t="shared" si="388"/>
        <v>0</v>
      </c>
      <c r="WO57">
        <f t="shared" si="389"/>
        <v>0</v>
      </c>
      <c r="WP57">
        <f t="shared" si="390"/>
        <v>0</v>
      </c>
      <c r="WQ57">
        <f t="shared" si="391"/>
        <v>0</v>
      </c>
      <c r="WR57">
        <f t="shared" si="392"/>
        <v>0</v>
      </c>
      <c r="WS57">
        <f t="shared" si="280"/>
        <v>0</v>
      </c>
      <c r="WT57">
        <f t="shared" si="281"/>
        <v>0</v>
      </c>
      <c r="WU57">
        <f t="shared" si="282"/>
        <v>0</v>
      </c>
      <c r="WV57">
        <f t="shared" si="283"/>
        <v>0</v>
      </c>
      <c r="WW57">
        <f t="shared" si="284"/>
        <v>0</v>
      </c>
      <c r="WX57">
        <f t="shared" si="285"/>
        <v>0</v>
      </c>
      <c r="WY57">
        <f t="shared" si="286"/>
        <v>0</v>
      </c>
      <c r="WZ57">
        <f t="shared" si="287"/>
        <v>0</v>
      </c>
      <c r="XA57">
        <f t="shared" si="288"/>
        <v>0</v>
      </c>
      <c r="XB57">
        <f t="shared" si="289"/>
        <v>0</v>
      </c>
      <c r="XC57">
        <f t="shared" si="290"/>
        <v>0</v>
      </c>
      <c r="XD57">
        <f t="shared" si="291"/>
        <v>0</v>
      </c>
      <c r="XE57">
        <f t="shared" si="292"/>
        <v>0</v>
      </c>
      <c r="XF57">
        <f t="shared" si="293"/>
        <v>0</v>
      </c>
      <c r="XG57">
        <f t="shared" si="294"/>
        <v>0</v>
      </c>
      <c r="XH57">
        <f t="shared" si="295"/>
        <v>0</v>
      </c>
      <c r="XI57">
        <f t="shared" si="296"/>
        <v>0</v>
      </c>
      <c r="XJ57">
        <f t="shared" si="297"/>
        <v>0</v>
      </c>
      <c r="XK57">
        <f t="shared" si="298"/>
        <v>0</v>
      </c>
      <c r="XL57">
        <f t="shared" si="299"/>
        <v>0</v>
      </c>
      <c r="XM57">
        <f t="shared" si="300"/>
        <v>0</v>
      </c>
      <c r="XN57">
        <f t="shared" si="301"/>
        <v>0</v>
      </c>
      <c r="XO57">
        <f t="shared" si="302"/>
        <v>0</v>
      </c>
      <c r="XP57">
        <f t="shared" si="303"/>
        <v>0</v>
      </c>
      <c r="XQ57">
        <f t="shared" si="304"/>
        <v>0</v>
      </c>
      <c r="XR57">
        <f t="shared" si="305"/>
        <v>0</v>
      </c>
      <c r="XS57">
        <f t="shared" si="306"/>
        <v>0</v>
      </c>
      <c r="XT57">
        <f t="shared" si="307"/>
        <v>0</v>
      </c>
      <c r="XU57">
        <f t="shared" si="308"/>
        <v>0</v>
      </c>
      <c r="XV57">
        <f t="shared" si="309"/>
        <v>0</v>
      </c>
      <c r="XX57">
        <f t="shared" si="310"/>
        <v>0</v>
      </c>
      <c r="XY57">
        <f t="shared" si="311"/>
        <v>0</v>
      </c>
      <c r="XZ57">
        <f t="shared" si="312"/>
        <v>0</v>
      </c>
    </row>
    <row r="58" spans="1:650" ht="27" customHeight="1" x14ac:dyDescent="0.45">
      <c r="AT58">
        <v>55</v>
      </c>
      <c r="AU58">
        <f t="shared" si="673"/>
        <v>0</v>
      </c>
      <c r="AV58">
        <f t="shared" si="674"/>
        <v>0</v>
      </c>
      <c r="AW58">
        <f t="shared" si="675"/>
        <v>0</v>
      </c>
      <c r="AX58">
        <f t="shared" si="676"/>
        <v>0</v>
      </c>
      <c r="AY58">
        <f t="shared" si="677"/>
        <v>0</v>
      </c>
      <c r="AZ58">
        <f t="shared" si="678"/>
        <v>0</v>
      </c>
      <c r="BA58">
        <f t="shared" si="679"/>
        <v>0</v>
      </c>
      <c r="BB58">
        <f t="shared" si="680"/>
        <v>0</v>
      </c>
      <c r="BC58">
        <f t="shared" si="681"/>
        <v>0</v>
      </c>
      <c r="BD58">
        <f t="shared" si="682"/>
        <v>0</v>
      </c>
      <c r="BE58">
        <f t="shared" si="393"/>
        <v>0</v>
      </c>
      <c r="BF58">
        <f t="shared" si="394"/>
        <v>0</v>
      </c>
      <c r="BG58">
        <f t="shared" si="395"/>
        <v>0</v>
      </c>
      <c r="BH58">
        <f t="shared" si="396"/>
        <v>0</v>
      </c>
      <c r="BI58">
        <f t="shared" si="397"/>
        <v>0</v>
      </c>
      <c r="BJ58">
        <f t="shared" si="398"/>
        <v>0</v>
      </c>
      <c r="BK58">
        <f t="shared" si="399"/>
        <v>0</v>
      </c>
      <c r="BL58">
        <f t="shared" si="400"/>
        <v>0</v>
      </c>
      <c r="BM58">
        <f t="shared" si="401"/>
        <v>0</v>
      </c>
      <c r="BN58">
        <f t="shared" si="402"/>
        <v>0</v>
      </c>
      <c r="BO58">
        <f t="shared" si="403"/>
        <v>0</v>
      </c>
      <c r="BP58">
        <f t="shared" si="404"/>
        <v>0</v>
      </c>
      <c r="BQ58">
        <f t="shared" si="405"/>
        <v>0</v>
      </c>
      <c r="BR58">
        <f t="shared" si="406"/>
        <v>0</v>
      </c>
      <c r="BS58">
        <f t="shared" si="407"/>
        <v>0</v>
      </c>
      <c r="BT58">
        <f t="shared" si="408"/>
        <v>0</v>
      </c>
      <c r="BU58">
        <f t="shared" si="409"/>
        <v>0</v>
      </c>
      <c r="BV58">
        <f t="shared" si="410"/>
        <v>0</v>
      </c>
      <c r="BW58">
        <f t="shared" si="411"/>
        <v>0</v>
      </c>
      <c r="BX58">
        <f t="shared" si="412"/>
        <v>0</v>
      </c>
      <c r="BY58">
        <f t="shared" si="413"/>
        <v>0</v>
      </c>
      <c r="BZ58">
        <f t="shared" si="414"/>
        <v>0</v>
      </c>
      <c r="CA58">
        <f t="shared" si="415"/>
        <v>0</v>
      </c>
      <c r="CB58">
        <f t="shared" si="416"/>
        <v>0</v>
      </c>
      <c r="CC58">
        <f t="shared" si="417"/>
        <v>0</v>
      </c>
      <c r="CD58">
        <f t="shared" si="418"/>
        <v>0</v>
      </c>
      <c r="CE58">
        <f t="shared" si="419"/>
        <v>0</v>
      </c>
      <c r="CF58">
        <f t="shared" si="420"/>
        <v>0</v>
      </c>
      <c r="CG58">
        <f t="shared" si="421"/>
        <v>0</v>
      </c>
      <c r="CH58">
        <f t="shared" si="422"/>
        <v>0</v>
      </c>
      <c r="CI58">
        <f t="shared" si="423"/>
        <v>0</v>
      </c>
      <c r="CJ58">
        <f t="shared" si="424"/>
        <v>0</v>
      </c>
      <c r="CK58">
        <f t="shared" si="425"/>
        <v>0</v>
      </c>
      <c r="CL58">
        <f t="shared" si="426"/>
        <v>0</v>
      </c>
      <c r="CM58">
        <f t="shared" si="427"/>
        <v>0</v>
      </c>
      <c r="CN58" t="str">
        <f t="shared" si="428"/>
        <v/>
      </c>
      <c r="CO58" t="str">
        <f t="shared" si="429"/>
        <v/>
      </c>
      <c r="CP58">
        <f t="shared" si="430"/>
        <v>0</v>
      </c>
      <c r="DM58">
        <f t="shared" si="431"/>
        <v>999</v>
      </c>
      <c r="DN58">
        <f t="shared" si="432"/>
        <v>999</v>
      </c>
      <c r="DV58">
        <v>55</v>
      </c>
      <c r="DW58">
        <f t="shared" si="683"/>
        <v>0</v>
      </c>
      <c r="DX58">
        <f t="shared" si="684"/>
        <v>0</v>
      </c>
      <c r="DY58">
        <f t="shared" si="685"/>
        <v>0</v>
      </c>
      <c r="DZ58">
        <f t="shared" si="686"/>
        <v>0</v>
      </c>
      <c r="EA58">
        <f t="shared" si="687"/>
        <v>0</v>
      </c>
      <c r="EB58">
        <f t="shared" si="688"/>
        <v>0</v>
      </c>
      <c r="EC58">
        <f t="shared" si="689"/>
        <v>0</v>
      </c>
      <c r="ED58">
        <f t="shared" si="690"/>
        <v>0</v>
      </c>
      <c r="EE58">
        <f t="shared" si="691"/>
        <v>0</v>
      </c>
      <c r="EF58">
        <f t="shared" si="692"/>
        <v>0</v>
      </c>
      <c r="EG58">
        <f t="shared" si="433"/>
        <v>0</v>
      </c>
      <c r="EH58">
        <f t="shared" si="434"/>
        <v>0</v>
      </c>
      <c r="EI58">
        <f t="shared" si="435"/>
        <v>0</v>
      </c>
      <c r="EJ58">
        <f t="shared" si="436"/>
        <v>0</v>
      </c>
      <c r="EK58">
        <f t="shared" si="437"/>
        <v>0</v>
      </c>
      <c r="EL58">
        <f t="shared" si="438"/>
        <v>0</v>
      </c>
      <c r="EM58">
        <f t="shared" si="439"/>
        <v>0</v>
      </c>
      <c r="EN58">
        <f t="shared" si="440"/>
        <v>0</v>
      </c>
      <c r="EO58">
        <f t="shared" si="441"/>
        <v>0</v>
      </c>
      <c r="EP58">
        <f t="shared" si="442"/>
        <v>0</v>
      </c>
      <c r="EQ58">
        <f t="shared" si="443"/>
        <v>0</v>
      </c>
      <c r="ER58">
        <f t="shared" si="444"/>
        <v>0</v>
      </c>
      <c r="ES58">
        <f t="shared" si="445"/>
        <v>0</v>
      </c>
      <c r="ET58">
        <f t="shared" si="446"/>
        <v>0</v>
      </c>
      <c r="EU58">
        <f t="shared" si="447"/>
        <v>0</v>
      </c>
      <c r="EV58">
        <f t="shared" si="448"/>
        <v>0</v>
      </c>
      <c r="EW58">
        <f t="shared" si="449"/>
        <v>0</v>
      </c>
      <c r="EX58">
        <f t="shared" si="450"/>
        <v>0</v>
      </c>
      <c r="EY58">
        <f t="shared" si="451"/>
        <v>0</v>
      </c>
      <c r="EZ58">
        <f t="shared" si="452"/>
        <v>0</v>
      </c>
      <c r="FA58">
        <f t="shared" si="453"/>
        <v>0</v>
      </c>
      <c r="FB58">
        <f t="shared" si="454"/>
        <v>0</v>
      </c>
      <c r="FC58">
        <f t="shared" si="455"/>
        <v>0</v>
      </c>
      <c r="FD58">
        <f t="shared" si="456"/>
        <v>0</v>
      </c>
      <c r="FE58">
        <f t="shared" si="457"/>
        <v>0</v>
      </c>
      <c r="FF58">
        <f t="shared" si="458"/>
        <v>0</v>
      </c>
      <c r="FG58">
        <f t="shared" si="459"/>
        <v>0</v>
      </c>
      <c r="FH58">
        <f t="shared" si="460"/>
        <v>0</v>
      </c>
      <c r="FI58">
        <f t="shared" si="461"/>
        <v>0</v>
      </c>
      <c r="FJ58">
        <f t="shared" si="462"/>
        <v>0</v>
      </c>
      <c r="FK58">
        <f t="shared" si="463"/>
        <v>0</v>
      </c>
      <c r="FL58">
        <f t="shared" si="464"/>
        <v>0</v>
      </c>
      <c r="FM58">
        <f t="shared" si="465"/>
        <v>0</v>
      </c>
      <c r="FN58">
        <f t="shared" si="466"/>
        <v>0</v>
      </c>
      <c r="FO58">
        <f t="shared" si="467"/>
        <v>0</v>
      </c>
      <c r="FP58" t="str">
        <f t="shared" si="468"/>
        <v/>
      </c>
      <c r="FQ58" t="str">
        <f t="shared" si="469"/>
        <v/>
      </c>
      <c r="FR58">
        <f t="shared" si="470"/>
        <v>0</v>
      </c>
      <c r="GO58">
        <f t="shared" si="471"/>
        <v>999</v>
      </c>
      <c r="GP58">
        <f t="shared" si="472"/>
        <v>999</v>
      </c>
      <c r="GX58">
        <v>55</v>
      </c>
      <c r="GY58">
        <f t="shared" si="693"/>
        <v>0</v>
      </c>
      <c r="GZ58">
        <f t="shared" si="694"/>
        <v>0</v>
      </c>
      <c r="HA58">
        <f t="shared" si="695"/>
        <v>0</v>
      </c>
      <c r="HB58">
        <f t="shared" si="696"/>
        <v>0</v>
      </c>
      <c r="HC58">
        <f t="shared" si="697"/>
        <v>0</v>
      </c>
      <c r="HD58">
        <f t="shared" si="698"/>
        <v>0</v>
      </c>
      <c r="HE58">
        <f t="shared" si="699"/>
        <v>0</v>
      </c>
      <c r="HF58">
        <f t="shared" si="700"/>
        <v>0</v>
      </c>
      <c r="HG58">
        <f t="shared" si="701"/>
        <v>0</v>
      </c>
      <c r="HH58">
        <f t="shared" si="702"/>
        <v>0</v>
      </c>
      <c r="HI58">
        <f t="shared" si="473"/>
        <v>0</v>
      </c>
      <c r="HJ58">
        <f t="shared" si="474"/>
        <v>0</v>
      </c>
      <c r="HK58">
        <f t="shared" si="475"/>
        <v>0</v>
      </c>
      <c r="HL58">
        <f t="shared" si="476"/>
        <v>0</v>
      </c>
      <c r="HM58">
        <f t="shared" si="477"/>
        <v>0</v>
      </c>
      <c r="HN58">
        <f t="shared" si="478"/>
        <v>0</v>
      </c>
      <c r="HO58">
        <f t="shared" si="479"/>
        <v>0</v>
      </c>
      <c r="HP58">
        <f t="shared" si="480"/>
        <v>0</v>
      </c>
      <c r="HQ58">
        <f t="shared" si="481"/>
        <v>0</v>
      </c>
      <c r="HR58">
        <f t="shared" si="482"/>
        <v>0</v>
      </c>
      <c r="HS58">
        <f t="shared" si="483"/>
        <v>0</v>
      </c>
      <c r="HT58">
        <f t="shared" si="484"/>
        <v>0</v>
      </c>
      <c r="HU58">
        <f t="shared" si="485"/>
        <v>0</v>
      </c>
      <c r="HV58">
        <f t="shared" si="486"/>
        <v>0</v>
      </c>
      <c r="HW58">
        <f t="shared" si="487"/>
        <v>0</v>
      </c>
      <c r="HX58">
        <f t="shared" si="488"/>
        <v>0</v>
      </c>
      <c r="HY58">
        <f t="shared" si="489"/>
        <v>0</v>
      </c>
      <c r="HZ58">
        <f t="shared" si="490"/>
        <v>0</v>
      </c>
      <c r="IA58">
        <f t="shared" si="491"/>
        <v>0</v>
      </c>
      <c r="IB58">
        <f t="shared" si="492"/>
        <v>0</v>
      </c>
      <c r="IC58">
        <f t="shared" si="493"/>
        <v>0</v>
      </c>
      <c r="ID58">
        <f t="shared" si="494"/>
        <v>0</v>
      </c>
      <c r="IE58">
        <f t="shared" si="495"/>
        <v>0</v>
      </c>
      <c r="IF58">
        <f t="shared" si="496"/>
        <v>0</v>
      </c>
      <c r="IG58">
        <f t="shared" si="497"/>
        <v>0</v>
      </c>
      <c r="IH58">
        <f t="shared" si="498"/>
        <v>0</v>
      </c>
      <c r="II58">
        <f t="shared" si="499"/>
        <v>0</v>
      </c>
      <c r="IJ58">
        <f t="shared" si="500"/>
        <v>0</v>
      </c>
      <c r="IK58">
        <f t="shared" si="501"/>
        <v>0</v>
      </c>
      <c r="IL58">
        <f t="shared" si="502"/>
        <v>0</v>
      </c>
      <c r="IM58">
        <f t="shared" si="503"/>
        <v>0</v>
      </c>
      <c r="IN58">
        <f t="shared" si="504"/>
        <v>0</v>
      </c>
      <c r="IO58">
        <f t="shared" si="505"/>
        <v>0</v>
      </c>
      <c r="IP58">
        <f t="shared" si="506"/>
        <v>0</v>
      </c>
      <c r="IQ58">
        <f t="shared" si="507"/>
        <v>0</v>
      </c>
      <c r="IR58" t="str">
        <f t="shared" si="508"/>
        <v/>
      </c>
      <c r="IS58" t="str">
        <f t="shared" si="509"/>
        <v/>
      </c>
      <c r="IT58">
        <f t="shared" si="510"/>
        <v>0</v>
      </c>
      <c r="JQ58">
        <f t="shared" si="511"/>
        <v>999</v>
      </c>
      <c r="JR58">
        <f t="shared" si="512"/>
        <v>999</v>
      </c>
      <c r="JZ58">
        <v>55</v>
      </c>
      <c r="KA58">
        <f t="shared" si="703"/>
        <v>0</v>
      </c>
      <c r="KB58">
        <f t="shared" si="704"/>
        <v>0</v>
      </c>
      <c r="KC58">
        <f t="shared" si="705"/>
        <v>0</v>
      </c>
      <c r="KD58">
        <f t="shared" si="706"/>
        <v>0</v>
      </c>
      <c r="KE58">
        <f t="shared" si="707"/>
        <v>0</v>
      </c>
      <c r="KF58">
        <f t="shared" si="708"/>
        <v>0</v>
      </c>
      <c r="KG58">
        <f t="shared" si="709"/>
        <v>0</v>
      </c>
      <c r="KH58">
        <f t="shared" si="710"/>
        <v>0</v>
      </c>
      <c r="KI58">
        <f t="shared" si="711"/>
        <v>0</v>
      </c>
      <c r="KJ58">
        <f t="shared" si="712"/>
        <v>0</v>
      </c>
      <c r="KK58">
        <f t="shared" si="513"/>
        <v>0</v>
      </c>
      <c r="KL58">
        <f t="shared" si="514"/>
        <v>0</v>
      </c>
      <c r="KM58">
        <f t="shared" si="515"/>
        <v>0</v>
      </c>
      <c r="KN58">
        <f t="shared" si="516"/>
        <v>0</v>
      </c>
      <c r="KO58">
        <f t="shared" si="517"/>
        <v>0</v>
      </c>
      <c r="KP58">
        <f t="shared" si="518"/>
        <v>0</v>
      </c>
      <c r="KQ58">
        <f t="shared" si="519"/>
        <v>0</v>
      </c>
      <c r="KR58">
        <f t="shared" si="520"/>
        <v>0</v>
      </c>
      <c r="KS58">
        <f t="shared" si="521"/>
        <v>0</v>
      </c>
      <c r="KT58">
        <f t="shared" si="522"/>
        <v>0</v>
      </c>
      <c r="KU58">
        <f t="shared" si="523"/>
        <v>0</v>
      </c>
      <c r="KV58">
        <f t="shared" si="524"/>
        <v>0</v>
      </c>
      <c r="KW58">
        <f t="shared" si="525"/>
        <v>0</v>
      </c>
      <c r="KX58">
        <f t="shared" si="526"/>
        <v>0</v>
      </c>
      <c r="KY58">
        <f t="shared" si="527"/>
        <v>0</v>
      </c>
      <c r="KZ58">
        <f t="shared" si="528"/>
        <v>0</v>
      </c>
      <c r="LA58">
        <f t="shared" si="529"/>
        <v>0</v>
      </c>
      <c r="LB58">
        <f t="shared" si="530"/>
        <v>0</v>
      </c>
      <c r="LC58">
        <f t="shared" si="531"/>
        <v>0</v>
      </c>
      <c r="LD58">
        <f t="shared" si="532"/>
        <v>0</v>
      </c>
      <c r="LE58">
        <f t="shared" si="533"/>
        <v>0</v>
      </c>
      <c r="LF58">
        <f t="shared" si="534"/>
        <v>0</v>
      </c>
      <c r="LG58">
        <f t="shared" si="535"/>
        <v>0</v>
      </c>
      <c r="LH58">
        <f t="shared" si="536"/>
        <v>0</v>
      </c>
      <c r="LI58">
        <f t="shared" si="537"/>
        <v>0</v>
      </c>
      <c r="LJ58">
        <f t="shared" si="538"/>
        <v>0</v>
      </c>
      <c r="LK58">
        <f t="shared" si="539"/>
        <v>0</v>
      </c>
      <c r="LL58">
        <f t="shared" si="540"/>
        <v>0</v>
      </c>
      <c r="LM58">
        <f t="shared" si="541"/>
        <v>0</v>
      </c>
      <c r="LN58">
        <f t="shared" si="542"/>
        <v>0</v>
      </c>
      <c r="LO58">
        <f t="shared" si="543"/>
        <v>100</v>
      </c>
      <c r="LP58">
        <f t="shared" si="544"/>
        <v>0</v>
      </c>
      <c r="LQ58">
        <f t="shared" si="545"/>
        <v>0</v>
      </c>
      <c r="LR58">
        <f t="shared" si="546"/>
        <v>0</v>
      </c>
      <c r="LS58">
        <f t="shared" si="547"/>
        <v>0</v>
      </c>
      <c r="LT58" t="str">
        <f t="shared" si="548"/>
        <v/>
      </c>
      <c r="LU58" t="str">
        <f t="shared" si="549"/>
        <v/>
      </c>
      <c r="LV58">
        <f t="shared" si="550"/>
        <v>0</v>
      </c>
      <c r="MS58">
        <f t="shared" si="551"/>
        <v>999</v>
      </c>
      <c r="MT58">
        <f t="shared" si="552"/>
        <v>999</v>
      </c>
      <c r="NB58">
        <v>55</v>
      </c>
      <c r="NC58">
        <f t="shared" si="713"/>
        <v>0</v>
      </c>
      <c r="ND58">
        <f t="shared" si="714"/>
        <v>0</v>
      </c>
      <c r="NE58">
        <f t="shared" si="715"/>
        <v>0</v>
      </c>
      <c r="NF58">
        <f t="shared" si="716"/>
        <v>0</v>
      </c>
      <c r="NG58">
        <f t="shared" si="717"/>
        <v>0</v>
      </c>
      <c r="NH58">
        <f t="shared" si="718"/>
        <v>0</v>
      </c>
      <c r="NI58">
        <f t="shared" si="719"/>
        <v>0</v>
      </c>
      <c r="NJ58">
        <f t="shared" si="720"/>
        <v>0</v>
      </c>
      <c r="NK58">
        <f t="shared" si="721"/>
        <v>0</v>
      </c>
      <c r="NL58">
        <f t="shared" si="722"/>
        <v>0</v>
      </c>
      <c r="NM58">
        <f t="shared" si="553"/>
        <v>0</v>
      </c>
      <c r="NN58">
        <f t="shared" si="554"/>
        <v>0</v>
      </c>
      <c r="NO58">
        <f t="shared" si="555"/>
        <v>0</v>
      </c>
      <c r="NP58">
        <f t="shared" si="556"/>
        <v>0</v>
      </c>
      <c r="NQ58">
        <f t="shared" si="557"/>
        <v>0</v>
      </c>
      <c r="NR58">
        <f t="shared" si="558"/>
        <v>0</v>
      </c>
      <c r="NS58">
        <f t="shared" si="559"/>
        <v>0</v>
      </c>
      <c r="NT58">
        <f t="shared" si="560"/>
        <v>0</v>
      </c>
      <c r="NU58">
        <f t="shared" si="561"/>
        <v>0</v>
      </c>
      <c r="NV58">
        <f t="shared" si="562"/>
        <v>0</v>
      </c>
      <c r="NW58">
        <f t="shared" si="563"/>
        <v>0</v>
      </c>
      <c r="NX58">
        <f t="shared" si="564"/>
        <v>0</v>
      </c>
      <c r="NY58">
        <f t="shared" si="565"/>
        <v>0</v>
      </c>
      <c r="NZ58">
        <f t="shared" si="566"/>
        <v>0</v>
      </c>
      <c r="OA58">
        <f t="shared" si="567"/>
        <v>0</v>
      </c>
      <c r="OB58">
        <f t="shared" si="568"/>
        <v>0</v>
      </c>
      <c r="OC58">
        <f t="shared" si="569"/>
        <v>0</v>
      </c>
      <c r="OD58">
        <f t="shared" si="570"/>
        <v>0</v>
      </c>
      <c r="OE58">
        <f t="shared" si="571"/>
        <v>0</v>
      </c>
      <c r="OF58">
        <f t="shared" si="572"/>
        <v>0</v>
      </c>
      <c r="OG58">
        <f t="shared" si="573"/>
        <v>0</v>
      </c>
      <c r="OH58">
        <f t="shared" si="574"/>
        <v>0</v>
      </c>
      <c r="OI58">
        <f t="shared" si="575"/>
        <v>0</v>
      </c>
      <c r="OJ58">
        <f t="shared" si="576"/>
        <v>0</v>
      </c>
      <c r="OK58">
        <f t="shared" si="577"/>
        <v>0</v>
      </c>
      <c r="OL58">
        <f t="shared" si="578"/>
        <v>0</v>
      </c>
      <c r="OM58">
        <f t="shared" si="579"/>
        <v>0</v>
      </c>
      <c r="ON58">
        <f t="shared" si="580"/>
        <v>0</v>
      </c>
      <c r="OO58">
        <f t="shared" si="581"/>
        <v>0</v>
      </c>
      <c r="OP58">
        <f t="shared" si="582"/>
        <v>0</v>
      </c>
      <c r="OQ58">
        <f t="shared" si="583"/>
        <v>200</v>
      </c>
      <c r="OR58">
        <f t="shared" si="584"/>
        <v>0</v>
      </c>
      <c r="OS58">
        <f t="shared" si="585"/>
        <v>0</v>
      </c>
      <c r="OT58">
        <f t="shared" si="586"/>
        <v>0</v>
      </c>
      <c r="OU58">
        <f t="shared" si="587"/>
        <v>0</v>
      </c>
      <c r="OV58" t="str">
        <f t="shared" si="588"/>
        <v/>
      </c>
      <c r="OW58" t="str">
        <f t="shared" si="589"/>
        <v/>
      </c>
      <c r="OX58">
        <f t="shared" si="590"/>
        <v>0</v>
      </c>
      <c r="PU58">
        <f t="shared" si="591"/>
        <v>999</v>
      </c>
      <c r="PV58">
        <f t="shared" si="592"/>
        <v>999</v>
      </c>
      <c r="QD58">
        <v>55</v>
      </c>
      <c r="QE58">
        <f t="shared" si="723"/>
        <v>0</v>
      </c>
      <c r="QF58">
        <f t="shared" si="724"/>
        <v>0</v>
      </c>
      <c r="QG58">
        <f t="shared" si="725"/>
        <v>0</v>
      </c>
      <c r="QH58">
        <f t="shared" si="726"/>
        <v>0</v>
      </c>
      <c r="QI58">
        <f t="shared" si="727"/>
        <v>0</v>
      </c>
      <c r="QJ58">
        <f t="shared" si="728"/>
        <v>0</v>
      </c>
      <c r="QK58">
        <f t="shared" si="729"/>
        <v>0</v>
      </c>
      <c r="QL58">
        <f t="shared" si="730"/>
        <v>0</v>
      </c>
      <c r="QM58">
        <f t="shared" si="731"/>
        <v>0</v>
      </c>
      <c r="QN58">
        <f t="shared" si="732"/>
        <v>0</v>
      </c>
      <c r="QO58">
        <f t="shared" si="593"/>
        <v>0</v>
      </c>
      <c r="QP58">
        <f t="shared" si="594"/>
        <v>0</v>
      </c>
      <c r="QQ58">
        <f t="shared" si="595"/>
        <v>0</v>
      </c>
      <c r="QR58">
        <f t="shared" si="596"/>
        <v>0</v>
      </c>
      <c r="QS58">
        <f t="shared" si="597"/>
        <v>0</v>
      </c>
      <c r="QT58">
        <f t="shared" si="598"/>
        <v>0</v>
      </c>
      <c r="QU58">
        <f t="shared" si="599"/>
        <v>0</v>
      </c>
      <c r="QV58">
        <f t="shared" si="600"/>
        <v>0</v>
      </c>
      <c r="QW58">
        <f t="shared" si="601"/>
        <v>0</v>
      </c>
      <c r="QX58">
        <f t="shared" si="602"/>
        <v>0</v>
      </c>
      <c r="QY58">
        <f t="shared" si="603"/>
        <v>0</v>
      </c>
      <c r="QZ58">
        <f t="shared" si="604"/>
        <v>0</v>
      </c>
      <c r="RA58">
        <f t="shared" si="605"/>
        <v>0</v>
      </c>
      <c r="RB58">
        <f t="shared" si="606"/>
        <v>0</v>
      </c>
      <c r="RC58">
        <f t="shared" si="607"/>
        <v>0</v>
      </c>
      <c r="RD58">
        <f t="shared" si="608"/>
        <v>0</v>
      </c>
      <c r="RE58">
        <f t="shared" si="609"/>
        <v>0</v>
      </c>
      <c r="RF58">
        <f t="shared" si="610"/>
        <v>0</v>
      </c>
      <c r="RG58">
        <f t="shared" si="611"/>
        <v>0</v>
      </c>
      <c r="RH58">
        <f t="shared" si="612"/>
        <v>0</v>
      </c>
      <c r="RI58">
        <f t="shared" si="613"/>
        <v>0</v>
      </c>
      <c r="RJ58">
        <f t="shared" si="614"/>
        <v>0</v>
      </c>
      <c r="RK58">
        <f t="shared" si="615"/>
        <v>0</v>
      </c>
      <c r="RL58">
        <f t="shared" si="616"/>
        <v>0</v>
      </c>
      <c r="RM58">
        <f t="shared" si="617"/>
        <v>0</v>
      </c>
      <c r="RN58">
        <f t="shared" si="618"/>
        <v>0</v>
      </c>
      <c r="RO58">
        <f t="shared" si="619"/>
        <v>0</v>
      </c>
      <c r="RP58">
        <f t="shared" si="620"/>
        <v>0</v>
      </c>
      <c r="RQ58">
        <f t="shared" si="621"/>
        <v>0</v>
      </c>
      <c r="RR58">
        <f t="shared" si="622"/>
        <v>0</v>
      </c>
      <c r="RS58">
        <f t="shared" si="623"/>
        <v>300</v>
      </c>
      <c r="RT58">
        <f t="shared" si="624"/>
        <v>0</v>
      </c>
      <c r="RU58">
        <f t="shared" si="625"/>
        <v>0</v>
      </c>
      <c r="RV58">
        <f t="shared" si="626"/>
        <v>0</v>
      </c>
      <c r="RW58">
        <f t="shared" si="627"/>
        <v>0</v>
      </c>
      <c r="RX58" t="str">
        <f t="shared" si="628"/>
        <v/>
      </c>
      <c r="RY58" t="str">
        <f t="shared" si="629"/>
        <v/>
      </c>
      <c r="RZ58">
        <f t="shared" si="630"/>
        <v>0</v>
      </c>
      <c r="SW58">
        <f t="shared" si="631"/>
        <v>999</v>
      </c>
      <c r="SX58">
        <f t="shared" si="632"/>
        <v>999</v>
      </c>
      <c r="TF58">
        <v>55</v>
      </c>
      <c r="TG58">
        <f t="shared" si="733"/>
        <v>0</v>
      </c>
      <c r="TH58">
        <f t="shared" si="734"/>
        <v>0</v>
      </c>
      <c r="TI58">
        <f t="shared" si="735"/>
        <v>0</v>
      </c>
      <c r="TJ58">
        <f t="shared" si="736"/>
        <v>0</v>
      </c>
      <c r="TK58">
        <f t="shared" si="737"/>
        <v>0</v>
      </c>
      <c r="TL58">
        <f t="shared" si="738"/>
        <v>0</v>
      </c>
      <c r="TM58">
        <f t="shared" si="739"/>
        <v>0</v>
      </c>
      <c r="TN58">
        <f t="shared" si="740"/>
        <v>0</v>
      </c>
      <c r="TO58">
        <f t="shared" si="741"/>
        <v>0</v>
      </c>
      <c r="TP58">
        <f t="shared" si="742"/>
        <v>0</v>
      </c>
      <c r="TQ58">
        <f t="shared" si="633"/>
        <v>0</v>
      </c>
      <c r="TR58">
        <f t="shared" si="634"/>
        <v>0</v>
      </c>
      <c r="TS58">
        <f t="shared" si="635"/>
        <v>0</v>
      </c>
      <c r="TT58">
        <f t="shared" si="636"/>
        <v>0</v>
      </c>
      <c r="TU58">
        <f t="shared" si="637"/>
        <v>0</v>
      </c>
      <c r="TV58">
        <f t="shared" si="638"/>
        <v>0</v>
      </c>
      <c r="TW58">
        <f t="shared" si="639"/>
        <v>0</v>
      </c>
      <c r="TX58">
        <f t="shared" si="640"/>
        <v>0</v>
      </c>
      <c r="TY58">
        <f t="shared" si="641"/>
        <v>0</v>
      </c>
      <c r="TZ58">
        <f t="shared" si="642"/>
        <v>0</v>
      </c>
      <c r="UA58">
        <f t="shared" si="643"/>
        <v>0</v>
      </c>
      <c r="UB58">
        <f t="shared" si="644"/>
        <v>0</v>
      </c>
      <c r="UC58">
        <f t="shared" si="645"/>
        <v>0</v>
      </c>
      <c r="UD58">
        <f t="shared" si="646"/>
        <v>0</v>
      </c>
      <c r="UE58">
        <f t="shared" si="647"/>
        <v>0</v>
      </c>
      <c r="UF58">
        <f t="shared" si="648"/>
        <v>0</v>
      </c>
      <c r="UG58">
        <f t="shared" si="649"/>
        <v>0</v>
      </c>
      <c r="UH58">
        <f t="shared" si="650"/>
        <v>0</v>
      </c>
      <c r="UI58">
        <f t="shared" si="651"/>
        <v>0</v>
      </c>
      <c r="UJ58">
        <f t="shared" si="652"/>
        <v>0</v>
      </c>
      <c r="UK58">
        <f t="shared" si="653"/>
        <v>0</v>
      </c>
      <c r="UL58">
        <f t="shared" si="654"/>
        <v>0</v>
      </c>
      <c r="UM58">
        <f t="shared" si="655"/>
        <v>0</v>
      </c>
      <c r="UN58">
        <f t="shared" si="656"/>
        <v>0</v>
      </c>
      <c r="UO58">
        <f t="shared" si="657"/>
        <v>0</v>
      </c>
      <c r="UP58">
        <f t="shared" si="658"/>
        <v>0</v>
      </c>
      <c r="UQ58">
        <f t="shared" si="659"/>
        <v>0</v>
      </c>
      <c r="UR58">
        <f t="shared" si="660"/>
        <v>0</v>
      </c>
      <c r="US58">
        <f t="shared" si="661"/>
        <v>0</v>
      </c>
      <c r="UT58">
        <f t="shared" si="662"/>
        <v>0</v>
      </c>
      <c r="UU58">
        <f t="shared" si="663"/>
        <v>400</v>
      </c>
      <c r="UV58">
        <f t="shared" si="664"/>
        <v>0</v>
      </c>
      <c r="UW58">
        <f t="shared" si="665"/>
        <v>0</v>
      </c>
      <c r="UX58">
        <f t="shared" si="666"/>
        <v>0</v>
      </c>
      <c r="UY58">
        <f t="shared" si="667"/>
        <v>0</v>
      </c>
      <c r="UZ58" t="str">
        <f t="shared" si="668"/>
        <v/>
      </c>
      <c r="VA58" t="str">
        <f t="shared" si="669"/>
        <v/>
      </c>
      <c r="VB58">
        <f t="shared" si="670"/>
        <v>0</v>
      </c>
      <c r="VY58">
        <f t="shared" si="671"/>
        <v>999</v>
      </c>
      <c r="VZ58">
        <f t="shared" si="672"/>
        <v>999</v>
      </c>
      <c r="WH58">
        <v>55</v>
      </c>
      <c r="WI58">
        <f t="shared" si="383"/>
        <v>0</v>
      </c>
      <c r="WJ58">
        <f t="shared" si="384"/>
        <v>0</v>
      </c>
      <c r="WK58">
        <f t="shared" si="385"/>
        <v>0</v>
      </c>
      <c r="WL58">
        <f t="shared" si="386"/>
        <v>0</v>
      </c>
      <c r="WM58">
        <f t="shared" si="387"/>
        <v>0</v>
      </c>
      <c r="WN58">
        <f t="shared" si="388"/>
        <v>0</v>
      </c>
      <c r="WO58">
        <f t="shared" si="389"/>
        <v>0</v>
      </c>
      <c r="WP58">
        <f t="shared" si="390"/>
        <v>0</v>
      </c>
      <c r="WQ58">
        <f t="shared" si="391"/>
        <v>0</v>
      </c>
      <c r="WR58">
        <f t="shared" si="392"/>
        <v>0</v>
      </c>
      <c r="WS58">
        <f t="shared" si="280"/>
        <v>0</v>
      </c>
      <c r="WT58">
        <f t="shared" si="281"/>
        <v>0</v>
      </c>
      <c r="WU58">
        <f t="shared" si="282"/>
        <v>0</v>
      </c>
      <c r="WV58">
        <f t="shared" si="283"/>
        <v>0</v>
      </c>
      <c r="WW58">
        <f t="shared" si="284"/>
        <v>0</v>
      </c>
      <c r="WX58">
        <f t="shared" si="285"/>
        <v>0</v>
      </c>
      <c r="WY58">
        <f t="shared" si="286"/>
        <v>0</v>
      </c>
      <c r="WZ58">
        <f t="shared" si="287"/>
        <v>0</v>
      </c>
      <c r="XA58">
        <f t="shared" si="288"/>
        <v>0</v>
      </c>
      <c r="XB58">
        <f t="shared" si="289"/>
        <v>0</v>
      </c>
      <c r="XC58">
        <f t="shared" si="290"/>
        <v>0</v>
      </c>
      <c r="XD58">
        <f t="shared" si="291"/>
        <v>0</v>
      </c>
      <c r="XE58">
        <f t="shared" si="292"/>
        <v>0</v>
      </c>
      <c r="XF58">
        <f t="shared" si="293"/>
        <v>0</v>
      </c>
      <c r="XG58">
        <f t="shared" si="294"/>
        <v>0</v>
      </c>
      <c r="XH58">
        <f t="shared" si="295"/>
        <v>0</v>
      </c>
      <c r="XI58">
        <f t="shared" si="296"/>
        <v>0</v>
      </c>
      <c r="XJ58">
        <f t="shared" si="297"/>
        <v>0</v>
      </c>
      <c r="XK58">
        <f t="shared" si="298"/>
        <v>0</v>
      </c>
      <c r="XL58">
        <f t="shared" si="299"/>
        <v>0</v>
      </c>
      <c r="XM58">
        <f t="shared" si="300"/>
        <v>0</v>
      </c>
      <c r="XN58">
        <f t="shared" si="301"/>
        <v>0</v>
      </c>
      <c r="XO58">
        <f t="shared" si="302"/>
        <v>0</v>
      </c>
      <c r="XP58">
        <f t="shared" si="303"/>
        <v>0</v>
      </c>
      <c r="XQ58">
        <f t="shared" si="304"/>
        <v>0</v>
      </c>
      <c r="XR58">
        <f t="shared" si="305"/>
        <v>0</v>
      </c>
      <c r="XS58">
        <f t="shared" si="306"/>
        <v>0</v>
      </c>
      <c r="XT58">
        <f t="shared" si="307"/>
        <v>0</v>
      </c>
      <c r="XU58">
        <f t="shared" si="308"/>
        <v>0</v>
      </c>
      <c r="XV58">
        <f t="shared" si="309"/>
        <v>0</v>
      </c>
      <c r="XX58">
        <f t="shared" si="310"/>
        <v>0</v>
      </c>
      <c r="XY58">
        <f t="shared" si="311"/>
        <v>0</v>
      </c>
      <c r="XZ58">
        <f t="shared" si="312"/>
        <v>0</v>
      </c>
    </row>
    <row r="59" spans="1:650" x14ac:dyDescent="0.45">
      <c r="A59" s="10" t="s">
        <v>63</v>
      </c>
      <c r="B59" s="10"/>
      <c r="C59" s="10"/>
      <c r="D59" s="10"/>
      <c r="E59" s="10"/>
      <c r="F59" s="10"/>
      <c r="G59" s="10"/>
      <c r="H59" s="10"/>
      <c r="I59" s="10"/>
      <c r="AT59">
        <v>56</v>
      </c>
      <c r="AU59">
        <f t="shared" si="673"/>
        <v>0</v>
      </c>
      <c r="AV59">
        <f t="shared" si="674"/>
        <v>0</v>
      </c>
      <c r="AW59">
        <f t="shared" si="675"/>
        <v>0</v>
      </c>
      <c r="AX59">
        <f t="shared" si="676"/>
        <v>0</v>
      </c>
      <c r="AY59">
        <f t="shared" si="677"/>
        <v>0</v>
      </c>
      <c r="AZ59">
        <f t="shared" si="678"/>
        <v>0</v>
      </c>
      <c r="BA59">
        <f t="shared" si="679"/>
        <v>0</v>
      </c>
      <c r="BB59">
        <f t="shared" si="680"/>
        <v>0</v>
      </c>
      <c r="BC59">
        <f t="shared" si="681"/>
        <v>0</v>
      </c>
      <c r="BD59">
        <f t="shared" si="682"/>
        <v>0</v>
      </c>
      <c r="BE59">
        <f t="shared" si="393"/>
        <v>0</v>
      </c>
      <c r="BF59">
        <f t="shared" si="394"/>
        <v>0</v>
      </c>
      <c r="BG59">
        <f t="shared" si="395"/>
        <v>0</v>
      </c>
      <c r="BH59">
        <f t="shared" si="396"/>
        <v>0</v>
      </c>
      <c r="BI59">
        <f t="shared" si="397"/>
        <v>0</v>
      </c>
      <c r="BJ59">
        <f t="shared" si="398"/>
        <v>0</v>
      </c>
      <c r="BK59">
        <f t="shared" si="399"/>
        <v>0</v>
      </c>
      <c r="BL59">
        <f t="shared" si="400"/>
        <v>0</v>
      </c>
      <c r="BM59">
        <f t="shared" si="401"/>
        <v>0</v>
      </c>
      <c r="BN59">
        <f t="shared" si="402"/>
        <v>0</v>
      </c>
      <c r="BO59">
        <f t="shared" si="403"/>
        <v>0</v>
      </c>
      <c r="BP59">
        <f t="shared" si="404"/>
        <v>0</v>
      </c>
      <c r="BQ59">
        <f t="shared" si="405"/>
        <v>0</v>
      </c>
      <c r="BR59">
        <f t="shared" si="406"/>
        <v>0</v>
      </c>
      <c r="BS59">
        <f t="shared" si="407"/>
        <v>0</v>
      </c>
      <c r="BT59">
        <f t="shared" si="408"/>
        <v>0</v>
      </c>
      <c r="BU59">
        <f t="shared" si="409"/>
        <v>0</v>
      </c>
      <c r="BV59">
        <f t="shared" si="410"/>
        <v>0</v>
      </c>
      <c r="BW59">
        <f t="shared" si="411"/>
        <v>0</v>
      </c>
      <c r="BX59">
        <f t="shared" si="412"/>
        <v>0</v>
      </c>
      <c r="BY59">
        <f t="shared" si="413"/>
        <v>0</v>
      </c>
      <c r="BZ59">
        <f t="shared" si="414"/>
        <v>0</v>
      </c>
      <c r="CA59">
        <f t="shared" si="415"/>
        <v>0</v>
      </c>
      <c r="CB59">
        <f t="shared" si="416"/>
        <v>0</v>
      </c>
      <c r="CC59">
        <f t="shared" si="417"/>
        <v>0</v>
      </c>
      <c r="CD59">
        <f t="shared" si="418"/>
        <v>0</v>
      </c>
      <c r="CE59">
        <f t="shared" si="419"/>
        <v>0</v>
      </c>
      <c r="CF59">
        <f t="shared" si="420"/>
        <v>0</v>
      </c>
      <c r="CG59">
        <f t="shared" si="421"/>
        <v>0</v>
      </c>
      <c r="CH59">
        <f t="shared" si="422"/>
        <v>0</v>
      </c>
      <c r="CI59">
        <f t="shared" si="423"/>
        <v>0</v>
      </c>
      <c r="CJ59">
        <f t="shared" si="424"/>
        <v>0</v>
      </c>
      <c r="CK59">
        <f t="shared" si="425"/>
        <v>0</v>
      </c>
      <c r="CL59">
        <f t="shared" si="426"/>
        <v>0</v>
      </c>
      <c r="CM59">
        <f t="shared" si="427"/>
        <v>0</v>
      </c>
      <c r="CN59" t="str">
        <f t="shared" si="428"/>
        <v/>
      </c>
      <c r="CO59" t="str">
        <f t="shared" si="429"/>
        <v/>
      </c>
      <c r="CP59">
        <f t="shared" si="430"/>
        <v>0</v>
      </c>
      <c r="DM59">
        <f t="shared" si="431"/>
        <v>999</v>
      </c>
      <c r="DN59">
        <f t="shared" si="432"/>
        <v>999</v>
      </c>
      <c r="DV59">
        <v>56</v>
      </c>
      <c r="DW59">
        <f t="shared" si="683"/>
        <v>0</v>
      </c>
      <c r="DX59">
        <f t="shared" si="684"/>
        <v>0</v>
      </c>
      <c r="DY59">
        <f t="shared" si="685"/>
        <v>0</v>
      </c>
      <c r="DZ59">
        <f t="shared" si="686"/>
        <v>0</v>
      </c>
      <c r="EA59">
        <f t="shared" si="687"/>
        <v>0</v>
      </c>
      <c r="EB59">
        <f t="shared" si="688"/>
        <v>0</v>
      </c>
      <c r="EC59">
        <f t="shared" si="689"/>
        <v>0</v>
      </c>
      <c r="ED59">
        <f t="shared" si="690"/>
        <v>0</v>
      </c>
      <c r="EE59">
        <f t="shared" si="691"/>
        <v>0</v>
      </c>
      <c r="EF59">
        <f t="shared" si="692"/>
        <v>0</v>
      </c>
      <c r="EG59">
        <f t="shared" si="433"/>
        <v>0</v>
      </c>
      <c r="EH59">
        <f t="shared" si="434"/>
        <v>0</v>
      </c>
      <c r="EI59">
        <f t="shared" si="435"/>
        <v>0</v>
      </c>
      <c r="EJ59">
        <f t="shared" si="436"/>
        <v>0</v>
      </c>
      <c r="EK59">
        <f t="shared" si="437"/>
        <v>0</v>
      </c>
      <c r="EL59">
        <f t="shared" si="438"/>
        <v>0</v>
      </c>
      <c r="EM59">
        <f t="shared" si="439"/>
        <v>0</v>
      </c>
      <c r="EN59">
        <f t="shared" si="440"/>
        <v>0</v>
      </c>
      <c r="EO59">
        <f t="shared" si="441"/>
        <v>0</v>
      </c>
      <c r="EP59">
        <f t="shared" si="442"/>
        <v>0</v>
      </c>
      <c r="EQ59">
        <f t="shared" si="443"/>
        <v>0</v>
      </c>
      <c r="ER59">
        <f t="shared" si="444"/>
        <v>0</v>
      </c>
      <c r="ES59">
        <f t="shared" si="445"/>
        <v>0</v>
      </c>
      <c r="ET59">
        <f t="shared" si="446"/>
        <v>0</v>
      </c>
      <c r="EU59">
        <f t="shared" si="447"/>
        <v>0</v>
      </c>
      <c r="EV59">
        <f t="shared" si="448"/>
        <v>0</v>
      </c>
      <c r="EW59">
        <f t="shared" si="449"/>
        <v>0</v>
      </c>
      <c r="EX59">
        <f t="shared" si="450"/>
        <v>0</v>
      </c>
      <c r="EY59">
        <f t="shared" si="451"/>
        <v>0</v>
      </c>
      <c r="EZ59">
        <f t="shared" si="452"/>
        <v>0</v>
      </c>
      <c r="FA59">
        <f t="shared" si="453"/>
        <v>0</v>
      </c>
      <c r="FB59">
        <f t="shared" si="454"/>
        <v>0</v>
      </c>
      <c r="FC59">
        <f t="shared" si="455"/>
        <v>0</v>
      </c>
      <c r="FD59">
        <f t="shared" si="456"/>
        <v>0</v>
      </c>
      <c r="FE59">
        <f t="shared" si="457"/>
        <v>0</v>
      </c>
      <c r="FF59">
        <f t="shared" si="458"/>
        <v>0</v>
      </c>
      <c r="FG59">
        <f t="shared" si="459"/>
        <v>0</v>
      </c>
      <c r="FH59">
        <f t="shared" si="460"/>
        <v>0</v>
      </c>
      <c r="FI59">
        <f t="shared" si="461"/>
        <v>0</v>
      </c>
      <c r="FJ59">
        <f t="shared" si="462"/>
        <v>0</v>
      </c>
      <c r="FK59">
        <f t="shared" si="463"/>
        <v>0</v>
      </c>
      <c r="FL59">
        <f t="shared" si="464"/>
        <v>0</v>
      </c>
      <c r="FM59">
        <f t="shared" si="465"/>
        <v>0</v>
      </c>
      <c r="FN59">
        <f t="shared" si="466"/>
        <v>0</v>
      </c>
      <c r="FO59">
        <f t="shared" si="467"/>
        <v>0</v>
      </c>
      <c r="FP59" t="str">
        <f t="shared" si="468"/>
        <v/>
      </c>
      <c r="FQ59" t="str">
        <f t="shared" si="469"/>
        <v/>
      </c>
      <c r="FR59">
        <f t="shared" si="470"/>
        <v>0</v>
      </c>
      <c r="GO59">
        <f t="shared" si="471"/>
        <v>999</v>
      </c>
      <c r="GP59">
        <f t="shared" si="472"/>
        <v>999</v>
      </c>
      <c r="GX59">
        <v>56</v>
      </c>
      <c r="GY59">
        <f t="shared" si="693"/>
        <v>0</v>
      </c>
      <c r="GZ59">
        <f t="shared" si="694"/>
        <v>0</v>
      </c>
      <c r="HA59">
        <f t="shared" si="695"/>
        <v>0</v>
      </c>
      <c r="HB59">
        <f t="shared" si="696"/>
        <v>0</v>
      </c>
      <c r="HC59">
        <f t="shared" si="697"/>
        <v>0</v>
      </c>
      <c r="HD59">
        <f t="shared" si="698"/>
        <v>0</v>
      </c>
      <c r="HE59">
        <f t="shared" si="699"/>
        <v>0</v>
      </c>
      <c r="HF59">
        <f t="shared" si="700"/>
        <v>0</v>
      </c>
      <c r="HG59">
        <f t="shared" si="701"/>
        <v>0</v>
      </c>
      <c r="HH59">
        <f t="shared" si="702"/>
        <v>0</v>
      </c>
      <c r="HI59">
        <f t="shared" si="473"/>
        <v>0</v>
      </c>
      <c r="HJ59">
        <f t="shared" si="474"/>
        <v>0</v>
      </c>
      <c r="HK59">
        <f t="shared" si="475"/>
        <v>0</v>
      </c>
      <c r="HL59">
        <f t="shared" si="476"/>
        <v>0</v>
      </c>
      <c r="HM59">
        <f t="shared" si="477"/>
        <v>0</v>
      </c>
      <c r="HN59">
        <f t="shared" si="478"/>
        <v>0</v>
      </c>
      <c r="HO59">
        <f t="shared" si="479"/>
        <v>0</v>
      </c>
      <c r="HP59">
        <f t="shared" si="480"/>
        <v>0</v>
      </c>
      <c r="HQ59">
        <f t="shared" si="481"/>
        <v>0</v>
      </c>
      <c r="HR59">
        <f t="shared" si="482"/>
        <v>0</v>
      </c>
      <c r="HS59">
        <f t="shared" si="483"/>
        <v>0</v>
      </c>
      <c r="HT59">
        <f t="shared" si="484"/>
        <v>0</v>
      </c>
      <c r="HU59">
        <f t="shared" si="485"/>
        <v>0</v>
      </c>
      <c r="HV59">
        <f t="shared" si="486"/>
        <v>0</v>
      </c>
      <c r="HW59">
        <f t="shared" si="487"/>
        <v>0</v>
      </c>
      <c r="HX59">
        <f t="shared" si="488"/>
        <v>0</v>
      </c>
      <c r="HY59">
        <f t="shared" si="489"/>
        <v>0</v>
      </c>
      <c r="HZ59">
        <f t="shared" si="490"/>
        <v>0</v>
      </c>
      <c r="IA59">
        <f t="shared" si="491"/>
        <v>0</v>
      </c>
      <c r="IB59">
        <f t="shared" si="492"/>
        <v>0</v>
      </c>
      <c r="IC59">
        <f t="shared" si="493"/>
        <v>0</v>
      </c>
      <c r="ID59">
        <f t="shared" si="494"/>
        <v>0</v>
      </c>
      <c r="IE59">
        <f t="shared" si="495"/>
        <v>0</v>
      </c>
      <c r="IF59">
        <f t="shared" si="496"/>
        <v>0</v>
      </c>
      <c r="IG59">
        <f t="shared" si="497"/>
        <v>0</v>
      </c>
      <c r="IH59">
        <f t="shared" si="498"/>
        <v>0</v>
      </c>
      <c r="II59">
        <f t="shared" si="499"/>
        <v>0</v>
      </c>
      <c r="IJ59">
        <f t="shared" si="500"/>
        <v>0</v>
      </c>
      <c r="IK59">
        <f t="shared" si="501"/>
        <v>0</v>
      </c>
      <c r="IL59">
        <f t="shared" si="502"/>
        <v>0</v>
      </c>
      <c r="IM59">
        <f t="shared" si="503"/>
        <v>0</v>
      </c>
      <c r="IN59">
        <f t="shared" si="504"/>
        <v>0</v>
      </c>
      <c r="IO59">
        <f t="shared" si="505"/>
        <v>0</v>
      </c>
      <c r="IP59">
        <f t="shared" si="506"/>
        <v>0</v>
      </c>
      <c r="IQ59">
        <f t="shared" si="507"/>
        <v>0</v>
      </c>
      <c r="IR59" t="str">
        <f t="shared" si="508"/>
        <v/>
      </c>
      <c r="IS59" t="str">
        <f t="shared" si="509"/>
        <v/>
      </c>
      <c r="IT59">
        <f t="shared" si="510"/>
        <v>0</v>
      </c>
      <c r="JQ59">
        <f t="shared" si="511"/>
        <v>999</v>
      </c>
      <c r="JR59">
        <f t="shared" si="512"/>
        <v>999</v>
      </c>
      <c r="JZ59">
        <v>56</v>
      </c>
      <c r="KA59">
        <f t="shared" si="703"/>
        <v>0</v>
      </c>
      <c r="KB59">
        <f t="shared" si="704"/>
        <v>0</v>
      </c>
      <c r="KC59">
        <f t="shared" si="705"/>
        <v>0</v>
      </c>
      <c r="KD59">
        <f t="shared" si="706"/>
        <v>0</v>
      </c>
      <c r="KE59">
        <f t="shared" si="707"/>
        <v>0</v>
      </c>
      <c r="KF59">
        <f t="shared" si="708"/>
        <v>0</v>
      </c>
      <c r="KG59">
        <f t="shared" si="709"/>
        <v>0</v>
      </c>
      <c r="KH59">
        <f t="shared" si="710"/>
        <v>0</v>
      </c>
      <c r="KI59">
        <f t="shared" si="711"/>
        <v>0</v>
      </c>
      <c r="KJ59">
        <f t="shared" si="712"/>
        <v>0</v>
      </c>
      <c r="KK59">
        <f t="shared" si="513"/>
        <v>0</v>
      </c>
      <c r="KL59">
        <f t="shared" si="514"/>
        <v>0</v>
      </c>
      <c r="KM59">
        <f t="shared" si="515"/>
        <v>0</v>
      </c>
      <c r="KN59">
        <f t="shared" si="516"/>
        <v>0</v>
      </c>
      <c r="KO59">
        <f t="shared" si="517"/>
        <v>0</v>
      </c>
      <c r="KP59">
        <f t="shared" si="518"/>
        <v>0</v>
      </c>
      <c r="KQ59">
        <f t="shared" si="519"/>
        <v>0</v>
      </c>
      <c r="KR59">
        <f t="shared" si="520"/>
        <v>0</v>
      </c>
      <c r="KS59">
        <f t="shared" si="521"/>
        <v>0</v>
      </c>
      <c r="KT59">
        <f t="shared" si="522"/>
        <v>0</v>
      </c>
      <c r="KU59">
        <f t="shared" si="523"/>
        <v>0</v>
      </c>
      <c r="KV59">
        <f t="shared" si="524"/>
        <v>0</v>
      </c>
      <c r="KW59">
        <f t="shared" si="525"/>
        <v>0</v>
      </c>
      <c r="KX59">
        <f t="shared" si="526"/>
        <v>0</v>
      </c>
      <c r="KY59">
        <f t="shared" si="527"/>
        <v>0</v>
      </c>
      <c r="KZ59">
        <f t="shared" si="528"/>
        <v>0</v>
      </c>
      <c r="LA59">
        <f t="shared" si="529"/>
        <v>0</v>
      </c>
      <c r="LB59">
        <f t="shared" si="530"/>
        <v>0</v>
      </c>
      <c r="LC59">
        <f t="shared" si="531"/>
        <v>0</v>
      </c>
      <c r="LD59">
        <f t="shared" si="532"/>
        <v>0</v>
      </c>
      <c r="LE59">
        <f t="shared" si="533"/>
        <v>0</v>
      </c>
      <c r="LF59">
        <f t="shared" si="534"/>
        <v>0</v>
      </c>
      <c r="LG59">
        <f t="shared" si="535"/>
        <v>0</v>
      </c>
      <c r="LH59">
        <f t="shared" si="536"/>
        <v>0</v>
      </c>
      <c r="LI59">
        <f t="shared" si="537"/>
        <v>0</v>
      </c>
      <c r="LJ59">
        <f t="shared" si="538"/>
        <v>0</v>
      </c>
      <c r="LK59">
        <f t="shared" si="539"/>
        <v>0</v>
      </c>
      <c r="LL59">
        <f t="shared" si="540"/>
        <v>0</v>
      </c>
      <c r="LM59">
        <f t="shared" si="541"/>
        <v>0</v>
      </c>
      <c r="LN59">
        <f t="shared" si="542"/>
        <v>0</v>
      </c>
      <c r="LO59">
        <f t="shared" si="543"/>
        <v>100</v>
      </c>
      <c r="LP59">
        <f t="shared" si="544"/>
        <v>0</v>
      </c>
      <c r="LQ59">
        <f t="shared" si="545"/>
        <v>0</v>
      </c>
      <c r="LR59">
        <f t="shared" si="546"/>
        <v>0</v>
      </c>
      <c r="LS59">
        <f t="shared" si="547"/>
        <v>0</v>
      </c>
      <c r="LT59" t="str">
        <f t="shared" si="548"/>
        <v/>
      </c>
      <c r="LU59" t="str">
        <f t="shared" si="549"/>
        <v/>
      </c>
      <c r="LV59">
        <f t="shared" si="550"/>
        <v>0</v>
      </c>
      <c r="MS59">
        <f t="shared" si="551"/>
        <v>999</v>
      </c>
      <c r="MT59">
        <f t="shared" si="552"/>
        <v>999</v>
      </c>
      <c r="NB59">
        <v>56</v>
      </c>
      <c r="NC59">
        <f t="shared" si="713"/>
        <v>0</v>
      </c>
      <c r="ND59">
        <f t="shared" si="714"/>
        <v>0</v>
      </c>
      <c r="NE59">
        <f t="shared" si="715"/>
        <v>0</v>
      </c>
      <c r="NF59">
        <f t="shared" si="716"/>
        <v>0</v>
      </c>
      <c r="NG59">
        <f t="shared" si="717"/>
        <v>0</v>
      </c>
      <c r="NH59">
        <f t="shared" si="718"/>
        <v>0</v>
      </c>
      <c r="NI59">
        <f t="shared" si="719"/>
        <v>0</v>
      </c>
      <c r="NJ59">
        <f t="shared" si="720"/>
        <v>0</v>
      </c>
      <c r="NK59">
        <f t="shared" si="721"/>
        <v>0</v>
      </c>
      <c r="NL59">
        <f t="shared" si="722"/>
        <v>0</v>
      </c>
      <c r="NM59">
        <f t="shared" si="553"/>
        <v>0</v>
      </c>
      <c r="NN59">
        <f t="shared" si="554"/>
        <v>0</v>
      </c>
      <c r="NO59">
        <f t="shared" si="555"/>
        <v>0</v>
      </c>
      <c r="NP59">
        <f t="shared" si="556"/>
        <v>0</v>
      </c>
      <c r="NQ59">
        <f t="shared" si="557"/>
        <v>0</v>
      </c>
      <c r="NR59">
        <f t="shared" si="558"/>
        <v>0</v>
      </c>
      <c r="NS59">
        <f t="shared" si="559"/>
        <v>0</v>
      </c>
      <c r="NT59">
        <f t="shared" si="560"/>
        <v>0</v>
      </c>
      <c r="NU59">
        <f t="shared" si="561"/>
        <v>0</v>
      </c>
      <c r="NV59">
        <f t="shared" si="562"/>
        <v>0</v>
      </c>
      <c r="NW59">
        <f t="shared" si="563"/>
        <v>0</v>
      </c>
      <c r="NX59">
        <f t="shared" si="564"/>
        <v>0</v>
      </c>
      <c r="NY59">
        <f t="shared" si="565"/>
        <v>0</v>
      </c>
      <c r="NZ59">
        <f t="shared" si="566"/>
        <v>0</v>
      </c>
      <c r="OA59">
        <f t="shared" si="567"/>
        <v>0</v>
      </c>
      <c r="OB59">
        <f t="shared" si="568"/>
        <v>0</v>
      </c>
      <c r="OC59">
        <f t="shared" si="569"/>
        <v>0</v>
      </c>
      <c r="OD59">
        <f t="shared" si="570"/>
        <v>0</v>
      </c>
      <c r="OE59">
        <f t="shared" si="571"/>
        <v>0</v>
      </c>
      <c r="OF59">
        <f t="shared" si="572"/>
        <v>0</v>
      </c>
      <c r="OG59">
        <f t="shared" si="573"/>
        <v>0</v>
      </c>
      <c r="OH59">
        <f t="shared" si="574"/>
        <v>0</v>
      </c>
      <c r="OI59">
        <f t="shared" si="575"/>
        <v>0</v>
      </c>
      <c r="OJ59">
        <f t="shared" si="576"/>
        <v>0</v>
      </c>
      <c r="OK59">
        <f t="shared" si="577"/>
        <v>0</v>
      </c>
      <c r="OL59">
        <f t="shared" si="578"/>
        <v>0</v>
      </c>
      <c r="OM59">
        <f t="shared" si="579"/>
        <v>0</v>
      </c>
      <c r="ON59">
        <f t="shared" si="580"/>
        <v>0</v>
      </c>
      <c r="OO59">
        <f t="shared" si="581"/>
        <v>0</v>
      </c>
      <c r="OP59">
        <f t="shared" si="582"/>
        <v>0</v>
      </c>
      <c r="OQ59">
        <f t="shared" si="583"/>
        <v>200</v>
      </c>
      <c r="OR59">
        <f t="shared" si="584"/>
        <v>0</v>
      </c>
      <c r="OS59">
        <f t="shared" si="585"/>
        <v>0</v>
      </c>
      <c r="OT59">
        <f t="shared" si="586"/>
        <v>0</v>
      </c>
      <c r="OU59">
        <f t="shared" si="587"/>
        <v>0</v>
      </c>
      <c r="OV59" t="str">
        <f t="shared" si="588"/>
        <v/>
      </c>
      <c r="OW59" t="str">
        <f t="shared" si="589"/>
        <v/>
      </c>
      <c r="OX59">
        <f t="shared" si="590"/>
        <v>0</v>
      </c>
      <c r="PU59">
        <f t="shared" si="591"/>
        <v>999</v>
      </c>
      <c r="PV59">
        <f t="shared" si="592"/>
        <v>999</v>
      </c>
      <c r="QD59">
        <v>56</v>
      </c>
      <c r="QE59">
        <f t="shared" si="723"/>
        <v>0</v>
      </c>
      <c r="QF59">
        <f t="shared" si="724"/>
        <v>0</v>
      </c>
      <c r="QG59">
        <f t="shared" si="725"/>
        <v>0</v>
      </c>
      <c r="QH59">
        <f t="shared" si="726"/>
        <v>0</v>
      </c>
      <c r="QI59">
        <f t="shared" si="727"/>
        <v>0</v>
      </c>
      <c r="QJ59">
        <f t="shared" si="728"/>
        <v>0</v>
      </c>
      <c r="QK59">
        <f t="shared" si="729"/>
        <v>0</v>
      </c>
      <c r="QL59">
        <f t="shared" si="730"/>
        <v>0</v>
      </c>
      <c r="QM59">
        <f t="shared" si="731"/>
        <v>0</v>
      </c>
      <c r="QN59">
        <f t="shared" si="732"/>
        <v>0</v>
      </c>
      <c r="QO59">
        <f t="shared" si="593"/>
        <v>0</v>
      </c>
      <c r="QP59">
        <f t="shared" si="594"/>
        <v>0</v>
      </c>
      <c r="QQ59">
        <f t="shared" si="595"/>
        <v>0</v>
      </c>
      <c r="QR59">
        <f t="shared" si="596"/>
        <v>0</v>
      </c>
      <c r="QS59">
        <f t="shared" si="597"/>
        <v>0</v>
      </c>
      <c r="QT59">
        <f t="shared" si="598"/>
        <v>0</v>
      </c>
      <c r="QU59">
        <f t="shared" si="599"/>
        <v>0</v>
      </c>
      <c r="QV59">
        <f t="shared" si="600"/>
        <v>0</v>
      </c>
      <c r="QW59">
        <f t="shared" si="601"/>
        <v>0</v>
      </c>
      <c r="QX59">
        <f t="shared" si="602"/>
        <v>0</v>
      </c>
      <c r="QY59">
        <f t="shared" si="603"/>
        <v>0</v>
      </c>
      <c r="QZ59">
        <f t="shared" si="604"/>
        <v>0</v>
      </c>
      <c r="RA59">
        <f t="shared" si="605"/>
        <v>0</v>
      </c>
      <c r="RB59">
        <f t="shared" si="606"/>
        <v>0</v>
      </c>
      <c r="RC59">
        <f t="shared" si="607"/>
        <v>0</v>
      </c>
      <c r="RD59">
        <f t="shared" si="608"/>
        <v>0</v>
      </c>
      <c r="RE59">
        <f t="shared" si="609"/>
        <v>0</v>
      </c>
      <c r="RF59">
        <f t="shared" si="610"/>
        <v>0</v>
      </c>
      <c r="RG59">
        <f t="shared" si="611"/>
        <v>0</v>
      </c>
      <c r="RH59">
        <f t="shared" si="612"/>
        <v>0</v>
      </c>
      <c r="RI59">
        <f t="shared" si="613"/>
        <v>0</v>
      </c>
      <c r="RJ59">
        <f t="shared" si="614"/>
        <v>0</v>
      </c>
      <c r="RK59">
        <f t="shared" si="615"/>
        <v>0</v>
      </c>
      <c r="RL59">
        <f t="shared" si="616"/>
        <v>0</v>
      </c>
      <c r="RM59">
        <f t="shared" si="617"/>
        <v>0</v>
      </c>
      <c r="RN59">
        <f t="shared" si="618"/>
        <v>0</v>
      </c>
      <c r="RO59">
        <f t="shared" si="619"/>
        <v>0</v>
      </c>
      <c r="RP59">
        <f t="shared" si="620"/>
        <v>0</v>
      </c>
      <c r="RQ59">
        <f t="shared" si="621"/>
        <v>0</v>
      </c>
      <c r="RR59">
        <f t="shared" si="622"/>
        <v>0</v>
      </c>
      <c r="RS59">
        <f t="shared" si="623"/>
        <v>300</v>
      </c>
      <c r="RT59">
        <f t="shared" si="624"/>
        <v>0</v>
      </c>
      <c r="RU59">
        <f t="shared" si="625"/>
        <v>0</v>
      </c>
      <c r="RV59">
        <f t="shared" si="626"/>
        <v>0</v>
      </c>
      <c r="RW59">
        <f t="shared" si="627"/>
        <v>0</v>
      </c>
      <c r="RX59" t="str">
        <f t="shared" si="628"/>
        <v/>
      </c>
      <c r="RY59" t="str">
        <f t="shared" si="629"/>
        <v/>
      </c>
      <c r="RZ59">
        <f t="shared" si="630"/>
        <v>0</v>
      </c>
      <c r="SW59">
        <f t="shared" si="631"/>
        <v>999</v>
      </c>
      <c r="SX59">
        <f t="shared" si="632"/>
        <v>999</v>
      </c>
      <c r="TF59">
        <v>56</v>
      </c>
      <c r="TG59">
        <f t="shared" si="733"/>
        <v>0</v>
      </c>
      <c r="TH59">
        <f t="shared" si="734"/>
        <v>0</v>
      </c>
      <c r="TI59">
        <f t="shared" si="735"/>
        <v>0</v>
      </c>
      <c r="TJ59">
        <f t="shared" si="736"/>
        <v>0</v>
      </c>
      <c r="TK59">
        <f t="shared" si="737"/>
        <v>0</v>
      </c>
      <c r="TL59">
        <f t="shared" si="738"/>
        <v>0</v>
      </c>
      <c r="TM59">
        <f t="shared" si="739"/>
        <v>0</v>
      </c>
      <c r="TN59">
        <f t="shared" si="740"/>
        <v>0</v>
      </c>
      <c r="TO59">
        <f t="shared" si="741"/>
        <v>0</v>
      </c>
      <c r="TP59">
        <f t="shared" si="742"/>
        <v>0</v>
      </c>
      <c r="TQ59">
        <f t="shared" si="633"/>
        <v>0</v>
      </c>
      <c r="TR59">
        <f t="shared" si="634"/>
        <v>0</v>
      </c>
      <c r="TS59">
        <f t="shared" si="635"/>
        <v>0</v>
      </c>
      <c r="TT59">
        <f t="shared" si="636"/>
        <v>0</v>
      </c>
      <c r="TU59">
        <f t="shared" si="637"/>
        <v>0</v>
      </c>
      <c r="TV59">
        <f t="shared" si="638"/>
        <v>0</v>
      </c>
      <c r="TW59">
        <f t="shared" si="639"/>
        <v>0</v>
      </c>
      <c r="TX59">
        <f t="shared" si="640"/>
        <v>0</v>
      </c>
      <c r="TY59">
        <f t="shared" si="641"/>
        <v>0</v>
      </c>
      <c r="TZ59">
        <f t="shared" si="642"/>
        <v>0</v>
      </c>
      <c r="UA59">
        <f t="shared" si="643"/>
        <v>0</v>
      </c>
      <c r="UB59">
        <f t="shared" si="644"/>
        <v>0</v>
      </c>
      <c r="UC59">
        <f t="shared" si="645"/>
        <v>0</v>
      </c>
      <c r="UD59">
        <f t="shared" si="646"/>
        <v>0</v>
      </c>
      <c r="UE59">
        <f t="shared" si="647"/>
        <v>0</v>
      </c>
      <c r="UF59">
        <f t="shared" si="648"/>
        <v>0</v>
      </c>
      <c r="UG59">
        <f t="shared" si="649"/>
        <v>0</v>
      </c>
      <c r="UH59">
        <f t="shared" si="650"/>
        <v>0</v>
      </c>
      <c r="UI59">
        <f t="shared" si="651"/>
        <v>0</v>
      </c>
      <c r="UJ59">
        <f t="shared" si="652"/>
        <v>0</v>
      </c>
      <c r="UK59">
        <f t="shared" si="653"/>
        <v>0</v>
      </c>
      <c r="UL59">
        <f t="shared" si="654"/>
        <v>0</v>
      </c>
      <c r="UM59">
        <f t="shared" si="655"/>
        <v>0</v>
      </c>
      <c r="UN59">
        <f t="shared" si="656"/>
        <v>0</v>
      </c>
      <c r="UO59">
        <f t="shared" si="657"/>
        <v>0</v>
      </c>
      <c r="UP59">
        <f t="shared" si="658"/>
        <v>0</v>
      </c>
      <c r="UQ59">
        <f t="shared" si="659"/>
        <v>0</v>
      </c>
      <c r="UR59">
        <f t="shared" si="660"/>
        <v>0</v>
      </c>
      <c r="US59">
        <f t="shared" si="661"/>
        <v>0</v>
      </c>
      <c r="UT59">
        <f t="shared" si="662"/>
        <v>0</v>
      </c>
      <c r="UU59">
        <f t="shared" si="663"/>
        <v>400</v>
      </c>
      <c r="UV59">
        <f t="shared" si="664"/>
        <v>0</v>
      </c>
      <c r="UW59">
        <f t="shared" si="665"/>
        <v>0</v>
      </c>
      <c r="UX59">
        <f t="shared" si="666"/>
        <v>0</v>
      </c>
      <c r="UY59">
        <f t="shared" si="667"/>
        <v>0</v>
      </c>
      <c r="UZ59" t="str">
        <f t="shared" si="668"/>
        <v/>
      </c>
      <c r="VA59" t="str">
        <f t="shared" si="669"/>
        <v/>
      </c>
      <c r="VB59">
        <f t="shared" si="670"/>
        <v>0</v>
      </c>
      <c r="VY59">
        <f t="shared" si="671"/>
        <v>999</v>
      </c>
      <c r="VZ59">
        <f t="shared" si="672"/>
        <v>999</v>
      </c>
      <c r="WH59">
        <v>56</v>
      </c>
      <c r="WI59">
        <f t="shared" si="383"/>
        <v>0</v>
      </c>
      <c r="WJ59">
        <f t="shared" si="384"/>
        <v>0</v>
      </c>
      <c r="WK59">
        <f t="shared" si="385"/>
        <v>0</v>
      </c>
      <c r="WL59">
        <f t="shared" si="386"/>
        <v>0</v>
      </c>
      <c r="WM59">
        <f t="shared" si="387"/>
        <v>0</v>
      </c>
      <c r="WN59">
        <f t="shared" si="388"/>
        <v>0</v>
      </c>
      <c r="WO59">
        <f t="shared" si="389"/>
        <v>0</v>
      </c>
      <c r="WP59">
        <f t="shared" si="390"/>
        <v>0</v>
      </c>
      <c r="WQ59">
        <f t="shared" si="391"/>
        <v>0</v>
      </c>
      <c r="WR59">
        <f t="shared" si="392"/>
        <v>0</v>
      </c>
      <c r="WS59">
        <f t="shared" si="280"/>
        <v>0</v>
      </c>
      <c r="WT59">
        <f t="shared" si="281"/>
        <v>0</v>
      </c>
      <c r="WU59">
        <f t="shared" si="282"/>
        <v>0</v>
      </c>
      <c r="WV59">
        <f t="shared" si="283"/>
        <v>0</v>
      </c>
      <c r="WW59">
        <f t="shared" si="284"/>
        <v>0</v>
      </c>
      <c r="WX59">
        <f t="shared" si="285"/>
        <v>0</v>
      </c>
      <c r="WY59">
        <f t="shared" si="286"/>
        <v>0</v>
      </c>
      <c r="WZ59">
        <f t="shared" si="287"/>
        <v>0</v>
      </c>
      <c r="XA59">
        <f t="shared" si="288"/>
        <v>0</v>
      </c>
      <c r="XB59">
        <f t="shared" si="289"/>
        <v>0</v>
      </c>
      <c r="XC59">
        <f t="shared" si="290"/>
        <v>0</v>
      </c>
      <c r="XD59">
        <f t="shared" si="291"/>
        <v>0</v>
      </c>
      <c r="XE59">
        <f t="shared" si="292"/>
        <v>0</v>
      </c>
      <c r="XF59">
        <f t="shared" si="293"/>
        <v>0</v>
      </c>
      <c r="XG59">
        <f t="shared" si="294"/>
        <v>0</v>
      </c>
      <c r="XH59">
        <f t="shared" si="295"/>
        <v>0</v>
      </c>
      <c r="XI59">
        <f t="shared" si="296"/>
        <v>0</v>
      </c>
      <c r="XJ59">
        <f t="shared" si="297"/>
        <v>0</v>
      </c>
      <c r="XK59">
        <f t="shared" si="298"/>
        <v>0</v>
      </c>
      <c r="XL59">
        <f t="shared" si="299"/>
        <v>0</v>
      </c>
      <c r="XM59">
        <f t="shared" si="300"/>
        <v>0</v>
      </c>
      <c r="XN59">
        <f t="shared" si="301"/>
        <v>0</v>
      </c>
      <c r="XO59">
        <f t="shared" si="302"/>
        <v>0</v>
      </c>
      <c r="XP59">
        <f t="shared" si="303"/>
        <v>0</v>
      </c>
      <c r="XQ59">
        <f t="shared" si="304"/>
        <v>0</v>
      </c>
      <c r="XR59">
        <f t="shared" si="305"/>
        <v>0</v>
      </c>
      <c r="XS59">
        <f t="shared" si="306"/>
        <v>0</v>
      </c>
      <c r="XT59">
        <f t="shared" si="307"/>
        <v>0</v>
      </c>
      <c r="XU59">
        <f t="shared" si="308"/>
        <v>0</v>
      </c>
      <c r="XV59">
        <f t="shared" si="309"/>
        <v>0</v>
      </c>
      <c r="XX59">
        <f t="shared" si="310"/>
        <v>0</v>
      </c>
      <c r="XY59">
        <f t="shared" si="311"/>
        <v>0</v>
      </c>
      <c r="XZ59">
        <f t="shared" si="312"/>
        <v>0</v>
      </c>
    </row>
    <row r="60" spans="1:650" x14ac:dyDescent="0.45">
      <c r="B60" s="26" t="s">
        <v>64</v>
      </c>
      <c r="C60" s="26" t="s">
        <v>65</v>
      </c>
      <c r="D60" s="23" t="s">
        <v>66</v>
      </c>
      <c r="E60" s="23" t="s">
        <v>67</v>
      </c>
      <c r="F60" s="23" t="s">
        <v>68</v>
      </c>
      <c r="G60" s="23" t="s">
        <v>69</v>
      </c>
      <c r="H60" s="22" t="s">
        <v>70</v>
      </c>
      <c r="I60" s="22" t="s">
        <v>71</v>
      </c>
      <c r="AT60">
        <v>57</v>
      </c>
      <c r="AU60">
        <f t="shared" si="673"/>
        <v>0</v>
      </c>
      <c r="AV60">
        <f t="shared" si="674"/>
        <v>0</v>
      </c>
      <c r="AW60">
        <f t="shared" si="675"/>
        <v>0</v>
      </c>
      <c r="AX60">
        <f t="shared" si="676"/>
        <v>0</v>
      </c>
      <c r="AY60">
        <f t="shared" si="677"/>
        <v>0</v>
      </c>
      <c r="AZ60">
        <f t="shared" si="678"/>
        <v>0</v>
      </c>
      <c r="BA60">
        <f t="shared" si="679"/>
        <v>0</v>
      </c>
      <c r="BB60">
        <f t="shared" si="680"/>
        <v>0</v>
      </c>
      <c r="BC60">
        <f t="shared" si="681"/>
        <v>0</v>
      </c>
      <c r="BD60">
        <f t="shared" si="682"/>
        <v>0</v>
      </c>
      <c r="BE60">
        <f t="shared" si="393"/>
        <v>0</v>
      </c>
      <c r="BF60">
        <f t="shared" si="394"/>
        <v>0</v>
      </c>
      <c r="BG60">
        <f t="shared" si="395"/>
        <v>0</v>
      </c>
      <c r="BH60">
        <f t="shared" si="396"/>
        <v>0</v>
      </c>
      <c r="BI60">
        <f t="shared" si="397"/>
        <v>0</v>
      </c>
      <c r="BJ60">
        <f t="shared" si="398"/>
        <v>0</v>
      </c>
      <c r="BK60">
        <f t="shared" si="399"/>
        <v>0</v>
      </c>
      <c r="BL60">
        <f t="shared" si="400"/>
        <v>0</v>
      </c>
      <c r="BM60">
        <f t="shared" si="401"/>
        <v>0</v>
      </c>
      <c r="BN60">
        <f t="shared" si="402"/>
        <v>0</v>
      </c>
      <c r="BO60">
        <f t="shared" si="403"/>
        <v>0</v>
      </c>
      <c r="BP60">
        <f t="shared" si="404"/>
        <v>0</v>
      </c>
      <c r="BQ60">
        <f t="shared" si="405"/>
        <v>0</v>
      </c>
      <c r="BR60">
        <f t="shared" si="406"/>
        <v>0</v>
      </c>
      <c r="BS60">
        <f t="shared" si="407"/>
        <v>0</v>
      </c>
      <c r="BT60">
        <f t="shared" si="408"/>
        <v>0</v>
      </c>
      <c r="BU60">
        <f t="shared" si="409"/>
        <v>0</v>
      </c>
      <c r="BV60">
        <f t="shared" si="410"/>
        <v>0</v>
      </c>
      <c r="BW60">
        <f t="shared" si="411"/>
        <v>0</v>
      </c>
      <c r="BX60">
        <f t="shared" si="412"/>
        <v>0</v>
      </c>
      <c r="BY60">
        <f t="shared" si="413"/>
        <v>0</v>
      </c>
      <c r="BZ60">
        <f t="shared" si="414"/>
        <v>0</v>
      </c>
      <c r="CA60">
        <f t="shared" si="415"/>
        <v>0</v>
      </c>
      <c r="CB60">
        <f t="shared" si="416"/>
        <v>0</v>
      </c>
      <c r="CC60">
        <f t="shared" si="417"/>
        <v>0</v>
      </c>
      <c r="CD60">
        <f t="shared" si="418"/>
        <v>0</v>
      </c>
      <c r="CE60">
        <f t="shared" si="419"/>
        <v>0</v>
      </c>
      <c r="CF60">
        <f t="shared" si="420"/>
        <v>0</v>
      </c>
      <c r="CG60">
        <f t="shared" si="421"/>
        <v>0</v>
      </c>
      <c r="CH60">
        <f t="shared" si="422"/>
        <v>0</v>
      </c>
      <c r="CI60">
        <f t="shared" si="423"/>
        <v>0</v>
      </c>
      <c r="CJ60">
        <f t="shared" si="424"/>
        <v>0</v>
      </c>
      <c r="CK60">
        <f t="shared" si="425"/>
        <v>0</v>
      </c>
      <c r="CL60">
        <f t="shared" si="426"/>
        <v>0</v>
      </c>
      <c r="CM60">
        <f t="shared" si="427"/>
        <v>0</v>
      </c>
      <c r="CN60" t="str">
        <f t="shared" si="428"/>
        <v/>
      </c>
      <c r="CO60" t="str">
        <f t="shared" si="429"/>
        <v/>
      </c>
      <c r="CP60">
        <f t="shared" si="430"/>
        <v>0</v>
      </c>
      <c r="DM60">
        <f t="shared" si="431"/>
        <v>999</v>
      </c>
      <c r="DN60">
        <f t="shared" si="432"/>
        <v>999</v>
      </c>
      <c r="DV60">
        <v>57</v>
      </c>
      <c r="DW60">
        <f t="shared" si="683"/>
        <v>0</v>
      </c>
      <c r="DX60">
        <f t="shared" si="684"/>
        <v>0</v>
      </c>
      <c r="DY60">
        <f t="shared" si="685"/>
        <v>0</v>
      </c>
      <c r="DZ60">
        <f t="shared" si="686"/>
        <v>0</v>
      </c>
      <c r="EA60">
        <f t="shared" si="687"/>
        <v>0</v>
      </c>
      <c r="EB60">
        <f t="shared" si="688"/>
        <v>0</v>
      </c>
      <c r="EC60">
        <f t="shared" si="689"/>
        <v>0</v>
      </c>
      <c r="ED60">
        <f t="shared" si="690"/>
        <v>0</v>
      </c>
      <c r="EE60">
        <f t="shared" si="691"/>
        <v>0</v>
      </c>
      <c r="EF60">
        <f t="shared" si="692"/>
        <v>0</v>
      </c>
      <c r="EG60">
        <f t="shared" si="433"/>
        <v>0</v>
      </c>
      <c r="EH60">
        <f t="shared" si="434"/>
        <v>0</v>
      </c>
      <c r="EI60">
        <f t="shared" si="435"/>
        <v>0</v>
      </c>
      <c r="EJ60">
        <f t="shared" si="436"/>
        <v>0</v>
      </c>
      <c r="EK60">
        <f t="shared" si="437"/>
        <v>0</v>
      </c>
      <c r="EL60">
        <f t="shared" si="438"/>
        <v>0</v>
      </c>
      <c r="EM60">
        <f t="shared" si="439"/>
        <v>0</v>
      </c>
      <c r="EN60">
        <f t="shared" si="440"/>
        <v>0</v>
      </c>
      <c r="EO60">
        <f t="shared" si="441"/>
        <v>0</v>
      </c>
      <c r="EP60">
        <f t="shared" si="442"/>
        <v>0</v>
      </c>
      <c r="EQ60">
        <f t="shared" si="443"/>
        <v>0</v>
      </c>
      <c r="ER60">
        <f t="shared" si="444"/>
        <v>0</v>
      </c>
      <c r="ES60">
        <f t="shared" si="445"/>
        <v>0</v>
      </c>
      <c r="ET60">
        <f t="shared" si="446"/>
        <v>0</v>
      </c>
      <c r="EU60">
        <f t="shared" si="447"/>
        <v>0</v>
      </c>
      <c r="EV60">
        <f t="shared" si="448"/>
        <v>0</v>
      </c>
      <c r="EW60">
        <f t="shared" si="449"/>
        <v>0</v>
      </c>
      <c r="EX60">
        <f t="shared" si="450"/>
        <v>0</v>
      </c>
      <c r="EY60">
        <f t="shared" si="451"/>
        <v>0</v>
      </c>
      <c r="EZ60">
        <f t="shared" si="452"/>
        <v>0</v>
      </c>
      <c r="FA60">
        <f t="shared" si="453"/>
        <v>0</v>
      </c>
      <c r="FB60">
        <f t="shared" si="454"/>
        <v>0</v>
      </c>
      <c r="FC60">
        <f t="shared" si="455"/>
        <v>0</v>
      </c>
      <c r="FD60">
        <f t="shared" si="456"/>
        <v>0</v>
      </c>
      <c r="FE60">
        <f t="shared" si="457"/>
        <v>0</v>
      </c>
      <c r="FF60">
        <f t="shared" si="458"/>
        <v>0</v>
      </c>
      <c r="FG60">
        <f t="shared" si="459"/>
        <v>0</v>
      </c>
      <c r="FH60">
        <f t="shared" si="460"/>
        <v>0</v>
      </c>
      <c r="FI60">
        <f t="shared" si="461"/>
        <v>0</v>
      </c>
      <c r="FJ60">
        <f t="shared" si="462"/>
        <v>0</v>
      </c>
      <c r="FK60">
        <f t="shared" si="463"/>
        <v>0</v>
      </c>
      <c r="FL60">
        <f t="shared" si="464"/>
        <v>0</v>
      </c>
      <c r="FM60">
        <f t="shared" si="465"/>
        <v>0</v>
      </c>
      <c r="FN60">
        <f t="shared" si="466"/>
        <v>0</v>
      </c>
      <c r="FO60">
        <f t="shared" si="467"/>
        <v>0</v>
      </c>
      <c r="FP60" t="str">
        <f t="shared" si="468"/>
        <v/>
      </c>
      <c r="FQ60" t="str">
        <f t="shared" si="469"/>
        <v/>
      </c>
      <c r="FR60">
        <f t="shared" si="470"/>
        <v>0</v>
      </c>
      <c r="GO60">
        <f t="shared" si="471"/>
        <v>999</v>
      </c>
      <c r="GP60">
        <f t="shared" si="472"/>
        <v>999</v>
      </c>
      <c r="GX60">
        <v>57</v>
      </c>
      <c r="GY60">
        <f t="shared" si="693"/>
        <v>0</v>
      </c>
      <c r="GZ60">
        <f t="shared" si="694"/>
        <v>0</v>
      </c>
      <c r="HA60">
        <f t="shared" si="695"/>
        <v>0</v>
      </c>
      <c r="HB60">
        <f t="shared" si="696"/>
        <v>0</v>
      </c>
      <c r="HC60">
        <f t="shared" si="697"/>
        <v>0</v>
      </c>
      <c r="HD60">
        <f t="shared" si="698"/>
        <v>0</v>
      </c>
      <c r="HE60">
        <f t="shared" si="699"/>
        <v>0</v>
      </c>
      <c r="HF60">
        <f t="shared" si="700"/>
        <v>0</v>
      </c>
      <c r="HG60">
        <f t="shared" si="701"/>
        <v>0</v>
      </c>
      <c r="HH60">
        <f t="shared" si="702"/>
        <v>0</v>
      </c>
      <c r="HI60">
        <f t="shared" si="473"/>
        <v>0</v>
      </c>
      <c r="HJ60">
        <f t="shared" si="474"/>
        <v>0</v>
      </c>
      <c r="HK60">
        <f t="shared" si="475"/>
        <v>0</v>
      </c>
      <c r="HL60">
        <f t="shared" si="476"/>
        <v>0</v>
      </c>
      <c r="HM60">
        <f t="shared" si="477"/>
        <v>0</v>
      </c>
      <c r="HN60">
        <f t="shared" si="478"/>
        <v>0</v>
      </c>
      <c r="HO60">
        <f t="shared" si="479"/>
        <v>0</v>
      </c>
      <c r="HP60">
        <f t="shared" si="480"/>
        <v>0</v>
      </c>
      <c r="HQ60">
        <f t="shared" si="481"/>
        <v>0</v>
      </c>
      <c r="HR60">
        <f t="shared" si="482"/>
        <v>0</v>
      </c>
      <c r="HS60">
        <f t="shared" si="483"/>
        <v>0</v>
      </c>
      <c r="HT60">
        <f t="shared" si="484"/>
        <v>0</v>
      </c>
      <c r="HU60">
        <f t="shared" si="485"/>
        <v>0</v>
      </c>
      <c r="HV60">
        <f t="shared" si="486"/>
        <v>0</v>
      </c>
      <c r="HW60">
        <f t="shared" si="487"/>
        <v>0</v>
      </c>
      <c r="HX60">
        <f t="shared" si="488"/>
        <v>0</v>
      </c>
      <c r="HY60">
        <f t="shared" si="489"/>
        <v>0</v>
      </c>
      <c r="HZ60">
        <f t="shared" si="490"/>
        <v>0</v>
      </c>
      <c r="IA60">
        <f t="shared" si="491"/>
        <v>0</v>
      </c>
      <c r="IB60">
        <f t="shared" si="492"/>
        <v>0</v>
      </c>
      <c r="IC60">
        <f t="shared" si="493"/>
        <v>0</v>
      </c>
      <c r="ID60">
        <f t="shared" si="494"/>
        <v>0</v>
      </c>
      <c r="IE60">
        <f t="shared" si="495"/>
        <v>0</v>
      </c>
      <c r="IF60">
        <f t="shared" si="496"/>
        <v>0</v>
      </c>
      <c r="IG60">
        <f t="shared" si="497"/>
        <v>0</v>
      </c>
      <c r="IH60">
        <f t="shared" si="498"/>
        <v>0</v>
      </c>
      <c r="II60">
        <f t="shared" si="499"/>
        <v>0</v>
      </c>
      <c r="IJ60">
        <f t="shared" si="500"/>
        <v>0</v>
      </c>
      <c r="IK60">
        <f t="shared" si="501"/>
        <v>0</v>
      </c>
      <c r="IL60">
        <f t="shared" si="502"/>
        <v>0</v>
      </c>
      <c r="IM60">
        <f t="shared" si="503"/>
        <v>0</v>
      </c>
      <c r="IN60">
        <f t="shared" si="504"/>
        <v>0</v>
      </c>
      <c r="IO60">
        <f t="shared" si="505"/>
        <v>0</v>
      </c>
      <c r="IP60">
        <f t="shared" si="506"/>
        <v>0</v>
      </c>
      <c r="IQ60">
        <f t="shared" si="507"/>
        <v>0</v>
      </c>
      <c r="IR60" t="str">
        <f t="shared" si="508"/>
        <v/>
      </c>
      <c r="IS60" t="str">
        <f t="shared" si="509"/>
        <v/>
      </c>
      <c r="IT60">
        <f t="shared" si="510"/>
        <v>0</v>
      </c>
      <c r="JQ60">
        <f t="shared" si="511"/>
        <v>999</v>
      </c>
      <c r="JR60">
        <f t="shared" si="512"/>
        <v>999</v>
      </c>
      <c r="JZ60">
        <v>57</v>
      </c>
      <c r="KA60">
        <f t="shared" si="703"/>
        <v>0</v>
      </c>
      <c r="KB60">
        <f t="shared" si="704"/>
        <v>0</v>
      </c>
      <c r="KC60">
        <f t="shared" si="705"/>
        <v>0</v>
      </c>
      <c r="KD60">
        <f t="shared" si="706"/>
        <v>0</v>
      </c>
      <c r="KE60">
        <f t="shared" si="707"/>
        <v>0</v>
      </c>
      <c r="KF60">
        <f t="shared" si="708"/>
        <v>0</v>
      </c>
      <c r="KG60">
        <f t="shared" si="709"/>
        <v>0</v>
      </c>
      <c r="KH60">
        <f t="shared" si="710"/>
        <v>0</v>
      </c>
      <c r="KI60">
        <f t="shared" si="711"/>
        <v>0</v>
      </c>
      <c r="KJ60">
        <f t="shared" si="712"/>
        <v>0</v>
      </c>
      <c r="KK60">
        <f t="shared" si="513"/>
        <v>0</v>
      </c>
      <c r="KL60">
        <f t="shared" si="514"/>
        <v>0</v>
      </c>
      <c r="KM60">
        <f t="shared" si="515"/>
        <v>0</v>
      </c>
      <c r="KN60">
        <f t="shared" si="516"/>
        <v>0</v>
      </c>
      <c r="KO60">
        <f t="shared" si="517"/>
        <v>0</v>
      </c>
      <c r="KP60">
        <f t="shared" si="518"/>
        <v>0</v>
      </c>
      <c r="KQ60">
        <f t="shared" si="519"/>
        <v>0</v>
      </c>
      <c r="KR60">
        <f t="shared" si="520"/>
        <v>0</v>
      </c>
      <c r="KS60">
        <f t="shared" si="521"/>
        <v>0</v>
      </c>
      <c r="KT60">
        <f t="shared" si="522"/>
        <v>0</v>
      </c>
      <c r="KU60">
        <f t="shared" si="523"/>
        <v>0</v>
      </c>
      <c r="KV60">
        <f t="shared" si="524"/>
        <v>0</v>
      </c>
      <c r="KW60">
        <f t="shared" si="525"/>
        <v>0</v>
      </c>
      <c r="KX60">
        <f t="shared" si="526"/>
        <v>0</v>
      </c>
      <c r="KY60">
        <f t="shared" si="527"/>
        <v>0</v>
      </c>
      <c r="KZ60">
        <f t="shared" si="528"/>
        <v>0</v>
      </c>
      <c r="LA60">
        <f t="shared" si="529"/>
        <v>0</v>
      </c>
      <c r="LB60">
        <f t="shared" si="530"/>
        <v>0</v>
      </c>
      <c r="LC60">
        <f t="shared" si="531"/>
        <v>0</v>
      </c>
      <c r="LD60">
        <f t="shared" si="532"/>
        <v>0</v>
      </c>
      <c r="LE60">
        <f t="shared" si="533"/>
        <v>0</v>
      </c>
      <c r="LF60">
        <f t="shared" si="534"/>
        <v>0</v>
      </c>
      <c r="LG60">
        <f t="shared" si="535"/>
        <v>0</v>
      </c>
      <c r="LH60">
        <f t="shared" si="536"/>
        <v>0</v>
      </c>
      <c r="LI60">
        <f t="shared" si="537"/>
        <v>0</v>
      </c>
      <c r="LJ60">
        <f t="shared" si="538"/>
        <v>0</v>
      </c>
      <c r="LK60">
        <f t="shared" si="539"/>
        <v>0</v>
      </c>
      <c r="LL60">
        <f t="shared" si="540"/>
        <v>0</v>
      </c>
      <c r="LM60">
        <f t="shared" si="541"/>
        <v>0</v>
      </c>
      <c r="LN60">
        <f t="shared" si="542"/>
        <v>0</v>
      </c>
      <c r="LO60">
        <f t="shared" si="543"/>
        <v>100</v>
      </c>
      <c r="LP60">
        <f t="shared" si="544"/>
        <v>0</v>
      </c>
      <c r="LQ60">
        <f t="shared" si="545"/>
        <v>0</v>
      </c>
      <c r="LR60">
        <f t="shared" si="546"/>
        <v>0</v>
      </c>
      <c r="LS60">
        <f t="shared" si="547"/>
        <v>0</v>
      </c>
      <c r="LT60" t="str">
        <f t="shared" si="548"/>
        <v/>
      </c>
      <c r="LU60" t="str">
        <f t="shared" si="549"/>
        <v/>
      </c>
      <c r="LV60">
        <f t="shared" si="550"/>
        <v>0</v>
      </c>
      <c r="MS60">
        <f t="shared" si="551"/>
        <v>999</v>
      </c>
      <c r="MT60">
        <f t="shared" si="552"/>
        <v>999</v>
      </c>
      <c r="NB60">
        <v>57</v>
      </c>
      <c r="NC60">
        <f t="shared" si="713"/>
        <v>0</v>
      </c>
      <c r="ND60">
        <f t="shared" si="714"/>
        <v>0</v>
      </c>
      <c r="NE60">
        <f t="shared" si="715"/>
        <v>0</v>
      </c>
      <c r="NF60">
        <f t="shared" si="716"/>
        <v>0</v>
      </c>
      <c r="NG60">
        <f t="shared" si="717"/>
        <v>0</v>
      </c>
      <c r="NH60">
        <f t="shared" si="718"/>
        <v>0</v>
      </c>
      <c r="NI60">
        <f t="shared" si="719"/>
        <v>0</v>
      </c>
      <c r="NJ60">
        <f t="shared" si="720"/>
        <v>0</v>
      </c>
      <c r="NK60">
        <f t="shared" si="721"/>
        <v>0</v>
      </c>
      <c r="NL60">
        <f t="shared" si="722"/>
        <v>0</v>
      </c>
      <c r="NM60">
        <f t="shared" si="553"/>
        <v>0</v>
      </c>
      <c r="NN60">
        <f t="shared" si="554"/>
        <v>0</v>
      </c>
      <c r="NO60">
        <f t="shared" si="555"/>
        <v>0</v>
      </c>
      <c r="NP60">
        <f t="shared" si="556"/>
        <v>0</v>
      </c>
      <c r="NQ60">
        <f t="shared" si="557"/>
        <v>0</v>
      </c>
      <c r="NR60">
        <f t="shared" si="558"/>
        <v>0</v>
      </c>
      <c r="NS60">
        <f t="shared" si="559"/>
        <v>0</v>
      </c>
      <c r="NT60">
        <f t="shared" si="560"/>
        <v>0</v>
      </c>
      <c r="NU60">
        <f t="shared" si="561"/>
        <v>0</v>
      </c>
      <c r="NV60">
        <f t="shared" si="562"/>
        <v>0</v>
      </c>
      <c r="NW60">
        <f t="shared" si="563"/>
        <v>0</v>
      </c>
      <c r="NX60">
        <f t="shared" si="564"/>
        <v>0</v>
      </c>
      <c r="NY60">
        <f t="shared" si="565"/>
        <v>0</v>
      </c>
      <c r="NZ60">
        <f t="shared" si="566"/>
        <v>0</v>
      </c>
      <c r="OA60">
        <f t="shared" si="567"/>
        <v>0</v>
      </c>
      <c r="OB60">
        <f t="shared" si="568"/>
        <v>0</v>
      </c>
      <c r="OC60">
        <f t="shared" si="569"/>
        <v>0</v>
      </c>
      <c r="OD60">
        <f t="shared" si="570"/>
        <v>0</v>
      </c>
      <c r="OE60">
        <f t="shared" si="571"/>
        <v>0</v>
      </c>
      <c r="OF60">
        <f t="shared" si="572"/>
        <v>0</v>
      </c>
      <c r="OG60">
        <f t="shared" si="573"/>
        <v>0</v>
      </c>
      <c r="OH60">
        <f t="shared" si="574"/>
        <v>0</v>
      </c>
      <c r="OI60">
        <f t="shared" si="575"/>
        <v>0</v>
      </c>
      <c r="OJ60">
        <f t="shared" si="576"/>
        <v>0</v>
      </c>
      <c r="OK60">
        <f t="shared" si="577"/>
        <v>0</v>
      </c>
      <c r="OL60">
        <f t="shared" si="578"/>
        <v>0</v>
      </c>
      <c r="OM60">
        <f t="shared" si="579"/>
        <v>0</v>
      </c>
      <c r="ON60">
        <f t="shared" si="580"/>
        <v>0</v>
      </c>
      <c r="OO60">
        <f t="shared" si="581"/>
        <v>0</v>
      </c>
      <c r="OP60">
        <f t="shared" si="582"/>
        <v>0</v>
      </c>
      <c r="OQ60">
        <f t="shared" si="583"/>
        <v>200</v>
      </c>
      <c r="OR60">
        <f t="shared" si="584"/>
        <v>0</v>
      </c>
      <c r="OS60">
        <f t="shared" si="585"/>
        <v>0</v>
      </c>
      <c r="OT60">
        <f t="shared" si="586"/>
        <v>0</v>
      </c>
      <c r="OU60">
        <f t="shared" si="587"/>
        <v>0</v>
      </c>
      <c r="OV60" t="str">
        <f t="shared" si="588"/>
        <v/>
      </c>
      <c r="OW60" t="str">
        <f t="shared" si="589"/>
        <v/>
      </c>
      <c r="OX60">
        <f t="shared" si="590"/>
        <v>0</v>
      </c>
      <c r="PU60">
        <f t="shared" si="591"/>
        <v>999</v>
      </c>
      <c r="PV60">
        <f t="shared" si="592"/>
        <v>999</v>
      </c>
      <c r="QD60">
        <v>57</v>
      </c>
      <c r="QE60">
        <f t="shared" si="723"/>
        <v>0</v>
      </c>
      <c r="QF60">
        <f t="shared" si="724"/>
        <v>0</v>
      </c>
      <c r="QG60">
        <f t="shared" si="725"/>
        <v>0</v>
      </c>
      <c r="QH60">
        <f t="shared" si="726"/>
        <v>0</v>
      </c>
      <c r="QI60">
        <f t="shared" si="727"/>
        <v>0</v>
      </c>
      <c r="QJ60">
        <f t="shared" si="728"/>
        <v>0</v>
      </c>
      <c r="QK60">
        <f t="shared" si="729"/>
        <v>0</v>
      </c>
      <c r="QL60">
        <f t="shared" si="730"/>
        <v>0</v>
      </c>
      <c r="QM60">
        <f t="shared" si="731"/>
        <v>0</v>
      </c>
      <c r="QN60">
        <f t="shared" si="732"/>
        <v>0</v>
      </c>
      <c r="QO60">
        <f t="shared" si="593"/>
        <v>0</v>
      </c>
      <c r="QP60">
        <f t="shared" si="594"/>
        <v>0</v>
      </c>
      <c r="QQ60">
        <f t="shared" si="595"/>
        <v>0</v>
      </c>
      <c r="QR60">
        <f t="shared" si="596"/>
        <v>0</v>
      </c>
      <c r="QS60">
        <f t="shared" si="597"/>
        <v>0</v>
      </c>
      <c r="QT60">
        <f t="shared" si="598"/>
        <v>0</v>
      </c>
      <c r="QU60">
        <f t="shared" si="599"/>
        <v>0</v>
      </c>
      <c r="QV60">
        <f t="shared" si="600"/>
        <v>0</v>
      </c>
      <c r="QW60">
        <f t="shared" si="601"/>
        <v>0</v>
      </c>
      <c r="QX60">
        <f t="shared" si="602"/>
        <v>0</v>
      </c>
      <c r="QY60">
        <f t="shared" si="603"/>
        <v>0</v>
      </c>
      <c r="QZ60">
        <f t="shared" si="604"/>
        <v>0</v>
      </c>
      <c r="RA60">
        <f t="shared" si="605"/>
        <v>0</v>
      </c>
      <c r="RB60">
        <f t="shared" si="606"/>
        <v>0</v>
      </c>
      <c r="RC60">
        <f t="shared" si="607"/>
        <v>0</v>
      </c>
      <c r="RD60">
        <f t="shared" si="608"/>
        <v>0</v>
      </c>
      <c r="RE60">
        <f t="shared" si="609"/>
        <v>0</v>
      </c>
      <c r="RF60">
        <f t="shared" si="610"/>
        <v>0</v>
      </c>
      <c r="RG60">
        <f t="shared" si="611"/>
        <v>0</v>
      </c>
      <c r="RH60">
        <f t="shared" si="612"/>
        <v>0</v>
      </c>
      <c r="RI60">
        <f t="shared" si="613"/>
        <v>0</v>
      </c>
      <c r="RJ60">
        <f t="shared" si="614"/>
        <v>0</v>
      </c>
      <c r="RK60">
        <f t="shared" si="615"/>
        <v>0</v>
      </c>
      <c r="RL60">
        <f t="shared" si="616"/>
        <v>0</v>
      </c>
      <c r="RM60">
        <f t="shared" si="617"/>
        <v>0</v>
      </c>
      <c r="RN60">
        <f t="shared" si="618"/>
        <v>0</v>
      </c>
      <c r="RO60">
        <f t="shared" si="619"/>
        <v>0</v>
      </c>
      <c r="RP60">
        <f t="shared" si="620"/>
        <v>0</v>
      </c>
      <c r="RQ60">
        <f t="shared" si="621"/>
        <v>0</v>
      </c>
      <c r="RR60">
        <f t="shared" si="622"/>
        <v>0</v>
      </c>
      <c r="RS60">
        <f t="shared" si="623"/>
        <v>300</v>
      </c>
      <c r="RT60">
        <f t="shared" si="624"/>
        <v>0</v>
      </c>
      <c r="RU60">
        <f t="shared" si="625"/>
        <v>0</v>
      </c>
      <c r="RV60">
        <f t="shared" si="626"/>
        <v>0</v>
      </c>
      <c r="RW60">
        <f t="shared" si="627"/>
        <v>0</v>
      </c>
      <c r="RX60" t="str">
        <f t="shared" si="628"/>
        <v/>
      </c>
      <c r="RY60" t="str">
        <f t="shared" si="629"/>
        <v/>
      </c>
      <c r="RZ60">
        <f t="shared" si="630"/>
        <v>0</v>
      </c>
      <c r="SW60">
        <f t="shared" si="631"/>
        <v>999</v>
      </c>
      <c r="SX60">
        <f t="shared" si="632"/>
        <v>999</v>
      </c>
      <c r="TF60">
        <v>57</v>
      </c>
      <c r="TG60">
        <f t="shared" si="733"/>
        <v>0</v>
      </c>
      <c r="TH60">
        <f t="shared" si="734"/>
        <v>0</v>
      </c>
      <c r="TI60">
        <f t="shared" si="735"/>
        <v>0</v>
      </c>
      <c r="TJ60">
        <f t="shared" si="736"/>
        <v>0</v>
      </c>
      <c r="TK60">
        <f t="shared" si="737"/>
        <v>0</v>
      </c>
      <c r="TL60">
        <f t="shared" si="738"/>
        <v>0</v>
      </c>
      <c r="TM60">
        <f t="shared" si="739"/>
        <v>0</v>
      </c>
      <c r="TN60">
        <f t="shared" si="740"/>
        <v>0</v>
      </c>
      <c r="TO60">
        <f t="shared" si="741"/>
        <v>0</v>
      </c>
      <c r="TP60">
        <f t="shared" si="742"/>
        <v>0</v>
      </c>
      <c r="TQ60">
        <f t="shared" si="633"/>
        <v>0</v>
      </c>
      <c r="TR60">
        <f t="shared" si="634"/>
        <v>0</v>
      </c>
      <c r="TS60">
        <f t="shared" si="635"/>
        <v>0</v>
      </c>
      <c r="TT60">
        <f t="shared" si="636"/>
        <v>0</v>
      </c>
      <c r="TU60">
        <f t="shared" si="637"/>
        <v>0</v>
      </c>
      <c r="TV60">
        <f t="shared" si="638"/>
        <v>0</v>
      </c>
      <c r="TW60">
        <f t="shared" si="639"/>
        <v>0</v>
      </c>
      <c r="TX60">
        <f t="shared" si="640"/>
        <v>0</v>
      </c>
      <c r="TY60">
        <f t="shared" si="641"/>
        <v>0</v>
      </c>
      <c r="TZ60">
        <f t="shared" si="642"/>
        <v>0</v>
      </c>
      <c r="UA60">
        <f t="shared" si="643"/>
        <v>0</v>
      </c>
      <c r="UB60">
        <f t="shared" si="644"/>
        <v>0</v>
      </c>
      <c r="UC60">
        <f t="shared" si="645"/>
        <v>0</v>
      </c>
      <c r="UD60">
        <f t="shared" si="646"/>
        <v>0</v>
      </c>
      <c r="UE60">
        <f t="shared" si="647"/>
        <v>0</v>
      </c>
      <c r="UF60">
        <f t="shared" si="648"/>
        <v>0</v>
      </c>
      <c r="UG60">
        <f t="shared" si="649"/>
        <v>0</v>
      </c>
      <c r="UH60">
        <f t="shared" si="650"/>
        <v>0</v>
      </c>
      <c r="UI60">
        <f t="shared" si="651"/>
        <v>0</v>
      </c>
      <c r="UJ60">
        <f t="shared" si="652"/>
        <v>0</v>
      </c>
      <c r="UK60">
        <f t="shared" si="653"/>
        <v>0</v>
      </c>
      <c r="UL60">
        <f t="shared" si="654"/>
        <v>0</v>
      </c>
      <c r="UM60">
        <f t="shared" si="655"/>
        <v>0</v>
      </c>
      <c r="UN60">
        <f t="shared" si="656"/>
        <v>0</v>
      </c>
      <c r="UO60">
        <f t="shared" si="657"/>
        <v>0</v>
      </c>
      <c r="UP60">
        <f t="shared" si="658"/>
        <v>0</v>
      </c>
      <c r="UQ60">
        <f t="shared" si="659"/>
        <v>0</v>
      </c>
      <c r="UR60">
        <f t="shared" si="660"/>
        <v>0</v>
      </c>
      <c r="US60">
        <f t="shared" si="661"/>
        <v>0</v>
      </c>
      <c r="UT60">
        <f t="shared" si="662"/>
        <v>0</v>
      </c>
      <c r="UU60">
        <f t="shared" si="663"/>
        <v>400</v>
      </c>
      <c r="UV60">
        <f t="shared" si="664"/>
        <v>0</v>
      </c>
      <c r="UW60">
        <f t="shared" si="665"/>
        <v>0</v>
      </c>
      <c r="UX60">
        <f t="shared" si="666"/>
        <v>0</v>
      </c>
      <c r="UY60">
        <f t="shared" si="667"/>
        <v>0</v>
      </c>
      <c r="UZ60" t="str">
        <f t="shared" si="668"/>
        <v/>
      </c>
      <c r="VA60" t="str">
        <f t="shared" si="669"/>
        <v/>
      </c>
      <c r="VB60">
        <f t="shared" si="670"/>
        <v>0</v>
      </c>
      <c r="VY60">
        <f t="shared" si="671"/>
        <v>999</v>
      </c>
      <c r="VZ60">
        <f t="shared" si="672"/>
        <v>999</v>
      </c>
      <c r="WH60">
        <v>57</v>
      </c>
      <c r="WI60">
        <f t="shared" si="383"/>
        <v>0</v>
      </c>
      <c r="WJ60">
        <f t="shared" si="384"/>
        <v>0</v>
      </c>
      <c r="WK60">
        <f t="shared" si="385"/>
        <v>0</v>
      </c>
      <c r="WL60">
        <f t="shared" si="386"/>
        <v>0</v>
      </c>
      <c r="WM60">
        <f t="shared" si="387"/>
        <v>0</v>
      </c>
      <c r="WN60">
        <f t="shared" si="388"/>
        <v>0</v>
      </c>
      <c r="WO60">
        <f t="shared" si="389"/>
        <v>0</v>
      </c>
      <c r="WP60">
        <f t="shared" si="390"/>
        <v>0</v>
      </c>
      <c r="WQ60">
        <f t="shared" si="391"/>
        <v>0</v>
      </c>
      <c r="WR60">
        <f t="shared" si="392"/>
        <v>0</v>
      </c>
      <c r="WS60">
        <f t="shared" si="280"/>
        <v>0</v>
      </c>
      <c r="WT60">
        <f t="shared" si="281"/>
        <v>0</v>
      </c>
      <c r="WU60">
        <f t="shared" si="282"/>
        <v>0</v>
      </c>
      <c r="WV60">
        <f t="shared" si="283"/>
        <v>0</v>
      </c>
      <c r="WW60">
        <f t="shared" si="284"/>
        <v>0</v>
      </c>
      <c r="WX60">
        <f t="shared" si="285"/>
        <v>0</v>
      </c>
      <c r="WY60">
        <f t="shared" si="286"/>
        <v>0</v>
      </c>
      <c r="WZ60">
        <f t="shared" si="287"/>
        <v>0</v>
      </c>
      <c r="XA60">
        <f t="shared" si="288"/>
        <v>0</v>
      </c>
      <c r="XB60">
        <f t="shared" si="289"/>
        <v>0</v>
      </c>
      <c r="XC60">
        <f t="shared" si="290"/>
        <v>0</v>
      </c>
      <c r="XD60">
        <f t="shared" si="291"/>
        <v>0</v>
      </c>
      <c r="XE60">
        <f t="shared" si="292"/>
        <v>0</v>
      </c>
      <c r="XF60">
        <f t="shared" si="293"/>
        <v>0</v>
      </c>
      <c r="XG60">
        <f t="shared" si="294"/>
        <v>0</v>
      </c>
      <c r="XH60">
        <f t="shared" si="295"/>
        <v>0</v>
      </c>
      <c r="XI60">
        <f t="shared" si="296"/>
        <v>0</v>
      </c>
      <c r="XJ60">
        <f t="shared" si="297"/>
        <v>0</v>
      </c>
      <c r="XK60">
        <f t="shared" si="298"/>
        <v>0</v>
      </c>
      <c r="XL60">
        <f t="shared" si="299"/>
        <v>0</v>
      </c>
      <c r="XM60">
        <f t="shared" si="300"/>
        <v>0</v>
      </c>
      <c r="XN60">
        <f t="shared" si="301"/>
        <v>0</v>
      </c>
      <c r="XO60">
        <f t="shared" si="302"/>
        <v>0</v>
      </c>
      <c r="XP60">
        <f t="shared" si="303"/>
        <v>0</v>
      </c>
      <c r="XQ60">
        <f t="shared" si="304"/>
        <v>0</v>
      </c>
      <c r="XR60">
        <f t="shared" si="305"/>
        <v>0</v>
      </c>
      <c r="XS60">
        <f t="shared" si="306"/>
        <v>0</v>
      </c>
      <c r="XT60">
        <f t="shared" si="307"/>
        <v>0</v>
      </c>
      <c r="XU60">
        <f t="shared" si="308"/>
        <v>0</v>
      </c>
      <c r="XV60">
        <f t="shared" si="309"/>
        <v>0</v>
      </c>
      <c r="XX60">
        <f t="shared" si="310"/>
        <v>0</v>
      </c>
      <c r="XY60">
        <f t="shared" si="311"/>
        <v>0</v>
      </c>
      <c r="XZ60">
        <f t="shared" si="312"/>
        <v>0</v>
      </c>
    </row>
    <row r="61" spans="1:650" x14ac:dyDescent="0.45">
      <c r="B61" s="31" t="str">
        <f>IF((IF($D$20="Snowball",CJ4,FL4)&gt;0.005),1,"")</f>
        <v/>
      </c>
      <c r="C61" s="32" t="str">
        <f>IF(AND((IF($D$20="Snowball",CJ4,FL4)&gt;0.005),$D$19&lt;&gt;""),EDATE($D$19,0),"")</f>
        <v/>
      </c>
      <c r="D61" s="29" t="str">
        <f t="shared" ref="D61:D92" si="743">IF((IF($D$20="Snowball",CJ4,FL4)&gt;0.005),IF($D$20="Snowball",CM4,FO4),"")</f>
        <v/>
      </c>
      <c r="E61" s="29" t="str">
        <f t="shared" ref="E61:E92" si="744">IF((IF($D$20="Snowball",CJ4,FL4)&gt;0.005),IF($D$20="Snowball",CL4,FN4),"")</f>
        <v/>
      </c>
      <c r="F61" s="29" t="str">
        <f t="shared" ref="F61:F92" si="745">IF((IF($D$20="Snowball",CJ4,FL4)&gt;0.005),IF($D$20="Snowball",CM4,FO4)-IF($D$20="Snowball",CL4,FN4),"")</f>
        <v/>
      </c>
      <c r="G61" s="29" t="str">
        <f t="shared" ref="G61:G92" si="746">IF((IF($D$20="Snowball",CJ4,FL4)&gt;0.005),IF($D$20="Snowball",CK4,FM4),"")</f>
        <v/>
      </c>
      <c r="H61" s="35" t="str">
        <f t="shared" ref="H61:H92" si="747">IF(AND((IF($D$20="Snowball",CJ4,FL4)&gt;0.005),IF($D$20="Snowball",CN4,FP4)&lt;&gt;""),INDEX($C$7:$C$16,IF($D$20="Snowball",CN4,FP4)),"")</f>
        <v/>
      </c>
      <c r="I61" s="36" t="str">
        <f t="shared" ref="I61:I92" si="748">IF(AND((IF($D$20="Snowball",CJ4,FL4)&gt;0.005),IF($D$20="Snowball",CO4,FQ4)&lt;&gt;""),INDEX($C$7:$C$16,IF($D$20="Snowball",CO4,FQ4)),"")</f>
        <v/>
      </c>
      <c r="AT61">
        <v>58</v>
      </c>
      <c r="AU61">
        <f t="shared" si="673"/>
        <v>0</v>
      </c>
      <c r="AV61">
        <f t="shared" si="674"/>
        <v>0</v>
      </c>
      <c r="AW61">
        <f t="shared" si="675"/>
        <v>0</v>
      </c>
      <c r="AX61">
        <f t="shared" si="676"/>
        <v>0</v>
      </c>
      <c r="AY61">
        <f t="shared" si="677"/>
        <v>0</v>
      </c>
      <c r="AZ61">
        <f t="shared" si="678"/>
        <v>0</v>
      </c>
      <c r="BA61">
        <f t="shared" si="679"/>
        <v>0</v>
      </c>
      <c r="BB61">
        <f t="shared" si="680"/>
        <v>0</v>
      </c>
      <c r="BC61">
        <f t="shared" si="681"/>
        <v>0</v>
      </c>
      <c r="BD61">
        <f t="shared" si="682"/>
        <v>0</v>
      </c>
      <c r="BE61">
        <f t="shared" si="393"/>
        <v>0</v>
      </c>
      <c r="BF61">
        <f t="shared" si="394"/>
        <v>0</v>
      </c>
      <c r="BG61">
        <f t="shared" si="395"/>
        <v>0</v>
      </c>
      <c r="BH61">
        <f t="shared" si="396"/>
        <v>0</v>
      </c>
      <c r="BI61">
        <f t="shared" si="397"/>
        <v>0</v>
      </c>
      <c r="BJ61">
        <f t="shared" si="398"/>
        <v>0</v>
      </c>
      <c r="BK61">
        <f t="shared" si="399"/>
        <v>0</v>
      </c>
      <c r="BL61">
        <f t="shared" si="400"/>
        <v>0</v>
      </c>
      <c r="BM61">
        <f t="shared" si="401"/>
        <v>0</v>
      </c>
      <c r="BN61">
        <f t="shared" si="402"/>
        <v>0</v>
      </c>
      <c r="BO61">
        <f t="shared" si="403"/>
        <v>0</v>
      </c>
      <c r="BP61">
        <f t="shared" si="404"/>
        <v>0</v>
      </c>
      <c r="BQ61">
        <f t="shared" si="405"/>
        <v>0</v>
      </c>
      <c r="BR61">
        <f t="shared" si="406"/>
        <v>0</v>
      </c>
      <c r="BS61">
        <f t="shared" si="407"/>
        <v>0</v>
      </c>
      <c r="BT61">
        <f t="shared" si="408"/>
        <v>0</v>
      </c>
      <c r="BU61">
        <f t="shared" si="409"/>
        <v>0</v>
      </c>
      <c r="BV61">
        <f t="shared" si="410"/>
        <v>0</v>
      </c>
      <c r="BW61">
        <f t="shared" si="411"/>
        <v>0</v>
      </c>
      <c r="BX61">
        <f t="shared" si="412"/>
        <v>0</v>
      </c>
      <c r="BY61">
        <f t="shared" si="413"/>
        <v>0</v>
      </c>
      <c r="BZ61">
        <f t="shared" si="414"/>
        <v>0</v>
      </c>
      <c r="CA61">
        <f t="shared" si="415"/>
        <v>0</v>
      </c>
      <c r="CB61">
        <f t="shared" si="416"/>
        <v>0</v>
      </c>
      <c r="CC61">
        <f t="shared" si="417"/>
        <v>0</v>
      </c>
      <c r="CD61">
        <f t="shared" si="418"/>
        <v>0</v>
      </c>
      <c r="CE61">
        <f t="shared" si="419"/>
        <v>0</v>
      </c>
      <c r="CF61">
        <f t="shared" si="420"/>
        <v>0</v>
      </c>
      <c r="CG61">
        <f t="shared" si="421"/>
        <v>0</v>
      </c>
      <c r="CH61">
        <f t="shared" si="422"/>
        <v>0</v>
      </c>
      <c r="CI61">
        <f t="shared" si="423"/>
        <v>0</v>
      </c>
      <c r="CJ61">
        <f t="shared" si="424"/>
        <v>0</v>
      </c>
      <c r="CK61">
        <f t="shared" si="425"/>
        <v>0</v>
      </c>
      <c r="CL61">
        <f t="shared" si="426"/>
        <v>0</v>
      </c>
      <c r="CM61">
        <f t="shared" si="427"/>
        <v>0</v>
      </c>
      <c r="CN61" t="str">
        <f t="shared" si="428"/>
        <v/>
      </c>
      <c r="CO61" t="str">
        <f t="shared" si="429"/>
        <v/>
      </c>
      <c r="CP61">
        <f t="shared" si="430"/>
        <v>0</v>
      </c>
      <c r="DM61">
        <f t="shared" si="431"/>
        <v>999</v>
      </c>
      <c r="DN61">
        <f t="shared" si="432"/>
        <v>999</v>
      </c>
      <c r="DV61">
        <v>58</v>
      </c>
      <c r="DW61">
        <f t="shared" si="683"/>
        <v>0</v>
      </c>
      <c r="DX61">
        <f t="shared" si="684"/>
        <v>0</v>
      </c>
      <c r="DY61">
        <f t="shared" si="685"/>
        <v>0</v>
      </c>
      <c r="DZ61">
        <f t="shared" si="686"/>
        <v>0</v>
      </c>
      <c r="EA61">
        <f t="shared" si="687"/>
        <v>0</v>
      </c>
      <c r="EB61">
        <f t="shared" si="688"/>
        <v>0</v>
      </c>
      <c r="EC61">
        <f t="shared" si="689"/>
        <v>0</v>
      </c>
      <c r="ED61">
        <f t="shared" si="690"/>
        <v>0</v>
      </c>
      <c r="EE61">
        <f t="shared" si="691"/>
        <v>0</v>
      </c>
      <c r="EF61">
        <f t="shared" si="692"/>
        <v>0</v>
      </c>
      <c r="EG61">
        <f t="shared" si="433"/>
        <v>0</v>
      </c>
      <c r="EH61">
        <f t="shared" si="434"/>
        <v>0</v>
      </c>
      <c r="EI61">
        <f t="shared" si="435"/>
        <v>0</v>
      </c>
      <c r="EJ61">
        <f t="shared" si="436"/>
        <v>0</v>
      </c>
      <c r="EK61">
        <f t="shared" si="437"/>
        <v>0</v>
      </c>
      <c r="EL61">
        <f t="shared" si="438"/>
        <v>0</v>
      </c>
      <c r="EM61">
        <f t="shared" si="439"/>
        <v>0</v>
      </c>
      <c r="EN61">
        <f t="shared" si="440"/>
        <v>0</v>
      </c>
      <c r="EO61">
        <f t="shared" si="441"/>
        <v>0</v>
      </c>
      <c r="EP61">
        <f t="shared" si="442"/>
        <v>0</v>
      </c>
      <c r="EQ61">
        <f t="shared" si="443"/>
        <v>0</v>
      </c>
      <c r="ER61">
        <f t="shared" si="444"/>
        <v>0</v>
      </c>
      <c r="ES61">
        <f t="shared" si="445"/>
        <v>0</v>
      </c>
      <c r="ET61">
        <f t="shared" si="446"/>
        <v>0</v>
      </c>
      <c r="EU61">
        <f t="shared" si="447"/>
        <v>0</v>
      </c>
      <c r="EV61">
        <f t="shared" si="448"/>
        <v>0</v>
      </c>
      <c r="EW61">
        <f t="shared" si="449"/>
        <v>0</v>
      </c>
      <c r="EX61">
        <f t="shared" si="450"/>
        <v>0</v>
      </c>
      <c r="EY61">
        <f t="shared" si="451"/>
        <v>0</v>
      </c>
      <c r="EZ61">
        <f t="shared" si="452"/>
        <v>0</v>
      </c>
      <c r="FA61">
        <f t="shared" si="453"/>
        <v>0</v>
      </c>
      <c r="FB61">
        <f t="shared" si="454"/>
        <v>0</v>
      </c>
      <c r="FC61">
        <f t="shared" si="455"/>
        <v>0</v>
      </c>
      <c r="FD61">
        <f t="shared" si="456"/>
        <v>0</v>
      </c>
      <c r="FE61">
        <f t="shared" si="457"/>
        <v>0</v>
      </c>
      <c r="FF61">
        <f t="shared" si="458"/>
        <v>0</v>
      </c>
      <c r="FG61">
        <f t="shared" si="459"/>
        <v>0</v>
      </c>
      <c r="FH61">
        <f t="shared" si="460"/>
        <v>0</v>
      </c>
      <c r="FI61">
        <f t="shared" si="461"/>
        <v>0</v>
      </c>
      <c r="FJ61">
        <f t="shared" si="462"/>
        <v>0</v>
      </c>
      <c r="FK61">
        <f t="shared" si="463"/>
        <v>0</v>
      </c>
      <c r="FL61">
        <f t="shared" si="464"/>
        <v>0</v>
      </c>
      <c r="FM61">
        <f t="shared" si="465"/>
        <v>0</v>
      </c>
      <c r="FN61">
        <f t="shared" si="466"/>
        <v>0</v>
      </c>
      <c r="FO61">
        <f t="shared" si="467"/>
        <v>0</v>
      </c>
      <c r="FP61" t="str">
        <f t="shared" si="468"/>
        <v/>
      </c>
      <c r="FQ61" t="str">
        <f t="shared" si="469"/>
        <v/>
      </c>
      <c r="FR61">
        <f t="shared" si="470"/>
        <v>0</v>
      </c>
      <c r="GO61">
        <f t="shared" si="471"/>
        <v>999</v>
      </c>
      <c r="GP61">
        <f t="shared" si="472"/>
        <v>999</v>
      </c>
      <c r="GX61">
        <v>58</v>
      </c>
      <c r="GY61">
        <f t="shared" si="693"/>
        <v>0</v>
      </c>
      <c r="GZ61">
        <f t="shared" si="694"/>
        <v>0</v>
      </c>
      <c r="HA61">
        <f t="shared" si="695"/>
        <v>0</v>
      </c>
      <c r="HB61">
        <f t="shared" si="696"/>
        <v>0</v>
      </c>
      <c r="HC61">
        <f t="shared" si="697"/>
        <v>0</v>
      </c>
      <c r="HD61">
        <f t="shared" si="698"/>
        <v>0</v>
      </c>
      <c r="HE61">
        <f t="shared" si="699"/>
        <v>0</v>
      </c>
      <c r="HF61">
        <f t="shared" si="700"/>
        <v>0</v>
      </c>
      <c r="HG61">
        <f t="shared" si="701"/>
        <v>0</v>
      </c>
      <c r="HH61">
        <f t="shared" si="702"/>
        <v>0</v>
      </c>
      <c r="HI61">
        <f t="shared" si="473"/>
        <v>0</v>
      </c>
      <c r="HJ61">
        <f t="shared" si="474"/>
        <v>0</v>
      </c>
      <c r="HK61">
        <f t="shared" si="475"/>
        <v>0</v>
      </c>
      <c r="HL61">
        <f t="shared" si="476"/>
        <v>0</v>
      </c>
      <c r="HM61">
        <f t="shared" si="477"/>
        <v>0</v>
      </c>
      <c r="HN61">
        <f t="shared" si="478"/>
        <v>0</v>
      </c>
      <c r="HO61">
        <f t="shared" si="479"/>
        <v>0</v>
      </c>
      <c r="HP61">
        <f t="shared" si="480"/>
        <v>0</v>
      </c>
      <c r="HQ61">
        <f t="shared" si="481"/>
        <v>0</v>
      </c>
      <c r="HR61">
        <f t="shared" si="482"/>
        <v>0</v>
      </c>
      <c r="HS61">
        <f t="shared" si="483"/>
        <v>0</v>
      </c>
      <c r="HT61">
        <f t="shared" si="484"/>
        <v>0</v>
      </c>
      <c r="HU61">
        <f t="shared" si="485"/>
        <v>0</v>
      </c>
      <c r="HV61">
        <f t="shared" si="486"/>
        <v>0</v>
      </c>
      <c r="HW61">
        <f t="shared" si="487"/>
        <v>0</v>
      </c>
      <c r="HX61">
        <f t="shared" si="488"/>
        <v>0</v>
      </c>
      <c r="HY61">
        <f t="shared" si="489"/>
        <v>0</v>
      </c>
      <c r="HZ61">
        <f t="shared" si="490"/>
        <v>0</v>
      </c>
      <c r="IA61">
        <f t="shared" si="491"/>
        <v>0</v>
      </c>
      <c r="IB61">
        <f t="shared" si="492"/>
        <v>0</v>
      </c>
      <c r="IC61">
        <f t="shared" si="493"/>
        <v>0</v>
      </c>
      <c r="ID61">
        <f t="shared" si="494"/>
        <v>0</v>
      </c>
      <c r="IE61">
        <f t="shared" si="495"/>
        <v>0</v>
      </c>
      <c r="IF61">
        <f t="shared" si="496"/>
        <v>0</v>
      </c>
      <c r="IG61">
        <f t="shared" si="497"/>
        <v>0</v>
      </c>
      <c r="IH61">
        <f t="shared" si="498"/>
        <v>0</v>
      </c>
      <c r="II61">
        <f t="shared" si="499"/>
        <v>0</v>
      </c>
      <c r="IJ61">
        <f t="shared" si="500"/>
        <v>0</v>
      </c>
      <c r="IK61">
        <f t="shared" si="501"/>
        <v>0</v>
      </c>
      <c r="IL61">
        <f t="shared" si="502"/>
        <v>0</v>
      </c>
      <c r="IM61">
        <f t="shared" si="503"/>
        <v>0</v>
      </c>
      <c r="IN61">
        <f t="shared" si="504"/>
        <v>0</v>
      </c>
      <c r="IO61">
        <f t="shared" si="505"/>
        <v>0</v>
      </c>
      <c r="IP61">
        <f t="shared" si="506"/>
        <v>0</v>
      </c>
      <c r="IQ61">
        <f t="shared" si="507"/>
        <v>0</v>
      </c>
      <c r="IR61" t="str">
        <f t="shared" si="508"/>
        <v/>
      </c>
      <c r="IS61" t="str">
        <f t="shared" si="509"/>
        <v/>
      </c>
      <c r="IT61">
        <f t="shared" si="510"/>
        <v>0</v>
      </c>
      <c r="JQ61">
        <f t="shared" si="511"/>
        <v>999</v>
      </c>
      <c r="JR61">
        <f t="shared" si="512"/>
        <v>999</v>
      </c>
      <c r="JZ61">
        <v>58</v>
      </c>
      <c r="KA61">
        <f t="shared" si="703"/>
        <v>0</v>
      </c>
      <c r="KB61">
        <f t="shared" si="704"/>
        <v>0</v>
      </c>
      <c r="KC61">
        <f t="shared" si="705"/>
        <v>0</v>
      </c>
      <c r="KD61">
        <f t="shared" si="706"/>
        <v>0</v>
      </c>
      <c r="KE61">
        <f t="shared" si="707"/>
        <v>0</v>
      </c>
      <c r="KF61">
        <f t="shared" si="708"/>
        <v>0</v>
      </c>
      <c r="KG61">
        <f t="shared" si="709"/>
        <v>0</v>
      </c>
      <c r="KH61">
        <f t="shared" si="710"/>
        <v>0</v>
      </c>
      <c r="KI61">
        <f t="shared" si="711"/>
        <v>0</v>
      </c>
      <c r="KJ61">
        <f t="shared" si="712"/>
        <v>0</v>
      </c>
      <c r="KK61">
        <f t="shared" si="513"/>
        <v>0</v>
      </c>
      <c r="KL61">
        <f t="shared" si="514"/>
        <v>0</v>
      </c>
      <c r="KM61">
        <f t="shared" si="515"/>
        <v>0</v>
      </c>
      <c r="KN61">
        <f t="shared" si="516"/>
        <v>0</v>
      </c>
      <c r="KO61">
        <f t="shared" si="517"/>
        <v>0</v>
      </c>
      <c r="KP61">
        <f t="shared" si="518"/>
        <v>0</v>
      </c>
      <c r="KQ61">
        <f t="shared" si="519"/>
        <v>0</v>
      </c>
      <c r="KR61">
        <f t="shared" si="520"/>
        <v>0</v>
      </c>
      <c r="KS61">
        <f t="shared" si="521"/>
        <v>0</v>
      </c>
      <c r="KT61">
        <f t="shared" si="522"/>
        <v>0</v>
      </c>
      <c r="KU61">
        <f t="shared" si="523"/>
        <v>0</v>
      </c>
      <c r="KV61">
        <f t="shared" si="524"/>
        <v>0</v>
      </c>
      <c r="KW61">
        <f t="shared" si="525"/>
        <v>0</v>
      </c>
      <c r="KX61">
        <f t="shared" si="526"/>
        <v>0</v>
      </c>
      <c r="KY61">
        <f t="shared" si="527"/>
        <v>0</v>
      </c>
      <c r="KZ61">
        <f t="shared" si="528"/>
        <v>0</v>
      </c>
      <c r="LA61">
        <f t="shared" si="529"/>
        <v>0</v>
      </c>
      <c r="LB61">
        <f t="shared" si="530"/>
        <v>0</v>
      </c>
      <c r="LC61">
        <f t="shared" si="531"/>
        <v>0</v>
      </c>
      <c r="LD61">
        <f t="shared" si="532"/>
        <v>0</v>
      </c>
      <c r="LE61">
        <f t="shared" si="533"/>
        <v>0</v>
      </c>
      <c r="LF61">
        <f t="shared" si="534"/>
        <v>0</v>
      </c>
      <c r="LG61">
        <f t="shared" si="535"/>
        <v>0</v>
      </c>
      <c r="LH61">
        <f t="shared" si="536"/>
        <v>0</v>
      </c>
      <c r="LI61">
        <f t="shared" si="537"/>
        <v>0</v>
      </c>
      <c r="LJ61">
        <f t="shared" si="538"/>
        <v>0</v>
      </c>
      <c r="LK61">
        <f t="shared" si="539"/>
        <v>0</v>
      </c>
      <c r="LL61">
        <f t="shared" si="540"/>
        <v>0</v>
      </c>
      <c r="LM61">
        <f t="shared" si="541"/>
        <v>0</v>
      </c>
      <c r="LN61">
        <f t="shared" si="542"/>
        <v>0</v>
      </c>
      <c r="LO61">
        <f t="shared" si="543"/>
        <v>100</v>
      </c>
      <c r="LP61">
        <f t="shared" si="544"/>
        <v>0</v>
      </c>
      <c r="LQ61">
        <f t="shared" si="545"/>
        <v>0</v>
      </c>
      <c r="LR61">
        <f t="shared" si="546"/>
        <v>0</v>
      </c>
      <c r="LS61">
        <f t="shared" si="547"/>
        <v>0</v>
      </c>
      <c r="LT61" t="str">
        <f t="shared" si="548"/>
        <v/>
      </c>
      <c r="LU61" t="str">
        <f t="shared" si="549"/>
        <v/>
      </c>
      <c r="LV61">
        <f t="shared" si="550"/>
        <v>0</v>
      </c>
      <c r="MS61">
        <f t="shared" si="551"/>
        <v>999</v>
      </c>
      <c r="MT61">
        <f t="shared" si="552"/>
        <v>999</v>
      </c>
      <c r="NB61">
        <v>58</v>
      </c>
      <c r="NC61">
        <f t="shared" si="713"/>
        <v>0</v>
      </c>
      <c r="ND61">
        <f t="shared" si="714"/>
        <v>0</v>
      </c>
      <c r="NE61">
        <f t="shared" si="715"/>
        <v>0</v>
      </c>
      <c r="NF61">
        <f t="shared" si="716"/>
        <v>0</v>
      </c>
      <c r="NG61">
        <f t="shared" si="717"/>
        <v>0</v>
      </c>
      <c r="NH61">
        <f t="shared" si="718"/>
        <v>0</v>
      </c>
      <c r="NI61">
        <f t="shared" si="719"/>
        <v>0</v>
      </c>
      <c r="NJ61">
        <f t="shared" si="720"/>
        <v>0</v>
      </c>
      <c r="NK61">
        <f t="shared" si="721"/>
        <v>0</v>
      </c>
      <c r="NL61">
        <f t="shared" si="722"/>
        <v>0</v>
      </c>
      <c r="NM61">
        <f t="shared" si="553"/>
        <v>0</v>
      </c>
      <c r="NN61">
        <f t="shared" si="554"/>
        <v>0</v>
      </c>
      <c r="NO61">
        <f t="shared" si="555"/>
        <v>0</v>
      </c>
      <c r="NP61">
        <f t="shared" si="556"/>
        <v>0</v>
      </c>
      <c r="NQ61">
        <f t="shared" si="557"/>
        <v>0</v>
      </c>
      <c r="NR61">
        <f t="shared" si="558"/>
        <v>0</v>
      </c>
      <c r="NS61">
        <f t="shared" si="559"/>
        <v>0</v>
      </c>
      <c r="NT61">
        <f t="shared" si="560"/>
        <v>0</v>
      </c>
      <c r="NU61">
        <f t="shared" si="561"/>
        <v>0</v>
      </c>
      <c r="NV61">
        <f t="shared" si="562"/>
        <v>0</v>
      </c>
      <c r="NW61">
        <f t="shared" si="563"/>
        <v>0</v>
      </c>
      <c r="NX61">
        <f t="shared" si="564"/>
        <v>0</v>
      </c>
      <c r="NY61">
        <f t="shared" si="565"/>
        <v>0</v>
      </c>
      <c r="NZ61">
        <f t="shared" si="566"/>
        <v>0</v>
      </c>
      <c r="OA61">
        <f t="shared" si="567"/>
        <v>0</v>
      </c>
      <c r="OB61">
        <f t="shared" si="568"/>
        <v>0</v>
      </c>
      <c r="OC61">
        <f t="shared" si="569"/>
        <v>0</v>
      </c>
      <c r="OD61">
        <f t="shared" si="570"/>
        <v>0</v>
      </c>
      <c r="OE61">
        <f t="shared" si="571"/>
        <v>0</v>
      </c>
      <c r="OF61">
        <f t="shared" si="572"/>
        <v>0</v>
      </c>
      <c r="OG61">
        <f t="shared" si="573"/>
        <v>0</v>
      </c>
      <c r="OH61">
        <f t="shared" si="574"/>
        <v>0</v>
      </c>
      <c r="OI61">
        <f t="shared" si="575"/>
        <v>0</v>
      </c>
      <c r="OJ61">
        <f t="shared" si="576"/>
        <v>0</v>
      </c>
      <c r="OK61">
        <f t="shared" si="577"/>
        <v>0</v>
      </c>
      <c r="OL61">
        <f t="shared" si="578"/>
        <v>0</v>
      </c>
      <c r="OM61">
        <f t="shared" si="579"/>
        <v>0</v>
      </c>
      <c r="ON61">
        <f t="shared" si="580"/>
        <v>0</v>
      </c>
      <c r="OO61">
        <f t="shared" si="581"/>
        <v>0</v>
      </c>
      <c r="OP61">
        <f t="shared" si="582"/>
        <v>0</v>
      </c>
      <c r="OQ61">
        <f t="shared" si="583"/>
        <v>200</v>
      </c>
      <c r="OR61">
        <f t="shared" si="584"/>
        <v>0</v>
      </c>
      <c r="OS61">
        <f t="shared" si="585"/>
        <v>0</v>
      </c>
      <c r="OT61">
        <f t="shared" si="586"/>
        <v>0</v>
      </c>
      <c r="OU61">
        <f t="shared" si="587"/>
        <v>0</v>
      </c>
      <c r="OV61" t="str">
        <f t="shared" si="588"/>
        <v/>
      </c>
      <c r="OW61" t="str">
        <f t="shared" si="589"/>
        <v/>
      </c>
      <c r="OX61">
        <f t="shared" si="590"/>
        <v>0</v>
      </c>
      <c r="PU61">
        <f t="shared" si="591"/>
        <v>999</v>
      </c>
      <c r="PV61">
        <f t="shared" si="592"/>
        <v>999</v>
      </c>
      <c r="QD61">
        <v>58</v>
      </c>
      <c r="QE61">
        <f t="shared" si="723"/>
        <v>0</v>
      </c>
      <c r="QF61">
        <f t="shared" si="724"/>
        <v>0</v>
      </c>
      <c r="QG61">
        <f t="shared" si="725"/>
        <v>0</v>
      </c>
      <c r="QH61">
        <f t="shared" si="726"/>
        <v>0</v>
      </c>
      <c r="QI61">
        <f t="shared" si="727"/>
        <v>0</v>
      </c>
      <c r="QJ61">
        <f t="shared" si="728"/>
        <v>0</v>
      </c>
      <c r="QK61">
        <f t="shared" si="729"/>
        <v>0</v>
      </c>
      <c r="QL61">
        <f t="shared" si="730"/>
        <v>0</v>
      </c>
      <c r="QM61">
        <f t="shared" si="731"/>
        <v>0</v>
      </c>
      <c r="QN61">
        <f t="shared" si="732"/>
        <v>0</v>
      </c>
      <c r="QO61">
        <f t="shared" si="593"/>
        <v>0</v>
      </c>
      <c r="QP61">
        <f t="shared" si="594"/>
        <v>0</v>
      </c>
      <c r="QQ61">
        <f t="shared" si="595"/>
        <v>0</v>
      </c>
      <c r="QR61">
        <f t="shared" si="596"/>
        <v>0</v>
      </c>
      <c r="QS61">
        <f t="shared" si="597"/>
        <v>0</v>
      </c>
      <c r="QT61">
        <f t="shared" si="598"/>
        <v>0</v>
      </c>
      <c r="QU61">
        <f t="shared" si="599"/>
        <v>0</v>
      </c>
      <c r="QV61">
        <f t="shared" si="600"/>
        <v>0</v>
      </c>
      <c r="QW61">
        <f t="shared" si="601"/>
        <v>0</v>
      </c>
      <c r="QX61">
        <f t="shared" si="602"/>
        <v>0</v>
      </c>
      <c r="QY61">
        <f t="shared" si="603"/>
        <v>0</v>
      </c>
      <c r="QZ61">
        <f t="shared" si="604"/>
        <v>0</v>
      </c>
      <c r="RA61">
        <f t="shared" si="605"/>
        <v>0</v>
      </c>
      <c r="RB61">
        <f t="shared" si="606"/>
        <v>0</v>
      </c>
      <c r="RC61">
        <f t="shared" si="607"/>
        <v>0</v>
      </c>
      <c r="RD61">
        <f t="shared" si="608"/>
        <v>0</v>
      </c>
      <c r="RE61">
        <f t="shared" si="609"/>
        <v>0</v>
      </c>
      <c r="RF61">
        <f t="shared" si="610"/>
        <v>0</v>
      </c>
      <c r="RG61">
        <f t="shared" si="611"/>
        <v>0</v>
      </c>
      <c r="RH61">
        <f t="shared" si="612"/>
        <v>0</v>
      </c>
      <c r="RI61">
        <f t="shared" si="613"/>
        <v>0</v>
      </c>
      <c r="RJ61">
        <f t="shared" si="614"/>
        <v>0</v>
      </c>
      <c r="RK61">
        <f t="shared" si="615"/>
        <v>0</v>
      </c>
      <c r="RL61">
        <f t="shared" si="616"/>
        <v>0</v>
      </c>
      <c r="RM61">
        <f t="shared" si="617"/>
        <v>0</v>
      </c>
      <c r="RN61">
        <f t="shared" si="618"/>
        <v>0</v>
      </c>
      <c r="RO61">
        <f t="shared" si="619"/>
        <v>0</v>
      </c>
      <c r="RP61">
        <f t="shared" si="620"/>
        <v>0</v>
      </c>
      <c r="RQ61">
        <f t="shared" si="621"/>
        <v>0</v>
      </c>
      <c r="RR61">
        <f t="shared" si="622"/>
        <v>0</v>
      </c>
      <c r="RS61">
        <f t="shared" si="623"/>
        <v>300</v>
      </c>
      <c r="RT61">
        <f t="shared" si="624"/>
        <v>0</v>
      </c>
      <c r="RU61">
        <f t="shared" si="625"/>
        <v>0</v>
      </c>
      <c r="RV61">
        <f t="shared" si="626"/>
        <v>0</v>
      </c>
      <c r="RW61">
        <f t="shared" si="627"/>
        <v>0</v>
      </c>
      <c r="RX61" t="str">
        <f t="shared" si="628"/>
        <v/>
      </c>
      <c r="RY61" t="str">
        <f t="shared" si="629"/>
        <v/>
      </c>
      <c r="RZ61">
        <f t="shared" si="630"/>
        <v>0</v>
      </c>
      <c r="SW61">
        <f t="shared" si="631"/>
        <v>999</v>
      </c>
      <c r="SX61">
        <f t="shared" si="632"/>
        <v>999</v>
      </c>
      <c r="TF61">
        <v>58</v>
      </c>
      <c r="TG61">
        <f t="shared" si="733"/>
        <v>0</v>
      </c>
      <c r="TH61">
        <f t="shared" si="734"/>
        <v>0</v>
      </c>
      <c r="TI61">
        <f t="shared" si="735"/>
        <v>0</v>
      </c>
      <c r="TJ61">
        <f t="shared" si="736"/>
        <v>0</v>
      </c>
      <c r="TK61">
        <f t="shared" si="737"/>
        <v>0</v>
      </c>
      <c r="TL61">
        <f t="shared" si="738"/>
        <v>0</v>
      </c>
      <c r="TM61">
        <f t="shared" si="739"/>
        <v>0</v>
      </c>
      <c r="TN61">
        <f t="shared" si="740"/>
        <v>0</v>
      </c>
      <c r="TO61">
        <f t="shared" si="741"/>
        <v>0</v>
      </c>
      <c r="TP61">
        <f t="shared" si="742"/>
        <v>0</v>
      </c>
      <c r="TQ61">
        <f t="shared" si="633"/>
        <v>0</v>
      </c>
      <c r="TR61">
        <f t="shared" si="634"/>
        <v>0</v>
      </c>
      <c r="TS61">
        <f t="shared" si="635"/>
        <v>0</v>
      </c>
      <c r="TT61">
        <f t="shared" si="636"/>
        <v>0</v>
      </c>
      <c r="TU61">
        <f t="shared" si="637"/>
        <v>0</v>
      </c>
      <c r="TV61">
        <f t="shared" si="638"/>
        <v>0</v>
      </c>
      <c r="TW61">
        <f t="shared" si="639"/>
        <v>0</v>
      </c>
      <c r="TX61">
        <f t="shared" si="640"/>
        <v>0</v>
      </c>
      <c r="TY61">
        <f t="shared" si="641"/>
        <v>0</v>
      </c>
      <c r="TZ61">
        <f t="shared" si="642"/>
        <v>0</v>
      </c>
      <c r="UA61">
        <f t="shared" si="643"/>
        <v>0</v>
      </c>
      <c r="UB61">
        <f t="shared" si="644"/>
        <v>0</v>
      </c>
      <c r="UC61">
        <f t="shared" si="645"/>
        <v>0</v>
      </c>
      <c r="UD61">
        <f t="shared" si="646"/>
        <v>0</v>
      </c>
      <c r="UE61">
        <f t="shared" si="647"/>
        <v>0</v>
      </c>
      <c r="UF61">
        <f t="shared" si="648"/>
        <v>0</v>
      </c>
      <c r="UG61">
        <f t="shared" si="649"/>
        <v>0</v>
      </c>
      <c r="UH61">
        <f t="shared" si="650"/>
        <v>0</v>
      </c>
      <c r="UI61">
        <f t="shared" si="651"/>
        <v>0</v>
      </c>
      <c r="UJ61">
        <f t="shared" si="652"/>
        <v>0</v>
      </c>
      <c r="UK61">
        <f t="shared" si="653"/>
        <v>0</v>
      </c>
      <c r="UL61">
        <f t="shared" si="654"/>
        <v>0</v>
      </c>
      <c r="UM61">
        <f t="shared" si="655"/>
        <v>0</v>
      </c>
      <c r="UN61">
        <f t="shared" si="656"/>
        <v>0</v>
      </c>
      <c r="UO61">
        <f t="shared" si="657"/>
        <v>0</v>
      </c>
      <c r="UP61">
        <f t="shared" si="658"/>
        <v>0</v>
      </c>
      <c r="UQ61">
        <f t="shared" si="659"/>
        <v>0</v>
      </c>
      <c r="UR61">
        <f t="shared" si="660"/>
        <v>0</v>
      </c>
      <c r="US61">
        <f t="shared" si="661"/>
        <v>0</v>
      </c>
      <c r="UT61">
        <f t="shared" si="662"/>
        <v>0</v>
      </c>
      <c r="UU61">
        <f t="shared" si="663"/>
        <v>400</v>
      </c>
      <c r="UV61">
        <f t="shared" si="664"/>
        <v>0</v>
      </c>
      <c r="UW61">
        <f t="shared" si="665"/>
        <v>0</v>
      </c>
      <c r="UX61">
        <f t="shared" si="666"/>
        <v>0</v>
      </c>
      <c r="UY61">
        <f t="shared" si="667"/>
        <v>0</v>
      </c>
      <c r="UZ61" t="str">
        <f t="shared" si="668"/>
        <v/>
      </c>
      <c r="VA61" t="str">
        <f t="shared" si="669"/>
        <v/>
      </c>
      <c r="VB61">
        <f t="shared" si="670"/>
        <v>0</v>
      </c>
      <c r="VY61">
        <f t="shared" si="671"/>
        <v>999</v>
      </c>
      <c r="VZ61">
        <f t="shared" si="672"/>
        <v>999</v>
      </c>
      <c r="WH61">
        <v>58</v>
      </c>
      <c r="WI61">
        <f t="shared" si="383"/>
        <v>0</v>
      </c>
      <c r="WJ61">
        <f t="shared" si="384"/>
        <v>0</v>
      </c>
      <c r="WK61">
        <f t="shared" si="385"/>
        <v>0</v>
      </c>
      <c r="WL61">
        <f t="shared" si="386"/>
        <v>0</v>
      </c>
      <c r="WM61">
        <f t="shared" si="387"/>
        <v>0</v>
      </c>
      <c r="WN61">
        <f t="shared" si="388"/>
        <v>0</v>
      </c>
      <c r="WO61">
        <f t="shared" si="389"/>
        <v>0</v>
      </c>
      <c r="WP61">
        <f t="shared" si="390"/>
        <v>0</v>
      </c>
      <c r="WQ61">
        <f t="shared" si="391"/>
        <v>0</v>
      </c>
      <c r="WR61">
        <f t="shared" si="392"/>
        <v>0</v>
      </c>
      <c r="WS61">
        <f t="shared" si="280"/>
        <v>0</v>
      </c>
      <c r="WT61">
        <f t="shared" si="281"/>
        <v>0</v>
      </c>
      <c r="WU61">
        <f t="shared" si="282"/>
        <v>0</v>
      </c>
      <c r="WV61">
        <f t="shared" si="283"/>
        <v>0</v>
      </c>
      <c r="WW61">
        <f t="shared" si="284"/>
        <v>0</v>
      </c>
      <c r="WX61">
        <f t="shared" si="285"/>
        <v>0</v>
      </c>
      <c r="WY61">
        <f t="shared" si="286"/>
        <v>0</v>
      </c>
      <c r="WZ61">
        <f t="shared" si="287"/>
        <v>0</v>
      </c>
      <c r="XA61">
        <f t="shared" si="288"/>
        <v>0</v>
      </c>
      <c r="XB61">
        <f t="shared" si="289"/>
        <v>0</v>
      </c>
      <c r="XC61">
        <f t="shared" si="290"/>
        <v>0</v>
      </c>
      <c r="XD61">
        <f t="shared" si="291"/>
        <v>0</v>
      </c>
      <c r="XE61">
        <f t="shared" si="292"/>
        <v>0</v>
      </c>
      <c r="XF61">
        <f t="shared" si="293"/>
        <v>0</v>
      </c>
      <c r="XG61">
        <f t="shared" si="294"/>
        <v>0</v>
      </c>
      <c r="XH61">
        <f t="shared" si="295"/>
        <v>0</v>
      </c>
      <c r="XI61">
        <f t="shared" si="296"/>
        <v>0</v>
      </c>
      <c r="XJ61">
        <f t="shared" si="297"/>
        <v>0</v>
      </c>
      <c r="XK61">
        <f t="shared" si="298"/>
        <v>0</v>
      </c>
      <c r="XL61">
        <f t="shared" si="299"/>
        <v>0</v>
      </c>
      <c r="XM61">
        <f t="shared" si="300"/>
        <v>0</v>
      </c>
      <c r="XN61">
        <f t="shared" si="301"/>
        <v>0</v>
      </c>
      <c r="XO61">
        <f t="shared" si="302"/>
        <v>0</v>
      </c>
      <c r="XP61">
        <f t="shared" si="303"/>
        <v>0</v>
      </c>
      <c r="XQ61">
        <f t="shared" si="304"/>
        <v>0</v>
      </c>
      <c r="XR61">
        <f t="shared" si="305"/>
        <v>0</v>
      </c>
      <c r="XS61">
        <f t="shared" si="306"/>
        <v>0</v>
      </c>
      <c r="XT61">
        <f t="shared" si="307"/>
        <v>0</v>
      </c>
      <c r="XU61">
        <f t="shared" si="308"/>
        <v>0</v>
      </c>
      <c r="XV61">
        <f t="shared" si="309"/>
        <v>0</v>
      </c>
      <c r="XX61">
        <f t="shared" si="310"/>
        <v>0</v>
      </c>
      <c r="XY61">
        <f t="shared" si="311"/>
        <v>0</v>
      </c>
      <c r="XZ61">
        <f t="shared" si="312"/>
        <v>0</v>
      </c>
    </row>
    <row r="62" spans="1:650" x14ac:dyDescent="0.45">
      <c r="B62" s="31" t="str">
        <f>IF((IF($D$20="Snowball",CJ5,FL5)&gt;0.005),2,"")</f>
        <v/>
      </c>
      <c r="C62" s="32" t="str">
        <f>IF(AND((IF($D$20="Snowball",CJ5,FL5)&gt;0.005),$D$19&lt;&gt;""),EDATE($D$19,1),"")</f>
        <v/>
      </c>
      <c r="D62" s="29" t="str">
        <f t="shared" si="743"/>
        <v/>
      </c>
      <c r="E62" s="29" t="str">
        <f t="shared" si="744"/>
        <v/>
      </c>
      <c r="F62" s="29" t="str">
        <f t="shared" si="745"/>
        <v/>
      </c>
      <c r="G62" s="29" t="str">
        <f t="shared" si="746"/>
        <v/>
      </c>
      <c r="H62" s="35" t="str">
        <f t="shared" si="747"/>
        <v/>
      </c>
      <c r="I62" s="36" t="str">
        <f t="shared" si="748"/>
        <v/>
      </c>
      <c r="AT62">
        <v>59</v>
      </c>
      <c r="AU62">
        <f t="shared" si="673"/>
        <v>0</v>
      </c>
      <c r="AV62">
        <f t="shared" si="674"/>
        <v>0</v>
      </c>
      <c r="AW62">
        <f t="shared" si="675"/>
        <v>0</v>
      </c>
      <c r="AX62">
        <f t="shared" si="676"/>
        <v>0</v>
      </c>
      <c r="AY62">
        <f t="shared" si="677"/>
        <v>0</v>
      </c>
      <c r="AZ62">
        <f t="shared" si="678"/>
        <v>0</v>
      </c>
      <c r="BA62">
        <f t="shared" si="679"/>
        <v>0</v>
      </c>
      <c r="BB62">
        <f t="shared" si="680"/>
        <v>0</v>
      </c>
      <c r="BC62">
        <f t="shared" si="681"/>
        <v>0</v>
      </c>
      <c r="BD62">
        <f t="shared" si="682"/>
        <v>0</v>
      </c>
      <c r="BE62">
        <f t="shared" si="393"/>
        <v>0</v>
      </c>
      <c r="BF62">
        <f t="shared" si="394"/>
        <v>0</v>
      </c>
      <c r="BG62">
        <f t="shared" si="395"/>
        <v>0</v>
      </c>
      <c r="BH62">
        <f t="shared" si="396"/>
        <v>0</v>
      </c>
      <c r="BI62">
        <f t="shared" si="397"/>
        <v>0</v>
      </c>
      <c r="BJ62">
        <f t="shared" si="398"/>
        <v>0</v>
      </c>
      <c r="BK62">
        <f t="shared" si="399"/>
        <v>0</v>
      </c>
      <c r="BL62">
        <f t="shared" si="400"/>
        <v>0</v>
      </c>
      <c r="BM62">
        <f t="shared" si="401"/>
        <v>0</v>
      </c>
      <c r="BN62">
        <f t="shared" si="402"/>
        <v>0</v>
      </c>
      <c r="BO62">
        <f t="shared" si="403"/>
        <v>0</v>
      </c>
      <c r="BP62">
        <f t="shared" si="404"/>
        <v>0</v>
      </c>
      <c r="BQ62">
        <f t="shared" si="405"/>
        <v>0</v>
      </c>
      <c r="BR62">
        <f t="shared" si="406"/>
        <v>0</v>
      </c>
      <c r="BS62">
        <f t="shared" si="407"/>
        <v>0</v>
      </c>
      <c r="BT62">
        <f t="shared" si="408"/>
        <v>0</v>
      </c>
      <c r="BU62">
        <f t="shared" si="409"/>
        <v>0</v>
      </c>
      <c r="BV62">
        <f t="shared" si="410"/>
        <v>0</v>
      </c>
      <c r="BW62">
        <f t="shared" si="411"/>
        <v>0</v>
      </c>
      <c r="BX62">
        <f t="shared" si="412"/>
        <v>0</v>
      </c>
      <c r="BY62">
        <f t="shared" si="413"/>
        <v>0</v>
      </c>
      <c r="BZ62">
        <f t="shared" si="414"/>
        <v>0</v>
      </c>
      <c r="CA62">
        <f t="shared" si="415"/>
        <v>0</v>
      </c>
      <c r="CB62">
        <f t="shared" si="416"/>
        <v>0</v>
      </c>
      <c r="CC62">
        <f t="shared" si="417"/>
        <v>0</v>
      </c>
      <c r="CD62">
        <f t="shared" si="418"/>
        <v>0</v>
      </c>
      <c r="CE62">
        <f t="shared" si="419"/>
        <v>0</v>
      </c>
      <c r="CF62">
        <f t="shared" si="420"/>
        <v>0</v>
      </c>
      <c r="CG62">
        <f t="shared" si="421"/>
        <v>0</v>
      </c>
      <c r="CH62">
        <f t="shared" si="422"/>
        <v>0</v>
      </c>
      <c r="CI62">
        <f t="shared" si="423"/>
        <v>0</v>
      </c>
      <c r="CJ62">
        <f t="shared" si="424"/>
        <v>0</v>
      </c>
      <c r="CK62">
        <f t="shared" si="425"/>
        <v>0</v>
      </c>
      <c r="CL62">
        <f t="shared" si="426"/>
        <v>0</v>
      </c>
      <c r="CM62">
        <f t="shared" si="427"/>
        <v>0</v>
      </c>
      <c r="CN62" t="str">
        <f t="shared" si="428"/>
        <v/>
      </c>
      <c r="CO62" t="str">
        <f t="shared" si="429"/>
        <v/>
      </c>
      <c r="CP62">
        <f t="shared" si="430"/>
        <v>0</v>
      </c>
      <c r="DM62">
        <f t="shared" si="431"/>
        <v>999</v>
      </c>
      <c r="DN62">
        <f t="shared" si="432"/>
        <v>999</v>
      </c>
      <c r="DV62">
        <v>59</v>
      </c>
      <c r="DW62">
        <f t="shared" si="683"/>
        <v>0</v>
      </c>
      <c r="DX62">
        <f t="shared" si="684"/>
        <v>0</v>
      </c>
      <c r="DY62">
        <f t="shared" si="685"/>
        <v>0</v>
      </c>
      <c r="DZ62">
        <f t="shared" si="686"/>
        <v>0</v>
      </c>
      <c r="EA62">
        <f t="shared" si="687"/>
        <v>0</v>
      </c>
      <c r="EB62">
        <f t="shared" si="688"/>
        <v>0</v>
      </c>
      <c r="EC62">
        <f t="shared" si="689"/>
        <v>0</v>
      </c>
      <c r="ED62">
        <f t="shared" si="690"/>
        <v>0</v>
      </c>
      <c r="EE62">
        <f t="shared" si="691"/>
        <v>0</v>
      </c>
      <c r="EF62">
        <f t="shared" si="692"/>
        <v>0</v>
      </c>
      <c r="EG62">
        <f t="shared" si="433"/>
        <v>0</v>
      </c>
      <c r="EH62">
        <f t="shared" si="434"/>
        <v>0</v>
      </c>
      <c r="EI62">
        <f t="shared" si="435"/>
        <v>0</v>
      </c>
      <c r="EJ62">
        <f t="shared" si="436"/>
        <v>0</v>
      </c>
      <c r="EK62">
        <f t="shared" si="437"/>
        <v>0</v>
      </c>
      <c r="EL62">
        <f t="shared" si="438"/>
        <v>0</v>
      </c>
      <c r="EM62">
        <f t="shared" si="439"/>
        <v>0</v>
      </c>
      <c r="EN62">
        <f t="shared" si="440"/>
        <v>0</v>
      </c>
      <c r="EO62">
        <f t="shared" si="441"/>
        <v>0</v>
      </c>
      <c r="EP62">
        <f t="shared" si="442"/>
        <v>0</v>
      </c>
      <c r="EQ62">
        <f t="shared" si="443"/>
        <v>0</v>
      </c>
      <c r="ER62">
        <f t="shared" si="444"/>
        <v>0</v>
      </c>
      <c r="ES62">
        <f t="shared" si="445"/>
        <v>0</v>
      </c>
      <c r="ET62">
        <f t="shared" si="446"/>
        <v>0</v>
      </c>
      <c r="EU62">
        <f t="shared" si="447"/>
        <v>0</v>
      </c>
      <c r="EV62">
        <f t="shared" si="448"/>
        <v>0</v>
      </c>
      <c r="EW62">
        <f t="shared" si="449"/>
        <v>0</v>
      </c>
      <c r="EX62">
        <f t="shared" si="450"/>
        <v>0</v>
      </c>
      <c r="EY62">
        <f t="shared" si="451"/>
        <v>0</v>
      </c>
      <c r="EZ62">
        <f t="shared" si="452"/>
        <v>0</v>
      </c>
      <c r="FA62">
        <f t="shared" si="453"/>
        <v>0</v>
      </c>
      <c r="FB62">
        <f t="shared" si="454"/>
        <v>0</v>
      </c>
      <c r="FC62">
        <f t="shared" si="455"/>
        <v>0</v>
      </c>
      <c r="FD62">
        <f t="shared" si="456"/>
        <v>0</v>
      </c>
      <c r="FE62">
        <f t="shared" si="457"/>
        <v>0</v>
      </c>
      <c r="FF62">
        <f t="shared" si="458"/>
        <v>0</v>
      </c>
      <c r="FG62">
        <f t="shared" si="459"/>
        <v>0</v>
      </c>
      <c r="FH62">
        <f t="shared" si="460"/>
        <v>0</v>
      </c>
      <c r="FI62">
        <f t="shared" si="461"/>
        <v>0</v>
      </c>
      <c r="FJ62">
        <f t="shared" si="462"/>
        <v>0</v>
      </c>
      <c r="FK62">
        <f t="shared" si="463"/>
        <v>0</v>
      </c>
      <c r="FL62">
        <f t="shared" si="464"/>
        <v>0</v>
      </c>
      <c r="FM62">
        <f t="shared" si="465"/>
        <v>0</v>
      </c>
      <c r="FN62">
        <f t="shared" si="466"/>
        <v>0</v>
      </c>
      <c r="FO62">
        <f t="shared" si="467"/>
        <v>0</v>
      </c>
      <c r="FP62" t="str">
        <f t="shared" si="468"/>
        <v/>
      </c>
      <c r="FQ62" t="str">
        <f t="shared" si="469"/>
        <v/>
      </c>
      <c r="FR62">
        <f t="shared" si="470"/>
        <v>0</v>
      </c>
      <c r="GO62">
        <f t="shared" si="471"/>
        <v>999</v>
      </c>
      <c r="GP62">
        <f t="shared" si="472"/>
        <v>999</v>
      </c>
      <c r="GX62">
        <v>59</v>
      </c>
      <c r="GY62">
        <f t="shared" si="693"/>
        <v>0</v>
      </c>
      <c r="GZ62">
        <f t="shared" si="694"/>
        <v>0</v>
      </c>
      <c r="HA62">
        <f t="shared" si="695"/>
        <v>0</v>
      </c>
      <c r="HB62">
        <f t="shared" si="696"/>
        <v>0</v>
      </c>
      <c r="HC62">
        <f t="shared" si="697"/>
        <v>0</v>
      </c>
      <c r="HD62">
        <f t="shared" si="698"/>
        <v>0</v>
      </c>
      <c r="HE62">
        <f t="shared" si="699"/>
        <v>0</v>
      </c>
      <c r="HF62">
        <f t="shared" si="700"/>
        <v>0</v>
      </c>
      <c r="HG62">
        <f t="shared" si="701"/>
        <v>0</v>
      </c>
      <c r="HH62">
        <f t="shared" si="702"/>
        <v>0</v>
      </c>
      <c r="HI62">
        <f t="shared" si="473"/>
        <v>0</v>
      </c>
      <c r="HJ62">
        <f t="shared" si="474"/>
        <v>0</v>
      </c>
      <c r="HK62">
        <f t="shared" si="475"/>
        <v>0</v>
      </c>
      <c r="HL62">
        <f t="shared" si="476"/>
        <v>0</v>
      </c>
      <c r="HM62">
        <f t="shared" si="477"/>
        <v>0</v>
      </c>
      <c r="HN62">
        <f t="shared" si="478"/>
        <v>0</v>
      </c>
      <c r="HO62">
        <f t="shared" si="479"/>
        <v>0</v>
      </c>
      <c r="HP62">
        <f t="shared" si="480"/>
        <v>0</v>
      </c>
      <c r="HQ62">
        <f t="shared" si="481"/>
        <v>0</v>
      </c>
      <c r="HR62">
        <f t="shared" si="482"/>
        <v>0</v>
      </c>
      <c r="HS62">
        <f t="shared" si="483"/>
        <v>0</v>
      </c>
      <c r="HT62">
        <f t="shared" si="484"/>
        <v>0</v>
      </c>
      <c r="HU62">
        <f t="shared" si="485"/>
        <v>0</v>
      </c>
      <c r="HV62">
        <f t="shared" si="486"/>
        <v>0</v>
      </c>
      <c r="HW62">
        <f t="shared" si="487"/>
        <v>0</v>
      </c>
      <c r="HX62">
        <f t="shared" si="488"/>
        <v>0</v>
      </c>
      <c r="HY62">
        <f t="shared" si="489"/>
        <v>0</v>
      </c>
      <c r="HZ62">
        <f t="shared" si="490"/>
        <v>0</v>
      </c>
      <c r="IA62">
        <f t="shared" si="491"/>
        <v>0</v>
      </c>
      <c r="IB62">
        <f t="shared" si="492"/>
        <v>0</v>
      </c>
      <c r="IC62">
        <f t="shared" si="493"/>
        <v>0</v>
      </c>
      <c r="ID62">
        <f t="shared" si="494"/>
        <v>0</v>
      </c>
      <c r="IE62">
        <f t="shared" si="495"/>
        <v>0</v>
      </c>
      <c r="IF62">
        <f t="shared" si="496"/>
        <v>0</v>
      </c>
      <c r="IG62">
        <f t="shared" si="497"/>
        <v>0</v>
      </c>
      <c r="IH62">
        <f t="shared" si="498"/>
        <v>0</v>
      </c>
      <c r="II62">
        <f t="shared" si="499"/>
        <v>0</v>
      </c>
      <c r="IJ62">
        <f t="shared" si="500"/>
        <v>0</v>
      </c>
      <c r="IK62">
        <f t="shared" si="501"/>
        <v>0</v>
      </c>
      <c r="IL62">
        <f t="shared" si="502"/>
        <v>0</v>
      </c>
      <c r="IM62">
        <f t="shared" si="503"/>
        <v>0</v>
      </c>
      <c r="IN62">
        <f t="shared" si="504"/>
        <v>0</v>
      </c>
      <c r="IO62">
        <f t="shared" si="505"/>
        <v>0</v>
      </c>
      <c r="IP62">
        <f t="shared" si="506"/>
        <v>0</v>
      </c>
      <c r="IQ62">
        <f t="shared" si="507"/>
        <v>0</v>
      </c>
      <c r="IR62" t="str">
        <f t="shared" si="508"/>
        <v/>
      </c>
      <c r="IS62" t="str">
        <f t="shared" si="509"/>
        <v/>
      </c>
      <c r="IT62">
        <f t="shared" si="510"/>
        <v>0</v>
      </c>
      <c r="JQ62">
        <f t="shared" si="511"/>
        <v>999</v>
      </c>
      <c r="JR62">
        <f t="shared" si="512"/>
        <v>999</v>
      </c>
      <c r="JZ62">
        <v>59</v>
      </c>
      <c r="KA62">
        <f t="shared" si="703"/>
        <v>0</v>
      </c>
      <c r="KB62">
        <f t="shared" si="704"/>
        <v>0</v>
      </c>
      <c r="KC62">
        <f t="shared" si="705"/>
        <v>0</v>
      </c>
      <c r="KD62">
        <f t="shared" si="706"/>
        <v>0</v>
      </c>
      <c r="KE62">
        <f t="shared" si="707"/>
        <v>0</v>
      </c>
      <c r="KF62">
        <f t="shared" si="708"/>
        <v>0</v>
      </c>
      <c r="KG62">
        <f t="shared" si="709"/>
        <v>0</v>
      </c>
      <c r="KH62">
        <f t="shared" si="710"/>
        <v>0</v>
      </c>
      <c r="KI62">
        <f t="shared" si="711"/>
        <v>0</v>
      </c>
      <c r="KJ62">
        <f t="shared" si="712"/>
        <v>0</v>
      </c>
      <c r="KK62">
        <f t="shared" si="513"/>
        <v>0</v>
      </c>
      <c r="KL62">
        <f t="shared" si="514"/>
        <v>0</v>
      </c>
      <c r="KM62">
        <f t="shared" si="515"/>
        <v>0</v>
      </c>
      <c r="KN62">
        <f t="shared" si="516"/>
        <v>0</v>
      </c>
      <c r="KO62">
        <f t="shared" si="517"/>
        <v>0</v>
      </c>
      <c r="KP62">
        <f t="shared" si="518"/>
        <v>0</v>
      </c>
      <c r="KQ62">
        <f t="shared" si="519"/>
        <v>0</v>
      </c>
      <c r="KR62">
        <f t="shared" si="520"/>
        <v>0</v>
      </c>
      <c r="KS62">
        <f t="shared" si="521"/>
        <v>0</v>
      </c>
      <c r="KT62">
        <f t="shared" si="522"/>
        <v>0</v>
      </c>
      <c r="KU62">
        <f t="shared" si="523"/>
        <v>0</v>
      </c>
      <c r="KV62">
        <f t="shared" si="524"/>
        <v>0</v>
      </c>
      <c r="KW62">
        <f t="shared" si="525"/>
        <v>0</v>
      </c>
      <c r="KX62">
        <f t="shared" si="526"/>
        <v>0</v>
      </c>
      <c r="KY62">
        <f t="shared" si="527"/>
        <v>0</v>
      </c>
      <c r="KZ62">
        <f t="shared" si="528"/>
        <v>0</v>
      </c>
      <c r="LA62">
        <f t="shared" si="529"/>
        <v>0</v>
      </c>
      <c r="LB62">
        <f t="shared" si="530"/>
        <v>0</v>
      </c>
      <c r="LC62">
        <f t="shared" si="531"/>
        <v>0</v>
      </c>
      <c r="LD62">
        <f t="shared" si="532"/>
        <v>0</v>
      </c>
      <c r="LE62">
        <f t="shared" si="533"/>
        <v>0</v>
      </c>
      <c r="LF62">
        <f t="shared" si="534"/>
        <v>0</v>
      </c>
      <c r="LG62">
        <f t="shared" si="535"/>
        <v>0</v>
      </c>
      <c r="LH62">
        <f t="shared" si="536"/>
        <v>0</v>
      </c>
      <c r="LI62">
        <f t="shared" si="537"/>
        <v>0</v>
      </c>
      <c r="LJ62">
        <f t="shared" si="538"/>
        <v>0</v>
      </c>
      <c r="LK62">
        <f t="shared" si="539"/>
        <v>0</v>
      </c>
      <c r="LL62">
        <f t="shared" si="540"/>
        <v>0</v>
      </c>
      <c r="LM62">
        <f t="shared" si="541"/>
        <v>0</v>
      </c>
      <c r="LN62">
        <f t="shared" si="542"/>
        <v>0</v>
      </c>
      <c r="LO62">
        <f t="shared" si="543"/>
        <v>100</v>
      </c>
      <c r="LP62">
        <f t="shared" si="544"/>
        <v>0</v>
      </c>
      <c r="LQ62">
        <f t="shared" si="545"/>
        <v>0</v>
      </c>
      <c r="LR62">
        <f t="shared" si="546"/>
        <v>0</v>
      </c>
      <c r="LS62">
        <f t="shared" si="547"/>
        <v>0</v>
      </c>
      <c r="LT62" t="str">
        <f t="shared" si="548"/>
        <v/>
      </c>
      <c r="LU62" t="str">
        <f t="shared" si="549"/>
        <v/>
      </c>
      <c r="LV62">
        <f t="shared" si="550"/>
        <v>0</v>
      </c>
      <c r="MS62">
        <f t="shared" si="551"/>
        <v>999</v>
      </c>
      <c r="MT62">
        <f t="shared" si="552"/>
        <v>999</v>
      </c>
      <c r="NB62">
        <v>59</v>
      </c>
      <c r="NC62">
        <f t="shared" si="713"/>
        <v>0</v>
      </c>
      <c r="ND62">
        <f t="shared" si="714"/>
        <v>0</v>
      </c>
      <c r="NE62">
        <f t="shared" si="715"/>
        <v>0</v>
      </c>
      <c r="NF62">
        <f t="shared" si="716"/>
        <v>0</v>
      </c>
      <c r="NG62">
        <f t="shared" si="717"/>
        <v>0</v>
      </c>
      <c r="NH62">
        <f t="shared" si="718"/>
        <v>0</v>
      </c>
      <c r="NI62">
        <f t="shared" si="719"/>
        <v>0</v>
      </c>
      <c r="NJ62">
        <f t="shared" si="720"/>
        <v>0</v>
      </c>
      <c r="NK62">
        <f t="shared" si="721"/>
        <v>0</v>
      </c>
      <c r="NL62">
        <f t="shared" si="722"/>
        <v>0</v>
      </c>
      <c r="NM62">
        <f t="shared" si="553"/>
        <v>0</v>
      </c>
      <c r="NN62">
        <f t="shared" si="554"/>
        <v>0</v>
      </c>
      <c r="NO62">
        <f t="shared" si="555"/>
        <v>0</v>
      </c>
      <c r="NP62">
        <f t="shared" si="556"/>
        <v>0</v>
      </c>
      <c r="NQ62">
        <f t="shared" si="557"/>
        <v>0</v>
      </c>
      <c r="NR62">
        <f t="shared" si="558"/>
        <v>0</v>
      </c>
      <c r="NS62">
        <f t="shared" si="559"/>
        <v>0</v>
      </c>
      <c r="NT62">
        <f t="shared" si="560"/>
        <v>0</v>
      </c>
      <c r="NU62">
        <f t="shared" si="561"/>
        <v>0</v>
      </c>
      <c r="NV62">
        <f t="shared" si="562"/>
        <v>0</v>
      </c>
      <c r="NW62">
        <f t="shared" si="563"/>
        <v>0</v>
      </c>
      <c r="NX62">
        <f t="shared" si="564"/>
        <v>0</v>
      </c>
      <c r="NY62">
        <f t="shared" si="565"/>
        <v>0</v>
      </c>
      <c r="NZ62">
        <f t="shared" si="566"/>
        <v>0</v>
      </c>
      <c r="OA62">
        <f t="shared" si="567"/>
        <v>0</v>
      </c>
      <c r="OB62">
        <f t="shared" si="568"/>
        <v>0</v>
      </c>
      <c r="OC62">
        <f t="shared" si="569"/>
        <v>0</v>
      </c>
      <c r="OD62">
        <f t="shared" si="570"/>
        <v>0</v>
      </c>
      <c r="OE62">
        <f t="shared" si="571"/>
        <v>0</v>
      </c>
      <c r="OF62">
        <f t="shared" si="572"/>
        <v>0</v>
      </c>
      <c r="OG62">
        <f t="shared" si="573"/>
        <v>0</v>
      </c>
      <c r="OH62">
        <f t="shared" si="574"/>
        <v>0</v>
      </c>
      <c r="OI62">
        <f t="shared" si="575"/>
        <v>0</v>
      </c>
      <c r="OJ62">
        <f t="shared" si="576"/>
        <v>0</v>
      </c>
      <c r="OK62">
        <f t="shared" si="577"/>
        <v>0</v>
      </c>
      <c r="OL62">
        <f t="shared" si="578"/>
        <v>0</v>
      </c>
      <c r="OM62">
        <f t="shared" si="579"/>
        <v>0</v>
      </c>
      <c r="ON62">
        <f t="shared" si="580"/>
        <v>0</v>
      </c>
      <c r="OO62">
        <f t="shared" si="581"/>
        <v>0</v>
      </c>
      <c r="OP62">
        <f t="shared" si="582"/>
        <v>0</v>
      </c>
      <c r="OQ62">
        <f t="shared" si="583"/>
        <v>200</v>
      </c>
      <c r="OR62">
        <f t="shared" si="584"/>
        <v>0</v>
      </c>
      <c r="OS62">
        <f t="shared" si="585"/>
        <v>0</v>
      </c>
      <c r="OT62">
        <f t="shared" si="586"/>
        <v>0</v>
      </c>
      <c r="OU62">
        <f t="shared" si="587"/>
        <v>0</v>
      </c>
      <c r="OV62" t="str">
        <f t="shared" si="588"/>
        <v/>
      </c>
      <c r="OW62" t="str">
        <f t="shared" si="589"/>
        <v/>
      </c>
      <c r="OX62">
        <f t="shared" si="590"/>
        <v>0</v>
      </c>
      <c r="PU62">
        <f t="shared" si="591"/>
        <v>999</v>
      </c>
      <c r="PV62">
        <f t="shared" si="592"/>
        <v>999</v>
      </c>
      <c r="QD62">
        <v>59</v>
      </c>
      <c r="QE62">
        <f t="shared" si="723"/>
        <v>0</v>
      </c>
      <c r="QF62">
        <f t="shared" si="724"/>
        <v>0</v>
      </c>
      <c r="QG62">
        <f t="shared" si="725"/>
        <v>0</v>
      </c>
      <c r="QH62">
        <f t="shared" si="726"/>
        <v>0</v>
      </c>
      <c r="QI62">
        <f t="shared" si="727"/>
        <v>0</v>
      </c>
      <c r="QJ62">
        <f t="shared" si="728"/>
        <v>0</v>
      </c>
      <c r="QK62">
        <f t="shared" si="729"/>
        <v>0</v>
      </c>
      <c r="QL62">
        <f t="shared" si="730"/>
        <v>0</v>
      </c>
      <c r="QM62">
        <f t="shared" si="731"/>
        <v>0</v>
      </c>
      <c r="QN62">
        <f t="shared" si="732"/>
        <v>0</v>
      </c>
      <c r="QO62">
        <f t="shared" si="593"/>
        <v>0</v>
      </c>
      <c r="QP62">
        <f t="shared" si="594"/>
        <v>0</v>
      </c>
      <c r="QQ62">
        <f t="shared" si="595"/>
        <v>0</v>
      </c>
      <c r="QR62">
        <f t="shared" si="596"/>
        <v>0</v>
      </c>
      <c r="QS62">
        <f t="shared" si="597"/>
        <v>0</v>
      </c>
      <c r="QT62">
        <f t="shared" si="598"/>
        <v>0</v>
      </c>
      <c r="QU62">
        <f t="shared" si="599"/>
        <v>0</v>
      </c>
      <c r="QV62">
        <f t="shared" si="600"/>
        <v>0</v>
      </c>
      <c r="QW62">
        <f t="shared" si="601"/>
        <v>0</v>
      </c>
      <c r="QX62">
        <f t="shared" si="602"/>
        <v>0</v>
      </c>
      <c r="QY62">
        <f t="shared" si="603"/>
        <v>0</v>
      </c>
      <c r="QZ62">
        <f t="shared" si="604"/>
        <v>0</v>
      </c>
      <c r="RA62">
        <f t="shared" si="605"/>
        <v>0</v>
      </c>
      <c r="RB62">
        <f t="shared" si="606"/>
        <v>0</v>
      </c>
      <c r="RC62">
        <f t="shared" si="607"/>
        <v>0</v>
      </c>
      <c r="RD62">
        <f t="shared" si="608"/>
        <v>0</v>
      </c>
      <c r="RE62">
        <f t="shared" si="609"/>
        <v>0</v>
      </c>
      <c r="RF62">
        <f t="shared" si="610"/>
        <v>0</v>
      </c>
      <c r="RG62">
        <f t="shared" si="611"/>
        <v>0</v>
      </c>
      <c r="RH62">
        <f t="shared" si="612"/>
        <v>0</v>
      </c>
      <c r="RI62">
        <f t="shared" si="613"/>
        <v>0</v>
      </c>
      <c r="RJ62">
        <f t="shared" si="614"/>
        <v>0</v>
      </c>
      <c r="RK62">
        <f t="shared" si="615"/>
        <v>0</v>
      </c>
      <c r="RL62">
        <f t="shared" si="616"/>
        <v>0</v>
      </c>
      <c r="RM62">
        <f t="shared" si="617"/>
        <v>0</v>
      </c>
      <c r="RN62">
        <f t="shared" si="618"/>
        <v>0</v>
      </c>
      <c r="RO62">
        <f t="shared" si="619"/>
        <v>0</v>
      </c>
      <c r="RP62">
        <f t="shared" si="620"/>
        <v>0</v>
      </c>
      <c r="RQ62">
        <f t="shared" si="621"/>
        <v>0</v>
      </c>
      <c r="RR62">
        <f t="shared" si="622"/>
        <v>0</v>
      </c>
      <c r="RS62">
        <f t="shared" si="623"/>
        <v>300</v>
      </c>
      <c r="RT62">
        <f t="shared" si="624"/>
        <v>0</v>
      </c>
      <c r="RU62">
        <f t="shared" si="625"/>
        <v>0</v>
      </c>
      <c r="RV62">
        <f t="shared" si="626"/>
        <v>0</v>
      </c>
      <c r="RW62">
        <f t="shared" si="627"/>
        <v>0</v>
      </c>
      <c r="RX62" t="str">
        <f t="shared" si="628"/>
        <v/>
      </c>
      <c r="RY62" t="str">
        <f t="shared" si="629"/>
        <v/>
      </c>
      <c r="RZ62">
        <f t="shared" si="630"/>
        <v>0</v>
      </c>
      <c r="SW62">
        <f t="shared" si="631"/>
        <v>999</v>
      </c>
      <c r="SX62">
        <f t="shared" si="632"/>
        <v>999</v>
      </c>
      <c r="TF62">
        <v>59</v>
      </c>
      <c r="TG62">
        <f t="shared" si="733"/>
        <v>0</v>
      </c>
      <c r="TH62">
        <f t="shared" si="734"/>
        <v>0</v>
      </c>
      <c r="TI62">
        <f t="shared" si="735"/>
        <v>0</v>
      </c>
      <c r="TJ62">
        <f t="shared" si="736"/>
        <v>0</v>
      </c>
      <c r="TK62">
        <f t="shared" si="737"/>
        <v>0</v>
      </c>
      <c r="TL62">
        <f t="shared" si="738"/>
        <v>0</v>
      </c>
      <c r="TM62">
        <f t="shared" si="739"/>
        <v>0</v>
      </c>
      <c r="TN62">
        <f t="shared" si="740"/>
        <v>0</v>
      </c>
      <c r="TO62">
        <f t="shared" si="741"/>
        <v>0</v>
      </c>
      <c r="TP62">
        <f t="shared" si="742"/>
        <v>0</v>
      </c>
      <c r="TQ62">
        <f t="shared" si="633"/>
        <v>0</v>
      </c>
      <c r="TR62">
        <f t="shared" si="634"/>
        <v>0</v>
      </c>
      <c r="TS62">
        <f t="shared" si="635"/>
        <v>0</v>
      </c>
      <c r="TT62">
        <f t="shared" si="636"/>
        <v>0</v>
      </c>
      <c r="TU62">
        <f t="shared" si="637"/>
        <v>0</v>
      </c>
      <c r="TV62">
        <f t="shared" si="638"/>
        <v>0</v>
      </c>
      <c r="TW62">
        <f t="shared" si="639"/>
        <v>0</v>
      </c>
      <c r="TX62">
        <f t="shared" si="640"/>
        <v>0</v>
      </c>
      <c r="TY62">
        <f t="shared" si="641"/>
        <v>0</v>
      </c>
      <c r="TZ62">
        <f t="shared" si="642"/>
        <v>0</v>
      </c>
      <c r="UA62">
        <f t="shared" si="643"/>
        <v>0</v>
      </c>
      <c r="UB62">
        <f t="shared" si="644"/>
        <v>0</v>
      </c>
      <c r="UC62">
        <f t="shared" si="645"/>
        <v>0</v>
      </c>
      <c r="UD62">
        <f t="shared" si="646"/>
        <v>0</v>
      </c>
      <c r="UE62">
        <f t="shared" si="647"/>
        <v>0</v>
      </c>
      <c r="UF62">
        <f t="shared" si="648"/>
        <v>0</v>
      </c>
      <c r="UG62">
        <f t="shared" si="649"/>
        <v>0</v>
      </c>
      <c r="UH62">
        <f t="shared" si="650"/>
        <v>0</v>
      </c>
      <c r="UI62">
        <f t="shared" si="651"/>
        <v>0</v>
      </c>
      <c r="UJ62">
        <f t="shared" si="652"/>
        <v>0</v>
      </c>
      <c r="UK62">
        <f t="shared" si="653"/>
        <v>0</v>
      </c>
      <c r="UL62">
        <f t="shared" si="654"/>
        <v>0</v>
      </c>
      <c r="UM62">
        <f t="shared" si="655"/>
        <v>0</v>
      </c>
      <c r="UN62">
        <f t="shared" si="656"/>
        <v>0</v>
      </c>
      <c r="UO62">
        <f t="shared" si="657"/>
        <v>0</v>
      </c>
      <c r="UP62">
        <f t="shared" si="658"/>
        <v>0</v>
      </c>
      <c r="UQ62">
        <f t="shared" si="659"/>
        <v>0</v>
      </c>
      <c r="UR62">
        <f t="shared" si="660"/>
        <v>0</v>
      </c>
      <c r="US62">
        <f t="shared" si="661"/>
        <v>0</v>
      </c>
      <c r="UT62">
        <f t="shared" si="662"/>
        <v>0</v>
      </c>
      <c r="UU62">
        <f t="shared" si="663"/>
        <v>400</v>
      </c>
      <c r="UV62">
        <f t="shared" si="664"/>
        <v>0</v>
      </c>
      <c r="UW62">
        <f t="shared" si="665"/>
        <v>0</v>
      </c>
      <c r="UX62">
        <f t="shared" si="666"/>
        <v>0</v>
      </c>
      <c r="UY62">
        <f t="shared" si="667"/>
        <v>0</v>
      </c>
      <c r="UZ62" t="str">
        <f t="shared" si="668"/>
        <v/>
      </c>
      <c r="VA62" t="str">
        <f t="shared" si="669"/>
        <v/>
      </c>
      <c r="VB62">
        <f t="shared" si="670"/>
        <v>0</v>
      </c>
      <c r="VY62">
        <f t="shared" si="671"/>
        <v>999</v>
      </c>
      <c r="VZ62">
        <f t="shared" si="672"/>
        <v>999</v>
      </c>
      <c r="WH62">
        <v>59</v>
      </c>
      <c r="WI62">
        <f t="shared" si="383"/>
        <v>0</v>
      </c>
      <c r="WJ62">
        <f t="shared" si="384"/>
        <v>0</v>
      </c>
      <c r="WK62">
        <f t="shared" si="385"/>
        <v>0</v>
      </c>
      <c r="WL62">
        <f t="shared" si="386"/>
        <v>0</v>
      </c>
      <c r="WM62">
        <f t="shared" si="387"/>
        <v>0</v>
      </c>
      <c r="WN62">
        <f t="shared" si="388"/>
        <v>0</v>
      </c>
      <c r="WO62">
        <f t="shared" si="389"/>
        <v>0</v>
      </c>
      <c r="WP62">
        <f t="shared" si="390"/>
        <v>0</v>
      </c>
      <c r="WQ62">
        <f t="shared" si="391"/>
        <v>0</v>
      </c>
      <c r="WR62">
        <f t="shared" si="392"/>
        <v>0</v>
      </c>
      <c r="WS62">
        <f t="shared" si="280"/>
        <v>0</v>
      </c>
      <c r="WT62">
        <f t="shared" si="281"/>
        <v>0</v>
      </c>
      <c r="WU62">
        <f t="shared" si="282"/>
        <v>0</v>
      </c>
      <c r="WV62">
        <f t="shared" si="283"/>
        <v>0</v>
      </c>
      <c r="WW62">
        <f t="shared" si="284"/>
        <v>0</v>
      </c>
      <c r="WX62">
        <f t="shared" si="285"/>
        <v>0</v>
      </c>
      <c r="WY62">
        <f t="shared" si="286"/>
        <v>0</v>
      </c>
      <c r="WZ62">
        <f t="shared" si="287"/>
        <v>0</v>
      </c>
      <c r="XA62">
        <f t="shared" si="288"/>
        <v>0</v>
      </c>
      <c r="XB62">
        <f t="shared" si="289"/>
        <v>0</v>
      </c>
      <c r="XC62">
        <f t="shared" si="290"/>
        <v>0</v>
      </c>
      <c r="XD62">
        <f t="shared" si="291"/>
        <v>0</v>
      </c>
      <c r="XE62">
        <f t="shared" si="292"/>
        <v>0</v>
      </c>
      <c r="XF62">
        <f t="shared" si="293"/>
        <v>0</v>
      </c>
      <c r="XG62">
        <f t="shared" si="294"/>
        <v>0</v>
      </c>
      <c r="XH62">
        <f t="shared" si="295"/>
        <v>0</v>
      </c>
      <c r="XI62">
        <f t="shared" si="296"/>
        <v>0</v>
      </c>
      <c r="XJ62">
        <f t="shared" si="297"/>
        <v>0</v>
      </c>
      <c r="XK62">
        <f t="shared" si="298"/>
        <v>0</v>
      </c>
      <c r="XL62">
        <f t="shared" si="299"/>
        <v>0</v>
      </c>
      <c r="XM62">
        <f t="shared" si="300"/>
        <v>0</v>
      </c>
      <c r="XN62">
        <f t="shared" si="301"/>
        <v>0</v>
      </c>
      <c r="XO62">
        <f t="shared" si="302"/>
        <v>0</v>
      </c>
      <c r="XP62">
        <f t="shared" si="303"/>
        <v>0</v>
      </c>
      <c r="XQ62">
        <f t="shared" si="304"/>
        <v>0</v>
      </c>
      <c r="XR62">
        <f t="shared" si="305"/>
        <v>0</v>
      </c>
      <c r="XS62">
        <f t="shared" si="306"/>
        <v>0</v>
      </c>
      <c r="XT62">
        <f t="shared" si="307"/>
        <v>0</v>
      </c>
      <c r="XU62">
        <f t="shared" si="308"/>
        <v>0</v>
      </c>
      <c r="XV62">
        <f t="shared" si="309"/>
        <v>0</v>
      </c>
      <c r="XX62">
        <f t="shared" si="310"/>
        <v>0</v>
      </c>
      <c r="XY62">
        <f t="shared" si="311"/>
        <v>0</v>
      </c>
      <c r="XZ62">
        <f t="shared" si="312"/>
        <v>0</v>
      </c>
    </row>
    <row r="63" spans="1:650" x14ac:dyDescent="0.45">
      <c r="B63" s="31" t="str">
        <f>IF((IF($D$20="Snowball",CJ6,FL6)&gt;0.005),3,"")</f>
        <v/>
      </c>
      <c r="C63" s="32" t="str">
        <f>IF(AND((IF($D$20="Snowball",CJ6,FL6)&gt;0.005),$D$19&lt;&gt;""),EDATE($D$19,2),"")</f>
        <v/>
      </c>
      <c r="D63" s="29" t="str">
        <f t="shared" si="743"/>
        <v/>
      </c>
      <c r="E63" s="29" t="str">
        <f t="shared" si="744"/>
        <v/>
      </c>
      <c r="F63" s="29" t="str">
        <f t="shared" si="745"/>
        <v/>
      </c>
      <c r="G63" s="29" t="str">
        <f t="shared" si="746"/>
        <v/>
      </c>
      <c r="H63" s="35" t="str">
        <f t="shared" si="747"/>
        <v/>
      </c>
      <c r="I63" s="36" t="str">
        <f t="shared" si="748"/>
        <v/>
      </c>
      <c r="AT63">
        <v>60</v>
      </c>
      <c r="AU63">
        <f t="shared" si="673"/>
        <v>0</v>
      </c>
      <c r="AV63">
        <f t="shared" si="674"/>
        <v>0</v>
      </c>
      <c r="AW63">
        <f t="shared" si="675"/>
        <v>0</v>
      </c>
      <c r="AX63">
        <f t="shared" si="676"/>
        <v>0</v>
      </c>
      <c r="AY63">
        <f t="shared" si="677"/>
        <v>0</v>
      </c>
      <c r="AZ63">
        <f t="shared" si="678"/>
        <v>0</v>
      </c>
      <c r="BA63">
        <f t="shared" si="679"/>
        <v>0</v>
      </c>
      <c r="BB63">
        <f t="shared" si="680"/>
        <v>0</v>
      </c>
      <c r="BC63">
        <f t="shared" si="681"/>
        <v>0</v>
      </c>
      <c r="BD63">
        <f t="shared" si="682"/>
        <v>0</v>
      </c>
      <c r="BE63">
        <f t="shared" si="393"/>
        <v>0</v>
      </c>
      <c r="BF63">
        <f t="shared" si="394"/>
        <v>0</v>
      </c>
      <c r="BG63">
        <f t="shared" si="395"/>
        <v>0</v>
      </c>
      <c r="BH63">
        <f t="shared" si="396"/>
        <v>0</v>
      </c>
      <c r="BI63">
        <f t="shared" si="397"/>
        <v>0</v>
      </c>
      <c r="BJ63">
        <f t="shared" si="398"/>
        <v>0</v>
      </c>
      <c r="BK63">
        <f t="shared" si="399"/>
        <v>0</v>
      </c>
      <c r="BL63">
        <f t="shared" si="400"/>
        <v>0</v>
      </c>
      <c r="BM63">
        <f t="shared" si="401"/>
        <v>0</v>
      </c>
      <c r="BN63">
        <f t="shared" si="402"/>
        <v>0</v>
      </c>
      <c r="BO63">
        <f t="shared" si="403"/>
        <v>0</v>
      </c>
      <c r="BP63">
        <f t="shared" si="404"/>
        <v>0</v>
      </c>
      <c r="BQ63">
        <f t="shared" si="405"/>
        <v>0</v>
      </c>
      <c r="BR63">
        <f t="shared" si="406"/>
        <v>0</v>
      </c>
      <c r="BS63">
        <f t="shared" si="407"/>
        <v>0</v>
      </c>
      <c r="BT63">
        <f t="shared" si="408"/>
        <v>0</v>
      </c>
      <c r="BU63">
        <f t="shared" si="409"/>
        <v>0</v>
      </c>
      <c r="BV63">
        <f t="shared" si="410"/>
        <v>0</v>
      </c>
      <c r="BW63">
        <f t="shared" si="411"/>
        <v>0</v>
      </c>
      <c r="BX63">
        <f t="shared" si="412"/>
        <v>0</v>
      </c>
      <c r="BY63">
        <f t="shared" si="413"/>
        <v>0</v>
      </c>
      <c r="BZ63">
        <f t="shared" si="414"/>
        <v>0</v>
      </c>
      <c r="CA63">
        <f t="shared" si="415"/>
        <v>0</v>
      </c>
      <c r="CB63">
        <f t="shared" si="416"/>
        <v>0</v>
      </c>
      <c r="CC63">
        <f t="shared" si="417"/>
        <v>0</v>
      </c>
      <c r="CD63">
        <f t="shared" si="418"/>
        <v>0</v>
      </c>
      <c r="CE63">
        <f t="shared" si="419"/>
        <v>0</v>
      </c>
      <c r="CF63">
        <f t="shared" si="420"/>
        <v>0</v>
      </c>
      <c r="CG63">
        <f t="shared" si="421"/>
        <v>0</v>
      </c>
      <c r="CH63">
        <f t="shared" si="422"/>
        <v>0</v>
      </c>
      <c r="CI63">
        <f t="shared" si="423"/>
        <v>0</v>
      </c>
      <c r="CJ63">
        <f t="shared" si="424"/>
        <v>0</v>
      </c>
      <c r="CK63">
        <f t="shared" si="425"/>
        <v>0</v>
      </c>
      <c r="CL63">
        <f t="shared" si="426"/>
        <v>0</v>
      </c>
      <c r="CM63">
        <f t="shared" si="427"/>
        <v>0</v>
      </c>
      <c r="CN63" t="str">
        <f t="shared" si="428"/>
        <v/>
      </c>
      <c r="CO63" t="str">
        <f t="shared" si="429"/>
        <v/>
      </c>
      <c r="CP63">
        <f t="shared" si="430"/>
        <v>0</v>
      </c>
      <c r="DM63">
        <f t="shared" si="431"/>
        <v>999</v>
      </c>
      <c r="DN63">
        <f t="shared" si="432"/>
        <v>999</v>
      </c>
      <c r="DV63">
        <v>60</v>
      </c>
      <c r="DW63">
        <f t="shared" si="683"/>
        <v>0</v>
      </c>
      <c r="DX63">
        <f t="shared" si="684"/>
        <v>0</v>
      </c>
      <c r="DY63">
        <f t="shared" si="685"/>
        <v>0</v>
      </c>
      <c r="DZ63">
        <f t="shared" si="686"/>
        <v>0</v>
      </c>
      <c r="EA63">
        <f t="shared" si="687"/>
        <v>0</v>
      </c>
      <c r="EB63">
        <f t="shared" si="688"/>
        <v>0</v>
      </c>
      <c r="EC63">
        <f t="shared" si="689"/>
        <v>0</v>
      </c>
      <c r="ED63">
        <f t="shared" si="690"/>
        <v>0</v>
      </c>
      <c r="EE63">
        <f t="shared" si="691"/>
        <v>0</v>
      </c>
      <c r="EF63">
        <f t="shared" si="692"/>
        <v>0</v>
      </c>
      <c r="EG63">
        <f t="shared" si="433"/>
        <v>0</v>
      </c>
      <c r="EH63">
        <f t="shared" si="434"/>
        <v>0</v>
      </c>
      <c r="EI63">
        <f t="shared" si="435"/>
        <v>0</v>
      </c>
      <c r="EJ63">
        <f t="shared" si="436"/>
        <v>0</v>
      </c>
      <c r="EK63">
        <f t="shared" si="437"/>
        <v>0</v>
      </c>
      <c r="EL63">
        <f t="shared" si="438"/>
        <v>0</v>
      </c>
      <c r="EM63">
        <f t="shared" si="439"/>
        <v>0</v>
      </c>
      <c r="EN63">
        <f t="shared" si="440"/>
        <v>0</v>
      </c>
      <c r="EO63">
        <f t="shared" si="441"/>
        <v>0</v>
      </c>
      <c r="EP63">
        <f t="shared" si="442"/>
        <v>0</v>
      </c>
      <c r="EQ63">
        <f t="shared" si="443"/>
        <v>0</v>
      </c>
      <c r="ER63">
        <f t="shared" si="444"/>
        <v>0</v>
      </c>
      <c r="ES63">
        <f t="shared" si="445"/>
        <v>0</v>
      </c>
      <c r="ET63">
        <f t="shared" si="446"/>
        <v>0</v>
      </c>
      <c r="EU63">
        <f t="shared" si="447"/>
        <v>0</v>
      </c>
      <c r="EV63">
        <f t="shared" si="448"/>
        <v>0</v>
      </c>
      <c r="EW63">
        <f t="shared" si="449"/>
        <v>0</v>
      </c>
      <c r="EX63">
        <f t="shared" si="450"/>
        <v>0</v>
      </c>
      <c r="EY63">
        <f t="shared" si="451"/>
        <v>0</v>
      </c>
      <c r="EZ63">
        <f t="shared" si="452"/>
        <v>0</v>
      </c>
      <c r="FA63">
        <f t="shared" si="453"/>
        <v>0</v>
      </c>
      <c r="FB63">
        <f t="shared" si="454"/>
        <v>0</v>
      </c>
      <c r="FC63">
        <f t="shared" si="455"/>
        <v>0</v>
      </c>
      <c r="FD63">
        <f t="shared" si="456"/>
        <v>0</v>
      </c>
      <c r="FE63">
        <f t="shared" si="457"/>
        <v>0</v>
      </c>
      <c r="FF63">
        <f t="shared" si="458"/>
        <v>0</v>
      </c>
      <c r="FG63">
        <f t="shared" si="459"/>
        <v>0</v>
      </c>
      <c r="FH63">
        <f t="shared" si="460"/>
        <v>0</v>
      </c>
      <c r="FI63">
        <f t="shared" si="461"/>
        <v>0</v>
      </c>
      <c r="FJ63">
        <f t="shared" si="462"/>
        <v>0</v>
      </c>
      <c r="FK63">
        <f t="shared" si="463"/>
        <v>0</v>
      </c>
      <c r="FL63">
        <f t="shared" si="464"/>
        <v>0</v>
      </c>
      <c r="FM63">
        <f t="shared" si="465"/>
        <v>0</v>
      </c>
      <c r="FN63">
        <f t="shared" si="466"/>
        <v>0</v>
      </c>
      <c r="FO63">
        <f t="shared" si="467"/>
        <v>0</v>
      </c>
      <c r="FP63" t="str">
        <f t="shared" si="468"/>
        <v/>
      </c>
      <c r="FQ63" t="str">
        <f t="shared" si="469"/>
        <v/>
      </c>
      <c r="FR63">
        <f t="shared" si="470"/>
        <v>0</v>
      </c>
      <c r="GO63">
        <f t="shared" si="471"/>
        <v>999</v>
      </c>
      <c r="GP63">
        <f t="shared" si="472"/>
        <v>999</v>
      </c>
      <c r="GX63">
        <v>60</v>
      </c>
      <c r="GY63">
        <f t="shared" si="693"/>
        <v>0</v>
      </c>
      <c r="GZ63">
        <f t="shared" si="694"/>
        <v>0</v>
      </c>
      <c r="HA63">
        <f t="shared" si="695"/>
        <v>0</v>
      </c>
      <c r="HB63">
        <f t="shared" si="696"/>
        <v>0</v>
      </c>
      <c r="HC63">
        <f t="shared" si="697"/>
        <v>0</v>
      </c>
      <c r="HD63">
        <f t="shared" si="698"/>
        <v>0</v>
      </c>
      <c r="HE63">
        <f t="shared" si="699"/>
        <v>0</v>
      </c>
      <c r="HF63">
        <f t="shared" si="700"/>
        <v>0</v>
      </c>
      <c r="HG63">
        <f t="shared" si="701"/>
        <v>0</v>
      </c>
      <c r="HH63">
        <f t="shared" si="702"/>
        <v>0</v>
      </c>
      <c r="HI63">
        <f t="shared" si="473"/>
        <v>0</v>
      </c>
      <c r="HJ63">
        <f t="shared" si="474"/>
        <v>0</v>
      </c>
      <c r="HK63">
        <f t="shared" si="475"/>
        <v>0</v>
      </c>
      <c r="HL63">
        <f t="shared" si="476"/>
        <v>0</v>
      </c>
      <c r="HM63">
        <f t="shared" si="477"/>
        <v>0</v>
      </c>
      <c r="HN63">
        <f t="shared" si="478"/>
        <v>0</v>
      </c>
      <c r="HO63">
        <f t="shared" si="479"/>
        <v>0</v>
      </c>
      <c r="HP63">
        <f t="shared" si="480"/>
        <v>0</v>
      </c>
      <c r="HQ63">
        <f t="shared" si="481"/>
        <v>0</v>
      </c>
      <c r="HR63">
        <f t="shared" si="482"/>
        <v>0</v>
      </c>
      <c r="HS63">
        <f t="shared" si="483"/>
        <v>0</v>
      </c>
      <c r="HT63">
        <f t="shared" si="484"/>
        <v>0</v>
      </c>
      <c r="HU63">
        <f t="shared" si="485"/>
        <v>0</v>
      </c>
      <c r="HV63">
        <f t="shared" si="486"/>
        <v>0</v>
      </c>
      <c r="HW63">
        <f t="shared" si="487"/>
        <v>0</v>
      </c>
      <c r="HX63">
        <f t="shared" si="488"/>
        <v>0</v>
      </c>
      <c r="HY63">
        <f t="shared" si="489"/>
        <v>0</v>
      </c>
      <c r="HZ63">
        <f t="shared" si="490"/>
        <v>0</v>
      </c>
      <c r="IA63">
        <f t="shared" si="491"/>
        <v>0</v>
      </c>
      <c r="IB63">
        <f t="shared" si="492"/>
        <v>0</v>
      </c>
      <c r="IC63">
        <f t="shared" si="493"/>
        <v>0</v>
      </c>
      <c r="ID63">
        <f t="shared" si="494"/>
        <v>0</v>
      </c>
      <c r="IE63">
        <f t="shared" si="495"/>
        <v>0</v>
      </c>
      <c r="IF63">
        <f t="shared" si="496"/>
        <v>0</v>
      </c>
      <c r="IG63">
        <f t="shared" si="497"/>
        <v>0</v>
      </c>
      <c r="IH63">
        <f t="shared" si="498"/>
        <v>0</v>
      </c>
      <c r="II63">
        <f t="shared" si="499"/>
        <v>0</v>
      </c>
      <c r="IJ63">
        <f t="shared" si="500"/>
        <v>0</v>
      </c>
      <c r="IK63">
        <f t="shared" si="501"/>
        <v>0</v>
      </c>
      <c r="IL63">
        <f t="shared" si="502"/>
        <v>0</v>
      </c>
      <c r="IM63">
        <f t="shared" si="503"/>
        <v>0</v>
      </c>
      <c r="IN63">
        <f t="shared" si="504"/>
        <v>0</v>
      </c>
      <c r="IO63">
        <f t="shared" si="505"/>
        <v>0</v>
      </c>
      <c r="IP63">
        <f t="shared" si="506"/>
        <v>0</v>
      </c>
      <c r="IQ63">
        <f t="shared" si="507"/>
        <v>0</v>
      </c>
      <c r="IR63" t="str">
        <f t="shared" si="508"/>
        <v/>
      </c>
      <c r="IS63" t="str">
        <f t="shared" si="509"/>
        <v/>
      </c>
      <c r="IT63">
        <f t="shared" si="510"/>
        <v>0</v>
      </c>
      <c r="JQ63">
        <f t="shared" si="511"/>
        <v>999</v>
      </c>
      <c r="JR63">
        <f t="shared" si="512"/>
        <v>999</v>
      </c>
      <c r="JZ63">
        <v>60</v>
      </c>
      <c r="KA63">
        <f t="shared" si="703"/>
        <v>0</v>
      </c>
      <c r="KB63">
        <f t="shared" si="704"/>
        <v>0</v>
      </c>
      <c r="KC63">
        <f t="shared" si="705"/>
        <v>0</v>
      </c>
      <c r="KD63">
        <f t="shared" si="706"/>
        <v>0</v>
      </c>
      <c r="KE63">
        <f t="shared" si="707"/>
        <v>0</v>
      </c>
      <c r="KF63">
        <f t="shared" si="708"/>
        <v>0</v>
      </c>
      <c r="KG63">
        <f t="shared" si="709"/>
        <v>0</v>
      </c>
      <c r="KH63">
        <f t="shared" si="710"/>
        <v>0</v>
      </c>
      <c r="KI63">
        <f t="shared" si="711"/>
        <v>0</v>
      </c>
      <c r="KJ63">
        <f t="shared" si="712"/>
        <v>0</v>
      </c>
      <c r="KK63">
        <f t="shared" si="513"/>
        <v>0</v>
      </c>
      <c r="KL63">
        <f t="shared" si="514"/>
        <v>0</v>
      </c>
      <c r="KM63">
        <f t="shared" si="515"/>
        <v>0</v>
      </c>
      <c r="KN63">
        <f t="shared" si="516"/>
        <v>0</v>
      </c>
      <c r="KO63">
        <f t="shared" si="517"/>
        <v>0</v>
      </c>
      <c r="KP63">
        <f t="shared" si="518"/>
        <v>0</v>
      </c>
      <c r="KQ63">
        <f t="shared" si="519"/>
        <v>0</v>
      </c>
      <c r="KR63">
        <f t="shared" si="520"/>
        <v>0</v>
      </c>
      <c r="KS63">
        <f t="shared" si="521"/>
        <v>0</v>
      </c>
      <c r="KT63">
        <f t="shared" si="522"/>
        <v>0</v>
      </c>
      <c r="KU63">
        <f t="shared" si="523"/>
        <v>0</v>
      </c>
      <c r="KV63">
        <f t="shared" si="524"/>
        <v>0</v>
      </c>
      <c r="KW63">
        <f t="shared" si="525"/>
        <v>0</v>
      </c>
      <c r="KX63">
        <f t="shared" si="526"/>
        <v>0</v>
      </c>
      <c r="KY63">
        <f t="shared" si="527"/>
        <v>0</v>
      </c>
      <c r="KZ63">
        <f t="shared" si="528"/>
        <v>0</v>
      </c>
      <c r="LA63">
        <f t="shared" si="529"/>
        <v>0</v>
      </c>
      <c r="LB63">
        <f t="shared" si="530"/>
        <v>0</v>
      </c>
      <c r="LC63">
        <f t="shared" si="531"/>
        <v>0</v>
      </c>
      <c r="LD63">
        <f t="shared" si="532"/>
        <v>0</v>
      </c>
      <c r="LE63">
        <f t="shared" si="533"/>
        <v>0</v>
      </c>
      <c r="LF63">
        <f t="shared" si="534"/>
        <v>0</v>
      </c>
      <c r="LG63">
        <f t="shared" si="535"/>
        <v>0</v>
      </c>
      <c r="LH63">
        <f t="shared" si="536"/>
        <v>0</v>
      </c>
      <c r="LI63">
        <f t="shared" si="537"/>
        <v>0</v>
      </c>
      <c r="LJ63">
        <f t="shared" si="538"/>
        <v>0</v>
      </c>
      <c r="LK63">
        <f t="shared" si="539"/>
        <v>0</v>
      </c>
      <c r="LL63">
        <f t="shared" si="540"/>
        <v>0</v>
      </c>
      <c r="LM63">
        <f t="shared" si="541"/>
        <v>0</v>
      </c>
      <c r="LN63">
        <f t="shared" si="542"/>
        <v>0</v>
      </c>
      <c r="LO63">
        <f t="shared" si="543"/>
        <v>100</v>
      </c>
      <c r="LP63">
        <f t="shared" si="544"/>
        <v>0</v>
      </c>
      <c r="LQ63">
        <f t="shared" si="545"/>
        <v>0</v>
      </c>
      <c r="LR63">
        <f t="shared" si="546"/>
        <v>0</v>
      </c>
      <c r="LS63">
        <f t="shared" si="547"/>
        <v>0</v>
      </c>
      <c r="LT63" t="str">
        <f t="shared" si="548"/>
        <v/>
      </c>
      <c r="LU63" t="str">
        <f t="shared" si="549"/>
        <v/>
      </c>
      <c r="LV63">
        <f t="shared" si="550"/>
        <v>0</v>
      </c>
      <c r="MS63">
        <f t="shared" si="551"/>
        <v>999</v>
      </c>
      <c r="MT63">
        <f t="shared" si="552"/>
        <v>999</v>
      </c>
      <c r="NB63">
        <v>60</v>
      </c>
      <c r="NC63">
        <f t="shared" si="713"/>
        <v>0</v>
      </c>
      <c r="ND63">
        <f t="shared" si="714"/>
        <v>0</v>
      </c>
      <c r="NE63">
        <f t="shared" si="715"/>
        <v>0</v>
      </c>
      <c r="NF63">
        <f t="shared" si="716"/>
        <v>0</v>
      </c>
      <c r="NG63">
        <f t="shared" si="717"/>
        <v>0</v>
      </c>
      <c r="NH63">
        <f t="shared" si="718"/>
        <v>0</v>
      </c>
      <c r="NI63">
        <f t="shared" si="719"/>
        <v>0</v>
      </c>
      <c r="NJ63">
        <f t="shared" si="720"/>
        <v>0</v>
      </c>
      <c r="NK63">
        <f t="shared" si="721"/>
        <v>0</v>
      </c>
      <c r="NL63">
        <f t="shared" si="722"/>
        <v>0</v>
      </c>
      <c r="NM63">
        <f t="shared" si="553"/>
        <v>0</v>
      </c>
      <c r="NN63">
        <f t="shared" si="554"/>
        <v>0</v>
      </c>
      <c r="NO63">
        <f t="shared" si="555"/>
        <v>0</v>
      </c>
      <c r="NP63">
        <f t="shared" si="556"/>
        <v>0</v>
      </c>
      <c r="NQ63">
        <f t="shared" si="557"/>
        <v>0</v>
      </c>
      <c r="NR63">
        <f t="shared" si="558"/>
        <v>0</v>
      </c>
      <c r="NS63">
        <f t="shared" si="559"/>
        <v>0</v>
      </c>
      <c r="NT63">
        <f t="shared" si="560"/>
        <v>0</v>
      </c>
      <c r="NU63">
        <f t="shared" si="561"/>
        <v>0</v>
      </c>
      <c r="NV63">
        <f t="shared" si="562"/>
        <v>0</v>
      </c>
      <c r="NW63">
        <f t="shared" si="563"/>
        <v>0</v>
      </c>
      <c r="NX63">
        <f t="shared" si="564"/>
        <v>0</v>
      </c>
      <c r="NY63">
        <f t="shared" si="565"/>
        <v>0</v>
      </c>
      <c r="NZ63">
        <f t="shared" si="566"/>
        <v>0</v>
      </c>
      <c r="OA63">
        <f t="shared" si="567"/>
        <v>0</v>
      </c>
      <c r="OB63">
        <f t="shared" si="568"/>
        <v>0</v>
      </c>
      <c r="OC63">
        <f t="shared" si="569"/>
        <v>0</v>
      </c>
      <c r="OD63">
        <f t="shared" si="570"/>
        <v>0</v>
      </c>
      <c r="OE63">
        <f t="shared" si="571"/>
        <v>0</v>
      </c>
      <c r="OF63">
        <f t="shared" si="572"/>
        <v>0</v>
      </c>
      <c r="OG63">
        <f t="shared" si="573"/>
        <v>0</v>
      </c>
      <c r="OH63">
        <f t="shared" si="574"/>
        <v>0</v>
      </c>
      <c r="OI63">
        <f t="shared" si="575"/>
        <v>0</v>
      </c>
      <c r="OJ63">
        <f t="shared" si="576"/>
        <v>0</v>
      </c>
      <c r="OK63">
        <f t="shared" si="577"/>
        <v>0</v>
      </c>
      <c r="OL63">
        <f t="shared" si="578"/>
        <v>0</v>
      </c>
      <c r="OM63">
        <f t="shared" si="579"/>
        <v>0</v>
      </c>
      <c r="ON63">
        <f t="shared" si="580"/>
        <v>0</v>
      </c>
      <c r="OO63">
        <f t="shared" si="581"/>
        <v>0</v>
      </c>
      <c r="OP63">
        <f t="shared" si="582"/>
        <v>0</v>
      </c>
      <c r="OQ63">
        <f t="shared" si="583"/>
        <v>200</v>
      </c>
      <c r="OR63">
        <f t="shared" si="584"/>
        <v>0</v>
      </c>
      <c r="OS63">
        <f t="shared" si="585"/>
        <v>0</v>
      </c>
      <c r="OT63">
        <f t="shared" si="586"/>
        <v>0</v>
      </c>
      <c r="OU63">
        <f t="shared" si="587"/>
        <v>0</v>
      </c>
      <c r="OV63" t="str">
        <f t="shared" si="588"/>
        <v/>
      </c>
      <c r="OW63" t="str">
        <f t="shared" si="589"/>
        <v/>
      </c>
      <c r="OX63">
        <f t="shared" si="590"/>
        <v>0</v>
      </c>
      <c r="PU63">
        <f t="shared" si="591"/>
        <v>999</v>
      </c>
      <c r="PV63">
        <f t="shared" si="592"/>
        <v>999</v>
      </c>
      <c r="QD63">
        <v>60</v>
      </c>
      <c r="QE63">
        <f t="shared" si="723"/>
        <v>0</v>
      </c>
      <c r="QF63">
        <f t="shared" si="724"/>
        <v>0</v>
      </c>
      <c r="QG63">
        <f t="shared" si="725"/>
        <v>0</v>
      </c>
      <c r="QH63">
        <f t="shared" si="726"/>
        <v>0</v>
      </c>
      <c r="QI63">
        <f t="shared" si="727"/>
        <v>0</v>
      </c>
      <c r="QJ63">
        <f t="shared" si="728"/>
        <v>0</v>
      </c>
      <c r="QK63">
        <f t="shared" si="729"/>
        <v>0</v>
      </c>
      <c r="QL63">
        <f t="shared" si="730"/>
        <v>0</v>
      </c>
      <c r="QM63">
        <f t="shared" si="731"/>
        <v>0</v>
      </c>
      <c r="QN63">
        <f t="shared" si="732"/>
        <v>0</v>
      </c>
      <c r="QO63">
        <f t="shared" si="593"/>
        <v>0</v>
      </c>
      <c r="QP63">
        <f t="shared" si="594"/>
        <v>0</v>
      </c>
      <c r="QQ63">
        <f t="shared" si="595"/>
        <v>0</v>
      </c>
      <c r="QR63">
        <f t="shared" si="596"/>
        <v>0</v>
      </c>
      <c r="QS63">
        <f t="shared" si="597"/>
        <v>0</v>
      </c>
      <c r="QT63">
        <f t="shared" si="598"/>
        <v>0</v>
      </c>
      <c r="QU63">
        <f t="shared" si="599"/>
        <v>0</v>
      </c>
      <c r="QV63">
        <f t="shared" si="600"/>
        <v>0</v>
      </c>
      <c r="QW63">
        <f t="shared" si="601"/>
        <v>0</v>
      </c>
      <c r="QX63">
        <f t="shared" si="602"/>
        <v>0</v>
      </c>
      <c r="QY63">
        <f t="shared" si="603"/>
        <v>0</v>
      </c>
      <c r="QZ63">
        <f t="shared" si="604"/>
        <v>0</v>
      </c>
      <c r="RA63">
        <f t="shared" si="605"/>
        <v>0</v>
      </c>
      <c r="RB63">
        <f t="shared" si="606"/>
        <v>0</v>
      </c>
      <c r="RC63">
        <f t="shared" si="607"/>
        <v>0</v>
      </c>
      <c r="RD63">
        <f t="shared" si="608"/>
        <v>0</v>
      </c>
      <c r="RE63">
        <f t="shared" si="609"/>
        <v>0</v>
      </c>
      <c r="RF63">
        <f t="shared" si="610"/>
        <v>0</v>
      </c>
      <c r="RG63">
        <f t="shared" si="611"/>
        <v>0</v>
      </c>
      <c r="RH63">
        <f t="shared" si="612"/>
        <v>0</v>
      </c>
      <c r="RI63">
        <f t="shared" si="613"/>
        <v>0</v>
      </c>
      <c r="RJ63">
        <f t="shared" si="614"/>
        <v>0</v>
      </c>
      <c r="RK63">
        <f t="shared" si="615"/>
        <v>0</v>
      </c>
      <c r="RL63">
        <f t="shared" si="616"/>
        <v>0</v>
      </c>
      <c r="RM63">
        <f t="shared" si="617"/>
        <v>0</v>
      </c>
      <c r="RN63">
        <f t="shared" si="618"/>
        <v>0</v>
      </c>
      <c r="RO63">
        <f t="shared" si="619"/>
        <v>0</v>
      </c>
      <c r="RP63">
        <f t="shared" si="620"/>
        <v>0</v>
      </c>
      <c r="RQ63">
        <f t="shared" si="621"/>
        <v>0</v>
      </c>
      <c r="RR63">
        <f t="shared" si="622"/>
        <v>0</v>
      </c>
      <c r="RS63">
        <f t="shared" si="623"/>
        <v>300</v>
      </c>
      <c r="RT63">
        <f t="shared" si="624"/>
        <v>0</v>
      </c>
      <c r="RU63">
        <f t="shared" si="625"/>
        <v>0</v>
      </c>
      <c r="RV63">
        <f t="shared" si="626"/>
        <v>0</v>
      </c>
      <c r="RW63">
        <f t="shared" si="627"/>
        <v>0</v>
      </c>
      <c r="RX63" t="str">
        <f t="shared" si="628"/>
        <v/>
      </c>
      <c r="RY63" t="str">
        <f t="shared" si="629"/>
        <v/>
      </c>
      <c r="RZ63">
        <f t="shared" si="630"/>
        <v>0</v>
      </c>
      <c r="SW63">
        <f t="shared" si="631"/>
        <v>999</v>
      </c>
      <c r="SX63">
        <f t="shared" si="632"/>
        <v>999</v>
      </c>
      <c r="TF63">
        <v>60</v>
      </c>
      <c r="TG63">
        <f t="shared" si="733"/>
        <v>0</v>
      </c>
      <c r="TH63">
        <f t="shared" si="734"/>
        <v>0</v>
      </c>
      <c r="TI63">
        <f t="shared" si="735"/>
        <v>0</v>
      </c>
      <c r="TJ63">
        <f t="shared" si="736"/>
        <v>0</v>
      </c>
      <c r="TK63">
        <f t="shared" si="737"/>
        <v>0</v>
      </c>
      <c r="TL63">
        <f t="shared" si="738"/>
        <v>0</v>
      </c>
      <c r="TM63">
        <f t="shared" si="739"/>
        <v>0</v>
      </c>
      <c r="TN63">
        <f t="shared" si="740"/>
        <v>0</v>
      </c>
      <c r="TO63">
        <f t="shared" si="741"/>
        <v>0</v>
      </c>
      <c r="TP63">
        <f t="shared" si="742"/>
        <v>0</v>
      </c>
      <c r="TQ63">
        <f t="shared" si="633"/>
        <v>0</v>
      </c>
      <c r="TR63">
        <f t="shared" si="634"/>
        <v>0</v>
      </c>
      <c r="TS63">
        <f t="shared" si="635"/>
        <v>0</v>
      </c>
      <c r="TT63">
        <f t="shared" si="636"/>
        <v>0</v>
      </c>
      <c r="TU63">
        <f t="shared" si="637"/>
        <v>0</v>
      </c>
      <c r="TV63">
        <f t="shared" si="638"/>
        <v>0</v>
      </c>
      <c r="TW63">
        <f t="shared" si="639"/>
        <v>0</v>
      </c>
      <c r="TX63">
        <f t="shared" si="640"/>
        <v>0</v>
      </c>
      <c r="TY63">
        <f t="shared" si="641"/>
        <v>0</v>
      </c>
      <c r="TZ63">
        <f t="shared" si="642"/>
        <v>0</v>
      </c>
      <c r="UA63">
        <f t="shared" si="643"/>
        <v>0</v>
      </c>
      <c r="UB63">
        <f t="shared" si="644"/>
        <v>0</v>
      </c>
      <c r="UC63">
        <f t="shared" si="645"/>
        <v>0</v>
      </c>
      <c r="UD63">
        <f t="shared" si="646"/>
        <v>0</v>
      </c>
      <c r="UE63">
        <f t="shared" si="647"/>
        <v>0</v>
      </c>
      <c r="UF63">
        <f t="shared" si="648"/>
        <v>0</v>
      </c>
      <c r="UG63">
        <f t="shared" si="649"/>
        <v>0</v>
      </c>
      <c r="UH63">
        <f t="shared" si="650"/>
        <v>0</v>
      </c>
      <c r="UI63">
        <f t="shared" si="651"/>
        <v>0</v>
      </c>
      <c r="UJ63">
        <f t="shared" si="652"/>
        <v>0</v>
      </c>
      <c r="UK63">
        <f t="shared" si="653"/>
        <v>0</v>
      </c>
      <c r="UL63">
        <f t="shared" si="654"/>
        <v>0</v>
      </c>
      <c r="UM63">
        <f t="shared" si="655"/>
        <v>0</v>
      </c>
      <c r="UN63">
        <f t="shared" si="656"/>
        <v>0</v>
      </c>
      <c r="UO63">
        <f t="shared" si="657"/>
        <v>0</v>
      </c>
      <c r="UP63">
        <f t="shared" si="658"/>
        <v>0</v>
      </c>
      <c r="UQ63">
        <f t="shared" si="659"/>
        <v>0</v>
      </c>
      <c r="UR63">
        <f t="shared" si="660"/>
        <v>0</v>
      </c>
      <c r="US63">
        <f t="shared" si="661"/>
        <v>0</v>
      </c>
      <c r="UT63">
        <f t="shared" si="662"/>
        <v>0</v>
      </c>
      <c r="UU63">
        <f t="shared" si="663"/>
        <v>400</v>
      </c>
      <c r="UV63">
        <f t="shared" si="664"/>
        <v>0</v>
      </c>
      <c r="UW63">
        <f t="shared" si="665"/>
        <v>0</v>
      </c>
      <c r="UX63">
        <f t="shared" si="666"/>
        <v>0</v>
      </c>
      <c r="UY63">
        <f t="shared" si="667"/>
        <v>0</v>
      </c>
      <c r="UZ63" t="str">
        <f t="shared" si="668"/>
        <v/>
      </c>
      <c r="VA63" t="str">
        <f t="shared" si="669"/>
        <v/>
      </c>
      <c r="VB63">
        <f t="shared" si="670"/>
        <v>0</v>
      </c>
      <c r="VY63">
        <f t="shared" si="671"/>
        <v>999</v>
      </c>
      <c r="VZ63">
        <f t="shared" si="672"/>
        <v>999</v>
      </c>
      <c r="WH63">
        <v>60</v>
      </c>
      <c r="WI63">
        <f t="shared" si="383"/>
        <v>0</v>
      </c>
      <c r="WJ63">
        <f t="shared" si="384"/>
        <v>0</v>
      </c>
      <c r="WK63">
        <f t="shared" si="385"/>
        <v>0</v>
      </c>
      <c r="WL63">
        <f t="shared" si="386"/>
        <v>0</v>
      </c>
      <c r="WM63">
        <f t="shared" si="387"/>
        <v>0</v>
      </c>
      <c r="WN63">
        <f t="shared" si="388"/>
        <v>0</v>
      </c>
      <c r="WO63">
        <f t="shared" si="389"/>
        <v>0</v>
      </c>
      <c r="WP63">
        <f t="shared" si="390"/>
        <v>0</v>
      </c>
      <c r="WQ63">
        <f t="shared" si="391"/>
        <v>0</v>
      </c>
      <c r="WR63">
        <f t="shared" si="392"/>
        <v>0</v>
      </c>
      <c r="WS63">
        <f t="shared" si="280"/>
        <v>0</v>
      </c>
      <c r="WT63">
        <f t="shared" si="281"/>
        <v>0</v>
      </c>
      <c r="WU63">
        <f t="shared" si="282"/>
        <v>0</v>
      </c>
      <c r="WV63">
        <f t="shared" si="283"/>
        <v>0</v>
      </c>
      <c r="WW63">
        <f t="shared" si="284"/>
        <v>0</v>
      </c>
      <c r="WX63">
        <f t="shared" si="285"/>
        <v>0</v>
      </c>
      <c r="WY63">
        <f t="shared" si="286"/>
        <v>0</v>
      </c>
      <c r="WZ63">
        <f t="shared" si="287"/>
        <v>0</v>
      </c>
      <c r="XA63">
        <f t="shared" si="288"/>
        <v>0</v>
      </c>
      <c r="XB63">
        <f t="shared" si="289"/>
        <v>0</v>
      </c>
      <c r="XC63">
        <f t="shared" si="290"/>
        <v>0</v>
      </c>
      <c r="XD63">
        <f t="shared" si="291"/>
        <v>0</v>
      </c>
      <c r="XE63">
        <f t="shared" si="292"/>
        <v>0</v>
      </c>
      <c r="XF63">
        <f t="shared" si="293"/>
        <v>0</v>
      </c>
      <c r="XG63">
        <f t="shared" si="294"/>
        <v>0</v>
      </c>
      <c r="XH63">
        <f t="shared" si="295"/>
        <v>0</v>
      </c>
      <c r="XI63">
        <f t="shared" si="296"/>
        <v>0</v>
      </c>
      <c r="XJ63">
        <f t="shared" si="297"/>
        <v>0</v>
      </c>
      <c r="XK63">
        <f t="shared" si="298"/>
        <v>0</v>
      </c>
      <c r="XL63">
        <f t="shared" si="299"/>
        <v>0</v>
      </c>
      <c r="XM63">
        <f t="shared" si="300"/>
        <v>0</v>
      </c>
      <c r="XN63">
        <f t="shared" si="301"/>
        <v>0</v>
      </c>
      <c r="XO63">
        <f t="shared" si="302"/>
        <v>0</v>
      </c>
      <c r="XP63">
        <f t="shared" si="303"/>
        <v>0</v>
      </c>
      <c r="XQ63">
        <f t="shared" si="304"/>
        <v>0</v>
      </c>
      <c r="XR63">
        <f t="shared" si="305"/>
        <v>0</v>
      </c>
      <c r="XS63">
        <f t="shared" si="306"/>
        <v>0</v>
      </c>
      <c r="XT63">
        <f t="shared" si="307"/>
        <v>0</v>
      </c>
      <c r="XU63">
        <f t="shared" si="308"/>
        <v>0</v>
      </c>
      <c r="XV63">
        <f t="shared" si="309"/>
        <v>0</v>
      </c>
      <c r="XX63">
        <f t="shared" si="310"/>
        <v>0</v>
      </c>
      <c r="XY63">
        <f t="shared" si="311"/>
        <v>0</v>
      </c>
      <c r="XZ63">
        <f t="shared" si="312"/>
        <v>0</v>
      </c>
    </row>
    <row r="64" spans="1:650" x14ac:dyDescent="0.45">
      <c r="B64" s="31" t="str">
        <f>IF((IF($D$20="Snowball",CJ7,FL7)&gt;0.005),4,"")</f>
        <v/>
      </c>
      <c r="C64" s="32" t="str">
        <f>IF(AND((IF($D$20="Snowball",CJ7,FL7)&gt;0.005),$D$19&lt;&gt;""),EDATE($D$19,3),"")</f>
        <v/>
      </c>
      <c r="D64" s="29" t="str">
        <f t="shared" si="743"/>
        <v/>
      </c>
      <c r="E64" s="29" t="str">
        <f t="shared" si="744"/>
        <v/>
      </c>
      <c r="F64" s="29" t="str">
        <f t="shared" si="745"/>
        <v/>
      </c>
      <c r="G64" s="29" t="str">
        <f t="shared" si="746"/>
        <v/>
      </c>
      <c r="H64" s="35" t="str">
        <f t="shared" si="747"/>
        <v/>
      </c>
      <c r="I64" s="36" t="str">
        <f t="shared" si="748"/>
        <v/>
      </c>
      <c r="AT64">
        <v>61</v>
      </c>
      <c r="AU64">
        <f t="shared" si="673"/>
        <v>0</v>
      </c>
      <c r="AV64">
        <f t="shared" si="674"/>
        <v>0</v>
      </c>
      <c r="AW64">
        <f t="shared" si="675"/>
        <v>0</v>
      </c>
      <c r="AX64">
        <f t="shared" si="676"/>
        <v>0</v>
      </c>
      <c r="AY64">
        <f t="shared" si="677"/>
        <v>0</v>
      </c>
      <c r="AZ64">
        <f t="shared" si="678"/>
        <v>0</v>
      </c>
      <c r="BA64">
        <f t="shared" si="679"/>
        <v>0</v>
      </c>
      <c r="BB64">
        <f t="shared" si="680"/>
        <v>0</v>
      </c>
      <c r="BC64">
        <f t="shared" si="681"/>
        <v>0</v>
      </c>
      <c r="BD64">
        <f t="shared" si="682"/>
        <v>0</v>
      </c>
      <c r="BE64">
        <f t="shared" si="393"/>
        <v>0</v>
      </c>
      <c r="BF64">
        <f t="shared" si="394"/>
        <v>0</v>
      </c>
      <c r="BG64">
        <f t="shared" si="395"/>
        <v>0</v>
      </c>
      <c r="BH64">
        <f t="shared" si="396"/>
        <v>0</v>
      </c>
      <c r="BI64">
        <f t="shared" si="397"/>
        <v>0</v>
      </c>
      <c r="BJ64">
        <f t="shared" si="398"/>
        <v>0</v>
      </c>
      <c r="BK64">
        <f t="shared" si="399"/>
        <v>0</v>
      </c>
      <c r="BL64">
        <f t="shared" si="400"/>
        <v>0</v>
      </c>
      <c r="BM64">
        <f t="shared" si="401"/>
        <v>0</v>
      </c>
      <c r="BN64">
        <f t="shared" si="402"/>
        <v>0</v>
      </c>
      <c r="BO64">
        <f t="shared" si="403"/>
        <v>0</v>
      </c>
      <c r="BP64">
        <f t="shared" si="404"/>
        <v>0</v>
      </c>
      <c r="BQ64">
        <f t="shared" si="405"/>
        <v>0</v>
      </c>
      <c r="BR64">
        <f t="shared" si="406"/>
        <v>0</v>
      </c>
      <c r="BS64">
        <f t="shared" si="407"/>
        <v>0</v>
      </c>
      <c r="BT64">
        <f t="shared" si="408"/>
        <v>0</v>
      </c>
      <c r="BU64">
        <f t="shared" si="409"/>
        <v>0</v>
      </c>
      <c r="BV64">
        <f t="shared" si="410"/>
        <v>0</v>
      </c>
      <c r="BW64">
        <f t="shared" si="411"/>
        <v>0</v>
      </c>
      <c r="BX64">
        <f t="shared" si="412"/>
        <v>0</v>
      </c>
      <c r="BY64">
        <f t="shared" si="413"/>
        <v>0</v>
      </c>
      <c r="BZ64">
        <f t="shared" si="414"/>
        <v>0</v>
      </c>
      <c r="CA64">
        <f t="shared" si="415"/>
        <v>0</v>
      </c>
      <c r="CB64">
        <f t="shared" si="416"/>
        <v>0</v>
      </c>
      <c r="CC64">
        <f t="shared" si="417"/>
        <v>0</v>
      </c>
      <c r="CD64">
        <f t="shared" si="418"/>
        <v>0</v>
      </c>
      <c r="CE64">
        <f t="shared" si="419"/>
        <v>0</v>
      </c>
      <c r="CF64">
        <f t="shared" si="420"/>
        <v>0</v>
      </c>
      <c r="CG64">
        <f t="shared" si="421"/>
        <v>0</v>
      </c>
      <c r="CH64">
        <f t="shared" si="422"/>
        <v>0</v>
      </c>
      <c r="CI64">
        <f t="shared" si="423"/>
        <v>0</v>
      </c>
      <c r="CJ64">
        <f t="shared" si="424"/>
        <v>0</v>
      </c>
      <c r="CK64">
        <f t="shared" si="425"/>
        <v>0</v>
      </c>
      <c r="CL64">
        <f t="shared" si="426"/>
        <v>0</v>
      </c>
      <c r="CM64">
        <f t="shared" si="427"/>
        <v>0</v>
      </c>
      <c r="CN64" t="str">
        <f t="shared" si="428"/>
        <v/>
      </c>
      <c r="CO64" t="str">
        <f t="shared" si="429"/>
        <v/>
      </c>
      <c r="CP64">
        <f t="shared" si="430"/>
        <v>0</v>
      </c>
      <c r="DM64">
        <f t="shared" si="431"/>
        <v>999</v>
      </c>
      <c r="DN64">
        <f t="shared" si="432"/>
        <v>999</v>
      </c>
      <c r="DV64">
        <v>61</v>
      </c>
      <c r="DW64">
        <f t="shared" si="683"/>
        <v>0</v>
      </c>
      <c r="DX64">
        <f t="shared" si="684"/>
        <v>0</v>
      </c>
      <c r="DY64">
        <f t="shared" si="685"/>
        <v>0</v>
      </c>
      <c r="DZ64">
        <f t="shared" si="686"/>
        <v>0</v>
      </c>
      <c r="EA64">
        <f t="shared" si="687"/>
        <v>0</v>
      </c>
      <c r="EB64">
        <f t="shared" si="688"/>
        <v>0</v>
      </c>
      <c r="EC64">
        <f t="shared" si="689"/>
        <v>0</v>
      </c>
      <c r="ED64">
        <f t="shared" si="690"/>
        <v>0</v>
      </c>
      <c r="EE64">
        <f t="shared" si="691"/>
        <v>0</v>
      </c>
      <c r="EF64">
        <f t="shared" si="692"/>
        <v>0</v>
      </c>
      <c r="EG64">
        <f t="shared" si="433"/>
        <v>0</v>
      </c>
      <c r="EH64">
        <f t="shared" si="434"/>
        <v>0</v>
      </c>
      <c r="EI64">
        <f t="shared" si="435"/>
        <v>0</v>
      </c>
      <c r="EJ64">
        <f t="shared" si="436"/>
        <v>0</v>
      </c>
      <c r="EK64">
        <f t="shared" si="437"/>
        <v>0</v>
      </c>
      <c r="EL64">
        <f t="shared" si="438"/>
        <v>0</v>
      </c>
      <c r="EM64">
        <f t="shared" si="439"/>
        <v>0</v>
      </c>
      <c r="EN64">
        <f t="shared" si="440"/>
        <v>0</v>
      </c>
      <c r="EO64">
        <f t="shared" si="441"/>
        <v>0</v>
      </c>
      <c r="EP64">
        <f t="shared" si="442"/>
        <v>0</v>
      </c>
      <c r="EQ64">
        <f t="shared" si="443"/>
        <v>0</v>
      </c>
      <c r="ER64">
        <f t="shared" si="444"/>
        <v>0</v>
      </c>
      <c r="ES64">
        <f t="shared" si="445"/>
        <v>0</v>
      </c>
      <c r="ET64">
        <f t="shared" si="446"/>
        <v>0</v>
      </c>
      <c r="EU64">
        <f t="shared" si="447"/>
        <v>0</v>
      </c>
      <c r="EV64">
        <f t="shared" si="448"/>
        <v>0</v>
      </c>
      <c r="EW64">
        <f t="shared" si="449"/>
        <v>0</v>
      </c>
      <c r="EX64">
        <f t="shared" si="450"/>
        <v>0</v>
      </c>
      <c r="EY64">
        <f t="shared" si="451"/>
        <v>0</v>
      </c>
      <c r="EZ64">
        <f t="shared" si="452"/>
        <v>0</v>
      </c>
      <c r="FA64">
        <f t="shared" si="453"/>
        <v>0</v>
      </c>
      <c r="FB64">
        <f t="shared" si="454"/>
        <v>0</v>
      </c>
      <c r="FC64">
        <f t="shared" si="455"/>
        <v>0</v>
      </c>
      <c r="FD64">
        <f t="shared" si="456"/>
        <v>0</v>
      </c>
      <c r="FE64">
        <f t="shared" si="457"/>
        <v>0</v>
      </c>
      <c r="FF64">
        <f t="shared" si="458"/>
        <v>0</v>
      </c>
      <c r="FG64">
        <f t="shared" si="459"/>
        <v>0</v>
      </c>
      <c r="FH64">
        <f t="shared" si="460"/>
        <v>0</v>
      </c>
      <c r="FI64">
        <f t="shared" si="461"/>
        <v>0</v>
      </c>
      <c r="FJ64">
        <f t="shared" si="462"/>
        <v>0</v>
      </c>
      <c r="FK64">
        <f t="shared" si="463"/>
        <v>0</v>
      </c>
      <c r="FL64">
        <f t="shared" si="464"/>
        <v>0</v>
      </c>
      <c r="FM64">
        <f t="shared" si="465"/>
        <v>0</v>
      </c>
      <c r="FN64">
        <f t="shared" si="466"/>
        <v>0</v>
      </c>
      <c r="FO64">
        <f t="shared" si="467"/>
        <v>0</v>
      </c>
      <c r="FP64" t="str">
        <f t="shared" si="468"/>
        <v/>
      </c>
      <c r="FQ64" t="str">
        <f t="shared" si="469"/>
        <v/>
      </c>
      <c r="FR64">
        <f t="shared" si="470"/>
        <v>0</v>
      </c>
      <c r="GO64">
        <f t="shared" si="471"/>
        <v>999</v>
      </c>
      <c r="GP64">
        <f t="shared" si="472"/>
        <v>999</v>
      </c>
      <c r="GX64">
        <v>61</v>
      </c>
      <c r="GY64">
        <f t="shared" si="693"/>
        <v>0</v>
      </c>
      <c r="GZ64">
        <f t="shared" si="694"/>
        <v>0</v>
      </c>
      <c r="HA64">
        <f t="shared" si="695"/>
        <v>0</v>
      </c>
      <c r="HB64">
        <f t="shared" si="696"/>
        <v>0</v>
      </c>
      <c r="HC64">
        <f t="shared" si="697"/>
        <v>0</v>
      </c>
      <c r="HD64">
        <f t="shared" si="698"/>
        <v>0</v>
      </c>
      <c r="HE64">
        <f t="shared" si="699"/>
        <v>0</v>
      </c>
      <c r="HF64">
        <f t="shared" si="700"/>
        <v>0</v>
      </c>
      <c r="HG64">
        <f t="shared" si="701"/>
        <v>0</v>
      </c>
      <c r="HH64">
        <f t="shared" si="702"/>
        <v>0</v>
      </c>
      <c r="HI64">
        <f t="shared" si="473"/>
        <v>0</v>
      </c>
      <c r="HJ64">
        <f t="shared" si="474"/>
        <v>0</v>
      </c>
      <c r="HK64">
        <f t="shared" si="475"/>
        <v>0</v>
      </c>
      <c r="HL64">
        <f t="shared" si="476"/>
        <v>0</v>
      </c>
      <c r="HM64">
        <f t="shared" si="477"/>
        <v>0</v>
      </c>
      <c r="HN64">
        <f t="shared" si="478"/>
        <v>0</v>
      </c>
      <c r="HO64">
        <f t="shared" si="479"/>
        <v>0</v>
      </c>
      <c r="HP64">
        <f t="shared" si="480"/>
        <v>0</v>
      </c>
      <c r="HQ64">
        <f t="shared" si="481"/>
        <v>0</v>
      </c>
      <c r="HR64">
        <f t="shared" si="482"/>
        <v>0</v>
      </c>
      <c r="HS64">
        <f t="shared" si="483"/>
        <v>0</v>
      </c>
      <c r="HT64">
        <f t="shared" si="484"/>
        <v>0</v>
      </c>
      <c r="HU64">
        <f t="shared" si="485"/>
        <v>0</v>
      </c>
      <c r="HV64">
        <f t="shared" si="486"/>
        <v>0</v>
      </c>
      <c r="HW64">
        <f t="shared" si="487"/>
        <v>0</v>
      </c>
      <c r="HX64">
        <f t="shared" si="488"/>
        <v>0</v>
      </c>
      <c r="HY64">
        <f t="shared" si="489"/>
        <v>0</v>
      </c>
      <c r="HZ64">
        <f t="shared" si="490"/>
        <v>0</v>
      </c>
      <c r="IA64">
        <f t="shared" si="491"/>
        <v>0</v>
      </c>
      <c r="IB64">
        <f t="shared" si="492"/>
        <v>0</v>
      </c>
      <c r="IC64">
        <f t="shared" si="493"/>
        <v>0</v>
      </c>
      <c r="ID64">
        <f t="shared" si="494"/>
        <v>0</v>
      </c>
      <c r="IE64">
        <f t="shared" si="495"/>
        <v>0</v>
      </c>
      <c r="IF64">
        <f t="shared" si="496"/>
        <v>0</v>
      </c>
      <c r="IG64">
        <f t="shared" si="497"/>
        <v>0</v>
      </c>
      <c r="IH64">
        <f t="shared" si="498"/>
        <v>0</v>
      </c>
      <c r="II64">
        <f t="shared" si="499"/>
        <v>0</v>
      </c>
      <c r="IJ64">
        <f t="shared" si="500"/>
        <v>0</v>
      </c>
      <c r="IK64">
        <f t="shared" si="501"/>
        <v>0</v>
      </c>
      <c r="IL64">
        <f t="shared" si="502"/>
        <v>0</v>
      </c>
      <c r="IM64">
        <f t="shared" si="503"/>
        <v>0</v>
      </c>
      <c r="IN64">
        <f t="shared" si="504"/>
        <v>0</v>
      </c>
      <c r="IO64">
        <f t="shared" si="505"/>
        <v>0</v>
      </c>
      <c r="IP64">
        <f t="shared" si="506"/>
        <v>0</v>
      </c>
      <c r="IQ64">
        <f t="shared" si="507"/>
        <v>0</v>
      </c>
      <c r="IR64" t="str">
        <f t="shared" si="508"/>
        <v/>
      </c>
      <c r="IS64" t="str">
        <f t="shared" si="509"/>
        <v/>
      </c>
      <c r="IT64">
        <f t="shared" si="510"/>
        <v>0</v>
      </c>
      <c r="JQ64">
        <f t="shared" si="511"/>
        <v>999</v>
      </c>
      <c r="JR64">
        <f t="shared" si="512"/>
        <v>999</v>
      </c>
      <c r="JZ64">
        <v>61</v>
      </c>
      <c r="KA64">
        <f t="shared" si="703"/>
        <v>0</v>
      </c>
      <c r="KB64">
        <f t="shared" si="704"/>
        <v>0</v>
      </c>
      <c r="KC64">
        <f t="shared" si="705"/>
        <v>0</v>
      </c>
      <c r="KD64">
        <f t="shared" si="706"/>
        <v>0</v>
      </c>
      <c r="KE64">
        <f t="shared" si="707"/>
        <v>0</v>
      </c>
      <c r="KF64">
        <f t="shared" si="708"/>
        <v>0</v>
      </c>
      <c r="KG64">
        <f t="shared" si="709"/>
        <v>0</v>
      </c>
      <c r="KH64">
        <f t="shared" si="710"/>
        <v>0</v>
      </c>
      <c r="KI64">
        <f t="shared" si="711"/>
        <v>0</v>
      </c>
      <c r="KJ64">
        <f t="shared" si="712"/>
        <v>0</v>
      </c>
      <c r="KK64">
        <f t="shared" si="513"/>
        <v>0</v>
      </c>
      <c r="KL64">
        <f t="shared" si="514"/>
        <v>0</v>
      </c>
      <c r="KM64">
        <f t="shared" si="515"/>
        <v>0</v>
      </c>
      <c r="KN64">
        <f t="shared" si="516"/>
        <v>0</v>
      </c>
      <c r="KO64">
        <f t="shared" si="517"/>
        <v>0</v>
      </c>
      <c r="KP64">
        <f t="shared" si="518"/>
        <v>0</v>
      </c>
      <c r="KQ64">
        <f t="shared" si="519"/>
        <v>0</v>
      </c>
      <c r="KR64">
        <f t="shared" si="520"/>
        <v>0</v>
      </c>
      <c r="KS64">
        <f t="shared" si="521"/>
        <v>0</v>
      </c>
      <c r="KT64">
        <f t="shared" si="522"/>
        <v>0</v>
      </c>
      <c r="KU64">
        <f t="shared" si="523"/>
        <v>0</v>
      </c>
      <c r="KV64">
        <f t="shared" si="524"/>
        <v>0</v>
      </c>
      <c r="KW64">
        <f t="shared" si="525"/>
        <v>0</v>
      </c>
      <c r="KX64">
        <f t="shared" si="526"/>
        <v>0</v>
      </c>
      <c r="KY64">
        <f t="shared" si="527"/>
        <v>0</v>
      </c>
      <c r="KZ64">
        <f t="shared" si="528"/>
        <v>0</v>
      </c>
      <c r="LA64">
        <f t="shared" si="529"/>
        <v>0</v>
      </c>
      <c r="LB64">
        <f t="shared" si="530"/>
        <v>0</v>
      </c>
      <c r="LC64">
        <f t="shared" si="531"/>
        <v>0</v>
      </c>
      <c r="LD64">
        <f t="shared" si="532"/>
        <v>0</v>
      </c>
      <c r="LE64">
        <f t="shared" si="533"/>
        <v>0</v>
      </c>
      <c r="LF64">
        <f t="shared" si="534"/>
        <v>0</v>
      </c>
      <c r="LG64">
        <f t="shared" si="535"/>
        <v>0</v>
      </c>
      <c r="LH64">
        <f t="shared" si="536"/>
        <v>0</v>
      </c>
      <c r="LI64">
        <f t="shared" si="537"/>
        <v>0</v>
      </c>
      <c r="LJ64">
        <f t="shared" si="538"/>
        <v>0</v>
      </c>
      <c r="LK64">
        <f t="shared" si="539"/>
        <v>0</v>
      </c>
      <c r="LL64">
        <f t="shared" si="540"/>
        <v>0</v>
      </c>
      <c r="LM64">
        <f t="shared" si="541"/>
        <v>0</v>
      </c>
      <c r="LN64">
        <f t="shared" si="542"/>
        <v>0</v>
      </c>
      <c r="LO64">
        <f t="shared" si="543"/>
        <v>100</v>
      </c>
      <c r="LP64">
        <f t="shared" si="544"/>
        <v>0</v>
      </c>
      <c r="LQ64">
        <f t="shared" si="545"/>
        <v>0</v>
      </c>
      <c r="LR64">
        <f t="shared" si="546"/>
        <v>0</v>
      </c>
      <c r="LS64">
        <f t="shared" si="547"/>
        <v>0</v>
      </c>
      <c r="LT64" t="str">
        <f t="shared" si="548"/>
        <v/>
      </c>
      <c r="LU64" t="str">
        <f t="shared" si="549"/>
        <v/>
      </c>
      <c r="LV64">
        <f t="shared" si="550"/>
        <v>0</v>
      </c>
      <c r="MS64">
        <f t="shared" si="551"/>
        <v>999</v>
      </c>
      <c r="MT64">
        <f t="shared" si="552"/>
        <v>999</v>
      </c>
      <c r="NB64">
        <v>61</v>
      </c>
      <c r="NC64">
        <f t="shared" si="713"/>
        <v>0</v>
      </c>
      <c r="ND64">
        <f t="shared" si="714"/>
        <v>0</v>
      </c>
      <c r="NE64">
        <f t="shared" si="715"/>
        <v>0</v>
      </c>
      <c r="NF64">
        <f t="shared" si="716"/>
        <v>0</v>
      </c>
      <c r="NG64">
        <f t="shared" si="717"/>
        <v>0</v>
      </c>
      <c r="NH64">
        <f t="shared" si="718"/>
        <v>0</v>
      </c>
      <c r="NI64">
        <f t="shared" si="719"/>
        <v>0</v>
      </c>
      <c r="NJ64">
        <f t="shared" si="720"/>
        <v>0</v>
      </c>
      <c r="NK64">
        <f t="shared" si="721"/>
        <v>0</v>
      </c>
      <c r="NL64">
        <f t="shared" si="722"/>
        <v>0</v>
      </c>
      <c r="NM64">
        <f t="shared" si="553"/>
        <v>0</v>
      </c>
      <c r="NN64">
        <f t="shared" si="554"/>
        <v>0</v>
      </c>
      <c r="NO64">
        <f t="shared" si="555"/>
        <v>0</v>
      </c>
      <c r="NP64">
        <f t="shared" si="556"/>
        <v>0</v>
      </c>
      <c r="NQ64">
        <f t="shared" si="557"/>
        <v>0</v>
      </c>
      <c r="NR64">
        <f t="shared" si="558"/>
        <v>0</v>
      </c>
      <c r="NS64">
        <f t="shared" si="559"/>
        <v>0</v>
      </c>
      <c r="NT64">
        <f t="shared" si="560"/>
        <v>0</v>
      </c>
      <c r="NU64">
        <f t="shared" si="561"/>
        <v>0</v>
      </c>
      <c r="NV64">
        <f t="shared" si="562"/>
        <v>0</v>
      </c>
      <c r="NW64">
        <f t="shared" si="563"/>
        <v>0</v>
      </c>
      <c r="NX64">
        <f t="shared" si="564"/>
        <v>0</v>
      </c>
      <c r="NY64">
        <f t="shared" si="565"/>
        <v>0</v>
      </c>
      <c r="NZ64">
        <f t="shared" si="566"/>
        <v>0</v>
      </c>
      <c r="OA64">
        <f t="shared" si="567"/>
        <v>0</v>
      </c>
      <c r="OB64">
        <f t="shared" si="568"/>
        <v>0</v>
      </c>
      <c r="OC64">
        <f t="shared" si="569"/>
        <v>0</v>
      </c>
      <c r="OD64">
        <f t="shared" si="570"/>
        <v>0</v>
      </c>
      <c r="OE64">
        <f t="shared" si="571"/>
        <v>0</v>
      </c>
      <c r="OF64">
        <f t="shared" si="572"/>
        <v>0</v>
      </c>
      <c r="OG64">
        <f t="shared" si="573"/>
        <v>0</v>
      </c>
      <c r="OH64">
        <f t="shared" si="574"/>
        <v>0</v>
      </c>
      <c r="OI64">
        <f t="shared" si="575"/>
        <v>0</v>
      </c>
      <c r="OJ64">
        <f t="shared" si="576"/>
        <v>0</v>
      </c>
      <c r="OK64">
        <f t="shared" si="577"/>
        <v>0</v>
      </c>
      <c r="OL64">
        <f t="shared" si="578"/>
        <v>0</v>
      </c>
      <c r="OM64">
        <f t="shared" si="579"/>
        <v>0</v>
      </c>
      <c r="ON64">
        <f t="shared" si="580"/>
        <v>0</v>
      </c>
      <c r="OO64">
        <f t="shared" si="581"/>
        <v>0</v>
      </c>
      <c r="OP64">
        <f t="shared" si="582"/>
        <v>0</v>
      </c>
      <c r="OQ64">
        <f t="shared" si="583"/>
        <v>200</v>
      </c>
      <c r="OR64">
        <f t="shared" si="584"/>
        <v>0</v>
      </c>
      <c r="OS64">
        <f t="shared" si="585"/>
        <v>0</v>
      </c>
      <c r="OT64">
        <f t="shared" si="586"/>
        <v>0</v>
      </c>
      <c r="OU64">
        <f t="shared" si="587"/>
        <v>0</v>
      </c>
      <c r="OV64" t="str">
        <f t="shared" si="588"/>
        <v/>
      </c>
      <c r="OW64" t="str">
        <f t="shared" si="589"/>
        <v/>
      </c>
      <c r="OX64">
        <f t="shared" si="590"/>
        <v>0</v>
      </c>
      <c r="PU64">
        <f t="shared" si="591"/>
        <v>999</v>
      </c>
      <c r="PV64">
        <f t="shared" si="592"/>
        <v>999</v>
      </c>
      <c r="QD64">
        <v>61</v>
      </c>
      <c r="QE64">
        <f t="shared" si="723"/>
        <v>0</v>
      </c>
      <c r="QF64">
        <f t="shared" si="724"/>
        <v>0</v>
      </c>
      <c r="QG64">
        <f t="shared" si="725"/>
        <v>0</v>
      </c>
      <c r="QH64">
        <f t="shared" si="726"/>
        <v>0</v>
      </c>
      <c r="QI64">
        <f t="shared" si="727"/>
        <v>0</v>
      </c>
      <c r="QJ64">
        <f t="shared" si="728"/>
        <v>0</v>
      </c>
      <c r="QK64">
        <f t="shared" si="729"/>
        <v>0</v>
      </c>
      <c r="QL64">
        <f t="shared" si="730"/>
        <v>0</v>
      </c>
      <c r="QM64">
        <f t="shared" si="731"/>
        <v>0</v>
      </c>
      <c r="QN64">
        <f t="shared" si="732"/>
        <v>0</v>
      </c>
      <c r="QO64">
        <f t="shared" si="593"/>
        <v>0</v>
      </c>
      <c r="QP64">
        <f t="shared" si="594"/>
        <v>0</v>
      </c>
      <c r="QQ64">
        <f t="shared" si="595"/>
        <v>0</v>
      </c>
      <c r="QR64">
        <f t="shared" si="596"/>
        <v>0</v>
      </c>
      <c r="QS64">
        <f t="shared" si="597"/>
        <v>0</v>
      </c>
      <c r="QT64">
        <f t="shared" si="598"/>
        <v>0</v>
      </c>
      <c r="QU64">
        <f t="shared" si="599"/>
        <v>0</v>
      </c>
      <c r="QV64">
        <f t="shared" si="600"/>
        <v>0</v>
      </c>
      <c r="QW64">
        <f t="shared" si="601"/>
        <v>0</v>
      </c>
      <c r="QX64">
        <f t="shared" si="602"/>
        <v>0</v>
      </c>
      <c r="QY64">
        <f t="shared" si="603"/>
        <v>0</v>
      </c>
      <c r="QZ64">
        <f t="shared" si="604"/>
        <v>0</v>
      </c>
      <c r="RA64">
        <f t="shared" si="605"/>
        <v>0</v>
      </c>
      <c r="RB64">
        <f t="shared" si="606"/>
        <v>0</v>
      </c>
      <c r="RC64">
        <f t="shared" si="607"/>
        <v>0</v>
      </c>
      <c r="RD64">
        <f t="shared" si="608"/>
        <v>0</v>
      </c>
      <c r="RE64">
        <f t="shared" si="609"/>
        <v>0</v>
      </c>
      <c r="RF64">
        <f t="shared" si="610"/>
        <v>0</v>
      </c>
      <c r="RG64">
        <f t="shared" si="611"/>
        <v>0</v>
      </c>
      <c r="RH64">
        <f t="shared" si="612"/>
        <v>0</v>
      </c>
      <c r="RI64">
        <f t="shared" si="613"/>
        <v>0</v>
      </c>
      <c r="RJ64">
        <f t="shared" si="614"/>
        <v>0</v>
      </c>
      <c r="RK64">
        <f t="shared" si="615"/>
        <v>0</v>
      </c>
      <c r="RL64">
        <f t="shared" si="616"/>
        <v>0</v>
      </c>
      <c r="RM64">
        <f t="shared" si="617"/>
        <v>0</v>
      </c>
      <c r="RN64">
        <f t="shared" si="618"/>
        <v>0</v>
      </c>
      <c r="RO64">
        <f t="shared" si="619"/>
        <v>0</v>
      </c>
      <c r="RP64">
        <f t="shared" si="620"/>
        <v>0</v>
      </c>
      <c r="RQ64">
        <f t="shared" si="621"/>
        <v>0</v>
      </c>
      <c r="RR64">
        <f t="shared" si="622"/>
        <v>0</v>
      </c>
      <c r="RS64">
        <f t="shared" si="623"/>
        <v>300</v>
      </c>
      <c r="RT64">
        <f t="shared" si="624"/>
        <v>0</v>
      </c>
      <c r="RU64">
        <f t="shared" si="625"/>
        <v>0</v>
      </c>
      <c r="RV64">
        <f t="shared" si="626"/>
        <v>0</v>
      </c>
      <c r="RW64">
        <f t="shared" si="627"/>
        <v>0</v>
      </c>
      <c r="RX64" t="str">
        <f t="shared" si="628"/>
        <v/>
      </c>
      <c r="RY64" t="str">
        <f t="shared" si="629"/>
        <v/>
      </c>
      <c r="RZ64">
        <f t="shared" si="630"/>
        <v>0</v>
      </c>
      <c r="SW64">
        <f t="shared" si="631"/>
        <v>999</v>
      </c>
      <c r="SX64">
        <f t="shared" si="632"/>
        <v>999</v>
      </c>
      <c r="TF64">
        <v>61</v>
      </c>
      <c r="TG64">
        <f t="shared" si="733"/>
        <v>0</v>
      </c>
      <c r="TH64">
        <f t="shared" si="734"/>
        <v>0</v>
      </c>
      <c r="TI64">
        <f t="shared" si="735"/>
        <v>0</v>
      </c>
      <c r="TJ64">
        <f t="shared" si="736"/>
        <v>0</v>
      </c>
      <c r="TK64">
        <f t="shared" si="737"/>
        <v>0</v>
      </c>
      <c r="TL64">
        <f t="shared" si="738"/>
        <v>0</v>
      </c>
      <c r="TM64">
        <f t="shared" si="739"/>
        <v>0</v>
      </c>
      <c r="TN64">
        <f t="shared" si="740"/>
        <v>0</v>
      </c>
      <c r="TO64">
        <f t="shared" si="741"/>
        <v>0</v>
      </c>
      <c r="TP64">
        <f t="shared" si="742"/>
        <v>0</v>
      </c>
      <c r="TQ64">
        <f t="shared" si="633"/>
        <v>0</v>
      </c>
      <c r="TR64">
        <f t="shared" si="634"/>
        <v>0</v>
      </c>
      <c r="TS64">
        <f t="shared" si="635"/>
        <v>0</v>
      </c>
      <c r="TT64">
        <f t="shared" si="636"/>
        <v>0</v>
      </c>
      <c r="TU64">
        <f t="shared" si="637"/>
        <v>0</v>
      </c>
      <c r="TV64">
        <f t="shared" si="638"/>
        <v>0</v>
      </c>
      <c r="TW64">
        <f t="shared" si="639"/>
        <v>0</v>
      </c>
      <c r="TX64">
        <f t="shared" si="640"/>
        <v>0</v>
      </c>
      <c r="TY64">
        <f t="shared" si="641"/>
        <v>0</v>
      </c>
      <c r="TZ64">
        <f t="shared" si="642"/>
        <v>0</v>
      </c>
      <c r="UA64">
        <f t="shared" si="643"/>
        <v>0</v>
      </c>
      <c r="UB64">
        <f t="shared" si="644"/>
        <v>0</v>
      </c>
      <c r="UC64">
        <f t="shared" si="645"/>
        <v>0</v>
      </c>
      <c r="UD64">
        <f t="shared" si="646"/>
        <v>0</v>
      </c>
      <c r="UE64">
        <f t="shared" si="647"/>
        <v>0</v>
      </c>
      <c r="UF64">
        <f t="shared" si="648"/>
        <v>0</v>
      </c>
      <c r="UG64">
        <f t="shared" si="649"/>
        <v>0</v>
      </c>
      <c r="UH64">
        <f t="shared" si="650"/>
        <v>0</v>
      </c>
      <c r="UI64">
        <f t="shared" si="651"/>
        <v>0</v>
      </c>
      <c r="UJ64">
        <f t="shared" si="652"/>
        <v>0</v>
      </c>
      <c r="UK64">
        <f t="shared" si="653"/>
        <v>0</v>
      </c>
      <c r="UL64">
        <f t="shared" si="654"/>
        <v>0</v>
      </c>
      <c r="UM64">
        <f t="shared" si="655"/>
        <v>0</v>
      </c>
      <c r="UN64">
        <f t="shared" si="656"/>
        <v>0</v>
      </c>
      <c r="UO64">
        <f t="shared" si="657"/>
        <v>0</v>
      </c>
      <c r="UP64">
        <f t="shared" si="658"/>
        <v>0</v>
      </c>
      <c r="UQ64">
        <f t="shared" si="659"/>
        <v>0</v>
      </c>
      <c r="UR64">
        <f t="shared" si="660"/>
        <v>0</v>
      </c>
      <c r="US64">
        <f t="shared" si="661"/>
        <v>0</v>
      </c>
      <c r="UT64">
        <f t="shared" si="662"/>
        <v>0</v>
      </c>
      <c r="UU64">
        <f t="shared" si="663"/>
        <v>400</v>
      </c>
      <c r="UV64">
        <f t="shared" si="664"/>
        <v>0</v>
      </c>
      <c r="UW64">
        <f t="shared" si="665"/>
        <v>0</v>
      </c>
      <c r="UX64">
        <f t="shared" si="666"/>
        <v>0</v>
      </c>
      <c r="UY64">
        <f t="shared" si="667"/>
        <v>0</v>
      </c>
      <c r="UZ64" t="str">
        <f t="shared" si="668"/>
        <v/>
      </c>
      <c r="VA64" t="str">
        <f t="shared" si="669"/>
        <v/>
      </c>
      <c r="VB64">
        <f t="shared" si="670"/>
        <v>0</v>
      </c>
      <c r="VY64">
        <f t="shared" si="671"/>
        <v>999</v>
      </c>
      <c r="VZ64">
        <f t="shared" si="672"/>
        <v>999</v>
      </c>
      <c r="WH64">
        <v>61</v>
      </c>
      <c r="WI64">
        <f t="shared" si="383"/>
        <v>0</v>
      </c>
      <c r="WJ64">
        <f t="shared" si="384"/>
        <v>0</v>
      </c>
      <c r="WK64">
        <f t="shared" si="385"/>
        <v>0</v>
      </c>
      <c r="WL64">
        <f t="shared" si="386"/>
        <v>0</v>
      </c>
      <c r="WM64">
        <f t="shared" si="387"/>
        <v>0</v>
      </c>
      <c r="WN64">
        <f t="shared" si="388"/>
        <v>0</v>
      </c>
      <c r="WO64">
        <f t="shared" si="389"/>
        <v>0</v>
      </c>
      <c r="WP64">
        <f t="shared" si="390"/>
        <v>0</v>
      </c>
      <c r="WQ64">
        <f t="shared" si="391"/>
        <v>0</v>
      </c>
      <c r="WR64">
        <f t="shared" si="392"/>
        <v>0</v>
      </c>
      <c r="WS64">
        <f t="shared" si="280"/>
        <v>0</v>
      </c>
      <c r="WT64">
        <f t="shared" si="281"/>
        <v>0</v>
      </c>
      <c r="WU64">
        <f t="shared" si="282"/>
        <v>0</v>
      </c>
      <c r="WV64">
        <f t="shared" si="283"/>
        <v>0</v>
      </c>
      <c r="WW64">
        <f t="shared" si="284"/>
        <v>0</v>
      </c>
      <c r="WX64">
        <f t="shared" si="285"/>
        <v>0</v>
      </c>
      <c r="WY64">
        <f t="shared" si="286"/>
        <v>0</v>
      </c>
      <c r="WZ64">
        <f t="shared" si="287"/>
        <v>0</v>
      </c>
      <c r="XA64">
        <f t="shared" si="288"/>
        <v>0</v>
      </c>
      <c r="XB64">
        <f t="shared" si="289"/>
        <v>0</v>
      </c>
      <c r="XC64">
        <f t="shared" si="290"/>
        <v>0</v>
      </c>
      <c r="XD64">
        <f t="shared" si="291"/>
        <v>0</v>
      </c>
      <c r="XE64">
        <f t="shared" si="292"/>
        <v>0</v>
      </c>
      <c r="XF64">
        <f t="shared" si="293"/>
        <v>0</v>
      </c>
      <c r="XG64">
        <f t="shared" si="294"/>
        <v>0</v>
      </c>
      <c r="XH64">
        <f t="shared" si="295"/>
        <v>0</v>
      </c>
      <c r="XI64">
        <f t="shared" si="296"/>
        <v>0</v>
      </c>
      <c r="XJ64">
        <f t="shared" si="297"/>
        <v>0</v>
      </c>
      <c r="XK64">
        <f t="shared" si="298"/>
        <v>0</v>
      </c>
      <c r="XL64">
        <f t="shared" si="299"/>
        <v>0</v>
      </c>
      <c r="XM64">
        <f t="shared" si="300"/>
        <v>0</v>
      </c>
      <c r="XN64">
        <f t="shared" si="301"/>
        <v>0</v>
      </c>
      <c r="XO64">
        <f t="shared" si="302"/>
        <v>0</v>
      </c>
      <c r="XP64">
        <f t="shared" si="303"/>
        <v>0</v>
      </c>
      <c r="XQ64">
        <f t="shared" si="304"/>
        <v>0</v>
      </c>
      <c r="XR64">
        <f t="shared" si="305"/>
        <v>0</v>
      </c>
      <c r="XS64">
        <f t="shared" si="306"/>
        <v>0</v>
      </c>
      <c r="XT64">
        <f t="shared" si="307"/>
        <v>0</v>
      </c>
      <c r="XU64">
        <f t="shared" si="308"/>
        <v>0</v>
      </c>
      <c r="XV64">
        <f t="shared" si="309"/>
        <v>0</v>
      </c>
      <c r="XX64">
        <f t="shared" si="310"/>
        <v>0</v>
      </c>
      <c r="XY64">
        <f t="shared" si="311"/>
        <v>0</v>
      </c>
      <c r="XZ64">
        <f t="shared" si="312"/>
        <v>0</v>
      </c>
    </row>
    <row r="65" spans="2:650" x14ac:dyDescent="0.45">
      <c r="B65" s="31" t="str">
        <f>IF((IF($D$20="Snowball",CJ8,FL8)&gt;0.005),5,"")</f>
        <v/>
      </c>
      <c r="C65" s="32" t="str">
        <f>IF(AND((IF($D$20="Snowball",CJ8,FL8)&gt;0.005),$D$19&lt;&gt;""),EDATE($D$19,4),"")</f>
        <v/>
      </c>
      <c r="D65" s="29" t="str">
        <f t="shared" si="743"/>
        <v/>
      </c>
      <c r="E65" s="29" t="str">
        <f t="shared" si="744"/>
        <v/>
      </c>
      <c r="F65" s="29" t="str">
        <f t="shared" si="745"/>
        <v/>
      </c>
      <c r="G65" s="29" t="str">
        <f t="shared" si="746"/>
        <v/>
      </c>
      <c r="H65" s="35" t="str">
        <f t="shared" si="747"/>
        <v/>
      </c>
      <c r="I65" s="36" t="str">
        <f t="shared" si="748"/>
        <v/>
      </c>
      <c r="AT65">
        <v>62</v>
      </c>
      <c r="AU65">
        <f t="shared" si="673"/>
        <v>0</v>
      </c>
      <c r="AV65">
        <f t="shared" si="674"/>
        <v>0</v>
      </c>
      <c r="AW65">
        <f t="shared" si="675"/>
        <v>0</v>
      </c>
      <c r="AX65">
        <f t="shared" si="676"/>
        <v>0</v>
      </c>
      <c r="AY65">
        <f t="shared" si="677"/>
        <v>0</v>
      </c>
      <c r="AZ65">
        <f t="shared" si="678"/>
        <v>0</v>
      </c>
      <c r="BA65">
        <f t="shared" si="679"/>
        <v>0</v>
      </c>
      <c r="BB65">
        <f t="shared" si="680"/>
        <v>0</v>
      </c>
      <c r="BC65">
        <f t="shared" si="681"/>
        <v>0</v>
      </c>
      <c r="BD65">
        <f t="shared" si="682"/>
        <v>0</v>
      </c>
      <c r="BE65">
        <f t="shared" si="393"/>
        <v>0</v>
      </c>
      <c r="BF65">
        <f t="shared" si="394"/>
        <v>0</v>
      </c>
      <c r="BG65">
        <f t="shared" si="395"/>
        <v>0</v>
      </c>
      <c r="BH65">
        <f t="shared" si="396"/>
        <v>0</v>
      </c>
      <c r="BI65">
        <f t="shared" si="397"/>
        <v>0</v>
      </c>
      <c r="BJ65">
        <f t="shared" si="398"/>
        <v>0</v>
      </c>
      <c r="BK65">
        <f t="shared" si="399"/>
        <v>0</v>
      </c>
      <c r="BL65">
        <f t="shared" si="400"/>
        <v>0</v>
      </c>
      <c r="BM65">
        <f t="shared" si="401"/>
        <v>0</v>
      </c>
      <c r="BN65">
        <f t="shared" si="402"/>
        <v>0</v>
      </c>
      <c r="BO65">
        <f t="shared" si="403"/>
        <v>0</v>
      </c>
      <c r="BP65">
        <f t="shared" si="404"/>
        <v>0</v>
      </c>
      <c r="BQ65">
        <f t="shared" si="405"/>
        <v>0</v>
      </c>
      <c r="BR65">
        <f t="shared" si="406"/>
        <v>0</v>
      </c>
      <c r="BS65">
        <f t="shared" si="407"/>
        <v>0</v>
      </c>
      <c r="BT65">
        <f t="shared" si="408"/>
        <v>0</v>
      </c>
      <c r="BU65">
        <f t="shared" si="409"/>
        <v>0</v>
      </c>
      <c r="BV65">
        <f t="shared" si="410"/>
        <v>0</v>
      </c>
      <c r="BW65">
        <f t="shared" si="411"/>
        <v>0</v>
      </c>
      <c r="BX65">
        <f t="shared" si="412"/>
        <v>0</v>
      </c>
      <c r="BY65">
        <f t="shared" si="413"/>
        <v>0</v>
      </c>
      <c r="BZ65">
        <f t="shared" si="414"/>
        <v>0</v>
      </c>
      <c r="CA65">
        <f t="shared" si="415"/>
        <v>0</v>
      </c>
      <c r="CB65">
        <f t="shared" si="416"/>
        <v>0</v>
      </c>
      <c r="CC65">
        <f t="shared" si="417"/>
        <v>0</v>
      </c>
      <c r="CD65">
        <f t="shared" si="418"/>
        <v>0</v>
      </c>
      <c r="CE65">
        <f t="shared" si="419"/>
        <v>0</v>
      </c>
      <c r="CF65">
        <f t="shared" si="420"/>
        <v>0</v>
      </c>
      <c r="CG65">
        <f t="shared" si="421"/>
        <v>0</v>
      </c>
      <c r="CH65">
        <f t="shared" si="422"/>
        <v>0</v>
      </c>
      <c r="CI65">
        <f t="shared" si="423"/>
        <v>0</v>
      </c>
      <c r="CJ65">
        <f t="shared" si="424"/>
        <v>0</v>
      </c>
      <c r="CK65">
        <f t="shared" si="425"/>
        <v>0</v>
      </c>
      <c r="CL65">
        <f t="shared" si="426"/>
        <v>0</v>
      </c>
      <c r="CM65">
        <f t="shared" si="427"/>
        <v>0</v>
      </c>
      <c r="CN65" t="str">
        <f t="shared" si="428"/>
        <v/>
      </c>
      <c r="CO65" t="str">
        <f t="shared" si="429"/>
        <v/>
      </c>
      <c r="CP65">
        <f t="shared" si="430"/>
        <v>0</v>
      </c>
      <c r="DM65">
        <f t="shared" si="431"/>
        <v>999</v>
      </c>
      <c r="DN65">
        <f t="shared" si="432"/>
        <v>999</v>
      </c>
      <c r="DV65">
        <v>62</v>
      </c>
      <c r="DW65">
        <f t="shared" si="683"/>
        <v>0</v>
      </c>
      <c r="DX65">
        <f t="shared" si="684"/>
        <v>0</v>
      </c>
      <c r="DY65">
        <f t="shared" si="685"/>
        <v>0</v>
      </c>
      <c r="DZ65">
        <f t="shared" si="686"/>
        <v>0</v>
      </c>
      <c r="EA65">
        <f t="shared" si="687"/>
        <v>0</v>
      </c>
      <c r="EB65">
        <f t="shared" si="688"/>
        <v>0</v>
      </c>
      <c r="EC65">
        <f t="shared" si="689"/>
        <v>0</v>
      </c>
      <c r="ED65">
        <f t="shared" si="690"/>
        <v>0</v>
      </c>
      <c r="EE65">
        <f t="shared" si="691"/>
        <v>0</v>
      </c>
      <c r="EF65">
        <f t="shared" si="692"/>
        <v>0</v>
      </c>
      <c r="EG65">
        <f t="shared" si="433"/>
        <v>0</v>
      </c>
      <c r="EH65">
        <f t="shared" si="434"/>
        <v>0</v>
      </c>
      <c r="EI65">
        <f t="shared" si="435"/>
        <v>0</v>
      </c>
      <c r="EJ65">
        <f t="shared" si="436"/>
        <v>0</v>
      </c>
      <c r="EK65">
        <f t="shared" si="437"/>
        <v>0</v>
      </c>
      <c r="EL65">
        <f t="shared" si="438"/>
        <v>0</v>
      </c>
      <c r="EM65">
        <f t="shared" si="439"/>
        <v>0</v>
      </c>
      <c r="EN65">
        <f t="shared" si="440"/>
        <v>0</v>
      </c>
      <c r="EO65">
        <f t="shared" si="441"/>
        <v>0</v>
      </c>
      <c r="EP65">
        <f t="shared" si="442"/>
        <v>0</v>
      </c>
      <c r="EQ65">
        <f t="shared" si="443"/>
        <v>0</v>
      </c>
      <c r="ER65">
        <f t="shared" si="444"/>
        <v>0</v>
      </c>
      <c r="ES65">
        <f t="shared" si="445"/>
        <v>0</v>
      </c>
      <c r="ET65">
        <f t="shared" si="446"/>
        <v>0</v>
      </c>
      <c r="EU65">
        <f t="shared" si="447"/>
        <v>0</v>
      </c>
      <c r="EV65">
        <f t="shared" si="448"/>
        <v>0</v>
      </c>
      <c r="EW65">
        <f t="shared" si="449"/>
        <v>0</v>
      </c>
      <c r="EX65">
        <f t="shared" si="450"/>
        <v>0</v>
      </c>
      <c r="EY65">
        <f t="shared" si="451"/>
        <v>0</v>
      </c>
      <c r="EZ65">
        <f t="shared" si="452"/>
        <v>0</v>
      </c>
      <c r="FA65">
        <f t="shared" si="453"/>
        <v>0</v>
      </c>
      <c r="FB65">
        <f t="shared" si="454"/>
        <v>0</v>
      </c>
      <c r="FC65">
        <f t="shared" si="455"/>
        <v>0</v>
      </c>
      <c r="FD65">
        <f t="shared" si="456"/>
        <v>0</v>
      </c>
      <c r="FE65">
        <f t="shared" si="457"/>
        <v>0</v>
      </c>
      <c r="FF65">
        <f t="shared" si="458"/>
        <v>0</v>
      </c>
      <c r="FG65">
        <f t="shared" si="459"/>
        <v>0</v>
      </c>
      <c r="FH65">
        <f t="shared" si="460"/>
        <v>0</v>
      </c>
      <c r="FI65">
        <f t="shared" si="461"/>
        <v>0</v>
      </c>
      <c r="FJ65">
        <f t="shared" si="462"/>
        <v>0</v>
      </c>
      <c r="FK65">
        <f t="shared" si="463"/>
        <v>0</v>
      </c>
      <c r="FL65">
        <f t="shared" si="464"/>
        <v>0</v>
      </c>
      <c r="FM65">
        <f t="shared" si="465"/>
        <v>0</v>
      </c>
      <c r="FN65">
        <f t="shared" si="466"/>
        <v>0</v>
      </c>
      <c r="FO65">
        <f t="shared" si="467"/>
        <v>0</v>
      </c>
      <c r="FP65" t="str">
        <f t="shared" si="468"/>
        <v/>
      </c>
      <c r="FQ65" t="str">
        <f t="shared" si="469"/>
        <v/>
      </c>
      <c r="FR65">
        <f t="shared" si="470"/>
        <v>0</v>
      </c>
      <c r="GO65">
        <f t="shared" si="471"/>
        <v>999</v>
      </c>
      <c r="GP65">
        <f t="shared" si="472"/>
        <v>999</v>
      </c>
      <c r="GX65">
        <v>62</v>
      </c>
      <c r="GY65">
        <f t="shared" si="693"/>
        <v>0</v>
      </c>
      <c r="GZ65">
        <f t="shared" si="694"/>
        <v>0</v>
      </c>
      <c r="HA65">
        <f t="shared" si="695"/>
        <v>0</v>
      </c>
      <c r="HB65">
        <f t="shared" si="696"/>
        <v>0</v>
      </c>
      <c r="HC65">
        <f t="shared" si="697"/>
        <v>0</v>
      </c>
      <c r="HD65">
        <f t="shared" si="698"/>
        <v>0</v>
      </c>
      <c r="HE65">
        <f t="shared" si="699"/>
        <v>0</v>
      </c>
      <c r="HF65">
        <f t="shared" si="700"/>
        <v>0</v>
      </c>
      <c r="HG65">
        <f t="shared" si="701"/>
        <v>0</v>
      </c>
      <c r="HH65">
        <f t="shared" si="702"/>
        <v>0</v>
      </c>
      <c r="HI65">
        <f t="shared" si="473"/>
        <v>0</v>
      </c>
      <c r="HJ65">
        <f t="shared" si="474"/>
        <v>0</v>
      </c>
      <c r="HK65">
        <f t="shared" si="475"/>
        <v>0</v>
      </c>
      <c r="HL65">
        <f t="shared" si="476"/>
        <v>0</v>
      </c>
      <c r="HM65">
        <f t="shared" si="477"/>
        <v>0</v>
      </c>
      <c r="HN65">
        <f t="shared" si="478"/>
        <v>0</v>
      </c>
      <c r="HO65">
        <f t="shared" si="479"/>
        <v>0</v>
      </c>
      <c r="HP65">
        <f t="shared" si="480"/>
        <v>0</v>
      </c>
      <c r="HQ65">
        <f t="shared" si="481"/>
        <v>0</v>
      </c>
      <c r="HR65">
        <f t="shared" si="482"/>
        <v>0</v>
      </c>
      <c r="HS65">
        <f t="shared" si="483"/>
        <v>0</v>
      </c>
      <c r="HT65">
        <f t="shared" si="484"/>
        <v>0</v>
      </c>
      <c r="HU65">
        <f t="shared" si="485"/>
        <v>0</v>
      </c>
      <c r="HV65">
        <f t="shared" si="486"/>
        <v>0</v>
      </c>
      <c r="HW65">
        <f t="shared" si="487"/>
        <v>0</v>
      </c>
      <c r="HX65">
        <f t="shared" si="488"/>
        <v>0</v>
      </c>
      <c r="HY65">
        <f t="shared" si="489"/>
        <v>0</v>
      </c>
      <c r="HZ65">
        <f t="shared" si="490"/>
        <v>0</v>
      </c>
      <c r="IA65">
        <f t="shared" si="491"/>
        <v>0</v>
      </c>
      <c r="IB65">
        <f t="shared" si="492"/>
        <v>0</v>
      </c>
      <c r="IC65">
        <f t="shared" si="493"/>
        <v>0</v>
      </c>
      <c r="ID65">
        <f t="shared" si="494"/>
        <v>0</v>
      </c>
      <c r="IE65">
        <f t="shared" si="495"/>
        <v>0</v>
      </c>
      <c r="IF65">
        <f t="shared" si="496"/>
        <v>0</v>
      </c>
      <c r="IG65">
        <f t="shared" si="497"/>
        <v>0</v>
      </c>
      <c r="IH65">
        <f t="shared" si="498"/>
        <v>0</v>
      </c>
      <c r="II65">
        <f t="shared" si="499"/>
        <v>0</v>
      </c>
      <c r="IJ65">
        <f t="shared" si="500"/>
        <v>0</v>
      </c>
      <c r="IK65">
        <f t="shared" si="501"/>
        <v>0</v>
      </c>
      <c r="IL65">
        <f t="shared" si="502"/>
        <v>0</v>
      </c>
      <c r="IM65">
        <f t="shared" si="503"/>
        <v>0</v>
      </c>
      <c r="IN65">
        <f t="shared" si="504"/>
        <v>0</v>
      </c>
      <c r="IO65">
        <f t="shared" si="505"/>
        <v>0</v>
      </c>
      <c r="IP65">
        <f t="shared" si="506"/>
        <v>0</v>
      </c>
      <c r="IQ65">
        <f t="shared" si="507"/>
        <v>0</v>
      </c>
      <c r="IR65" t="str">
        <f t="shared" si="508"/>
        <v/>
      </c>
      <c r="IS65" t="str">
        <f t="shared" si="509"/>
        <v/>
      </c>
      <c r="IT65">
        <f t="shared" si="510"/>
        <v>0</v>
      </c>
      <c r="JQ65">
        <f t="shared" si="511"/>
        <v>999</v>
      </c>
      <c r="JR65">
        <f t="shared" si="512"/>
        <v>999</v>
      </c>
      <c r="JZ65">
        <v>62</v>
      </c>
      <c r="KA65">
        <f t="shared" si="703"/>
        <v>0</v>
      </c>
      <c r="KB65">
        <f t="shared" si="704"/>
        <v>0</v>
      </c>
      <c r="KC65">
        <f t="shared" si="705"/>
        <v>0</v>
      </c>
      <c r="KD65">
        <f t="shared" si="706"/>
        <v>0</v>
      </c>
      <c r="KE65">
        <f t="shared" si="707"/>
        <v>0</v>
      </c>
      <c r="KF65">
        <f t="shared" si="708"/>
        <v>0</v>
      </c>
      <c r="KG65">
        <f t="shared" si="709"/>
        <v>0</v>
      </c>
      <c r="KH65">
        <f t="shared" si="710"/>
        <v>0</v>
      </c>
      <c r="KI65">
        <f t="shared" si="711"/>
        <v>0</v>
      </c>
      <c r="KJ65">
        <f t="shared" si="712"/>
        <v>0</v>
      </c>
      <c r="KK65">
        <f t="shared" si="513"/>
        <v>0</v>
      </c>
      <c r="KL65">
        <f t="shared" si="514"/>
        <v>0</v>
      </c>
      <c r="KM65">
        <f t="shared" si="515"/>
        <v>0</v>
      </c>
      <c r="KN65">
        <f t="shared" si="516"/>
        <v>0</v>
      </c>
      <c r="KO65">
        <f t="shared" si="517"/>
        <v>0</v>
      </c>
      <c r="KP65">
        <f t="shared" si="518"/>
        <v>0</v>
      </c>
      <c r="KQ65">
        <f t="shared" si="519"/>
        <v>0</v>
      </c>
      <c r="KR65">
        <f t="shared" si="520"/>
        <v>0</v>
      </c>
      <c r="KS65">
        <f t="shared" si="521"/>
        <v>0</v>
      </c>
      <c r="KT65">
        <f t="shared" si="522"/>
        <v>0</v>
      </c>
      <c r="KU65">
        <f t="shared" si="523"/>
        <v>0</v>
      </c>
      <c r="KV65">
        <f t="shared" si="524"/>
        <v>0</v>
      </c>
      <c r="KW65">
        <f t="shared" si="525"/>
        <v>0</v>
      </c>
      <c r="KX65">
        <f t="shared" si="526"/>
        <v>0</v>
      </c>
      <c r="KY65">
        <f t="shared" si="527"/>
        <v>0</v>
      </c>
      <c r="KZ65">
        <f t="shared" si="528"/>
        <v>0</v>
      </c>
      <c r="LA65">
        <f t="shared" si="529"/>
        <v>0</v>
      </c>
      <c r="LB65">
        <f t="shared" si="530"/>
        <v>0</v>
      </c>
      <c r="LC65">
        <f t="shared" si="531"/>
        <v>0</v>
      </c>
      <c r="LD65">
        <f t="shared" si="532"/>
        <v>0</v>
      </c>
      <c r="LE65">
        <f t="shared" si="533"/>
        <v>0</v>
      </c>
      <c r="LF65">
        <f t="shared" si="534"/>
        <v>0</v>
      </c>
      <c r="LG65">
        <f t="shared" si="535"/>
        <v>0</v>
      </c>
      <c r="LH65">
        <f t="shared" si="536"/>
        <v>0</v>
      </c>
      <c r="LI65">
        <f t="shared" si="537"/>
        <v>0</v>
      </c>
      <c r="LJ65">
        <f t="shared" si="538"/>
        <v>0</v>
      </c>
      <c r="LK65">
        <f t="shared" si="539"/>
        <v>0</v>
      </c>
      <c r="LL65">
        <f t="shared" si="540"/>
        <v>0</v>
      </c>
      <c r="LM65">
        <f t="shared" si="541"/>
        <v>0</v>
      </c>
      <c r="LN65">
        <f t="shared" si="542"/>
        <v>0</v>
      </c>
      <c r="LO65">
        <f t="shared" si="543"/>
        <v>100</v>
      </c>
      <c r="LP65">
        <f t="shared" si="544"/>
        <v>0</v>
      </c>
      <c r="LQ65">
        <f t="shared" si="545"/>
        <v>0</v>
      </c>
      <c r="LR65">
        <f t="shared" si="546"/>
        <v>0</v>
      </c>
      <c r="LS65">
        <f t="shared" si="547"/>
        <v>0</v>
      </c>
      <c r="LT65" t="str">
        <f t="shared" si="548"/>
        <v/>
      </c>
      <c r="LU65" t="str">
        <f t="shared" si="549"/>
        <v/>
      </c>
      <c r="LV65">
        <f t="shared" si="550"/>
        <v>0</v>
      </c>
      <c r="MS65">
        <f t="shared" si="551"/>
        <v>999</v>
      </c>
      <c r="MT65">
        <f t="shared" si="552"/>
        <v>999</v>
      </c>
      <c r="NB65">
        <v>62</v>
      </c>
      <c r="NC65">
        <f t="shared" si="713"/>
        <v>0</v>
      </c>
      <c r="ND65">
        <f t="shared" si="714"/>
        <v>0</v>
      </c>
      <c r="NE65">
        <f t="shared" si="715"/>
        <v>0</v>
      </c>
      <c r="NF65">
        <f t="shared" si="716"/>
        <v>0</v>
      </c>
      <c r="NG65">
        <f t="shared" si="717"/>
        <v>0</v>
      </c>
      <c r="NH65">
        <f t="shared" si="718"/>
        <v>0</v>
      </c>
      <c r="NI65">
        <f t="shared" si="719"/>
        <v>0</v>
      </c>
      <c r="NJ65">
        <f t="shared" si="720"/>
        <v>0</v>
      </c>
      <c r="NK65">
        <f t="shared" si="721"/>
        <v>0</v>
      </c>
      <c r="NL65">
        <f t="shared" si="722"/>
        <v>0</v>
      </c>
      <c r="NM65">
        <f t="shared" si="553"/>
        <v>0</v>
      </c>
      <c r="NN65">
        <f t="shared" si="554"/>
        <v>0</v>
      </c>
      <c r="NO65">
        <f t="shared" si="555"/>
        <v>0</v>
      </c>
      <c r="NP65">
        <f t="shared" si="556"/>
        <v>0</v>
      </c>
      <c r="NQ65">
        <f t="shared" si="557"/>
        <v>0</v>
      </c>
      <c r="NR65">
        <f t="shared" si="558"/>
        <v>0</v>
      </c>
      <c r="NS65">
        <f t="shared" si="559"/>
        <v>0</v>
      </c>
      <c r="NT65">
        <f t="shared" si="560"/>
        <v>0</v>
      </c>
      <c r="NU65">
        <f t="shared" si="561"/>
        <v>0</v>
      </c>
      <c r="NV65">
        <f t="shared" si="562"/>
        <v>0</v>
      </c>
      <c r="NW65">
        <f t="shared" si="563"/>
        <v>0</v>
      </c>
      <c r="NX65">
        <f t="shared" si="564"/>
        <v>0</v>
      </c>
      <c r="NY65">
        <f t="shared" si="565"/>
        <v>0</v>
      </c>
      <c r="NZ65">
        <f t="shared" si="566"/>
        <v>0</v>
      </c>
      <c r="OA65">
        <f t="shared" si="567"/>
        <v>0</v>
      </c>
      <c r="OB65">
        <f t="shared" si="568"/>
        <v>0</v>
      </c>
      <c r="OC65">
        <f t="shared" si="569"/>
        <v>0</v>
      </c>
      <c r="OD65">
        <f t="shared" si="570"/>
        <v>0</v>
      </c>
      <c r="OE65">
        <f t="shared" si="571"/>
        <v>0</v>
      </c>
      <c r="OF65">
        <f t="shared" si="572"/>
        <v>0</v>
      </c>
      <c r="OG65">
        <f t="shared" si="573"/>
        <v>0</v>
      </c>
      <c r="OH65">
        <f t="shared" si="574"/>
        <v>0</v>
      </c>
      <c r="OI65">
        <f t="shared" si="575"/>
        <v>0</v>
      </c>
      <c r="OJ65">
        <f t="shared" si="576"/>
        <v>0</v>
      </c>
      <c r="OK65">
        <f t="shared" si="577"/>
        <v>0</v>
      </c>
      <c r="OL65">
        <f t="shared" si="578"/>
        <v>0</v>
      </c>
      <c r="OM65">
        <f t="shared" si="579"/>
        <v>0</v>
      </c>
      <c r="ON65">
        <f t="shared" si="580"/>
        <v>0</v>
      </c>
      <c r="OO65">
        <f t="shared" si="581"/>
        <v>0</v>
      </c>
      <c r="OP65">
        <f t="shared" si="582"/>
        <v>0</v>
      </c>
      <c r="OQ65">
        <f t="shared" si="583"/>
        <v>200</v>
      </c>
      <c r="OR65">
        <f t="shared" si="584"/>
        <v>0</v>
      </c>
      <c r="OS65">
        <f t="shared" si="585"/>
        <v>0</v>
      </c>
      <c r="OT65">
        <f t="shared" si="586"/>
        <v>0</v>
      </c>
      <c r="OU65">
        <f t="shared" si="587"/>
        <v>0</v>
      </c>
      <c r="OV65" t="str">
        <f t="shared" si="588"/>
        <v/>
      </c>
      <c r="OW65" t="str">
        <f t="shared" si="589"/>
        <v/>
      </c>
      <c r="OX65">
        <f t="shared" si="590"/>
        <v>0</v>
      </c>
      <c r="PU65">
        <f t="shared" si="591"/>
        <v>999</v>
      </c>
      <c r="PV65">
        <f t="shared" si="592"/>
        <v>999</v>
      </c>
      <c r="QD65">
        <v>62</v>
      </c>
      <c r="QE65">
        <f t="shared" si="723"/>
        <v>0</v>
      </c>
      <c r="QF65">
        <f t="shared" si="724"/>
        <v>0</v>
      </c>
      <c r="QG65">
        <f t="shared" si="725"/>
        <v>0</v>
      </c>
      <c r="QH65">
        <f t="shared" si="726"/>
        <v>0</v>
      </c>
      <c r="QI65">
        <f t="shared" si="727"/>
        <v>0</v>
      </c>
      <c r="QJ65">
        <f t="shared" si="728"/>
        <v>0</v>
      </c>
      <c r="QK65">
        <f t="shared" si="729"/>
        <v>0</v>
      </c>
      <c r="QL65">
        <f t="shared" si="730"/>
        <v>0</v>
      </c>
      <c r="QM65">
        <f t="shared" si="731"/>
        <v>0</v>
      </c>
      <c r="QN65">
        <f t="shared" si="732"/>
        <v>0</v>
      </c>
      <c r="QO65">
        <f t="shared" si="593"/>
        <v>0</v>
      </c>
      <c r="QP65">
        <f t="shared" si="594"/>
        <v>0</v>
      </c>
      <c r="QQ65">
        <f t="shared" si="595"/>
        <v>0</v>
      </c>
      <c r="QR65">
        <f t="shared" si="596"/>
        <v>0</v>
      </c>
      <c r="QS65">
        <f t="shared" si="597"/>
        <v>0</v>
      </c>
      <c r="QT65">
        <f t="shared" si="598"/>
        <v>0</v>
      </c>
      <c r="QU65">
        <f t="shared" si="599"/>
        <v>0</v>
      </c>
      <c r="QV65">
        <f t="shared" si="600"/>
        <v>0</v>
      </c>
      <c r="QW65">
        <f t="shared" si="601"/>
        <v>0</v>
      </c>
      <c r="QX65">
        <f t="shared" si="602"/>
        <v>0</v>
      </c>
      <c r="QY65">
        <f t="shared" si="603"/>
        <v>0</v>
      </c>
      <c r="QZ65">
        <f t="shared" si="604"/>
        <v>0</v>
      </c>
      <c r="RA65">
        <f t="shared" si="605"/>
        <v>0</v>
      </c>
      <c r="RB65">
        <f t="shared" si="606"/>
        <v>0</v>
      </c>
      <c r="RC65">
        <f t="shared" si="607"/>
        <v>0</v>
      </c>
      <c r="RD65">
        <f t="shared" si="608"/>
        <v>0</v>
      </c>
      <c r="RE65">
        <f t="shared" si="609"/>
        <v>0</v>
      </c>
      <c r="RF65">
        <f t="shared" si="610"/>
        <v>0</v>
      </c>
      <c r="RG65">
        <f t="shared" si="611"/>
        <v>0</v>
      </c>
      <c r="RH65">
        <f t="shared" si="612"/>
        <v>0</v>
      </c>
      <c r="RI65">
        <f t="shared" si="613"/>
        <v>0</v>
      </c>
      <c r="RJ65">
        <f t="shared" si="614"/>
        <v>0</v>
      </c>
      <c r="RK65">
        <f t="shared" si="615"/>
        <v>0</v>
      </c>
      <c r="RL65">
        <f t="shared" si="616"/>
        <v>0</v>
      </c>
      <c r="RM65">
        <f t="shared" si="617"/>
        <v>0</v>
      </c>
      <c r="RN65">
        <f t="shared" si="618"/>
        <v>0</v>
      </c>
      <c r="RO65">
        <f t="shared" si="619"/>
        <v>0</v>
      </c>
      <c r="RP65">
        <f t="shared" si="620"/>
        <v>0</v>
      </c>
      <c r="RQ65">
        <f t="shared" si="621"/>
        <v>0</v>
      </c>
      <c r="RR65">
        <f t="shared" si="622"/>
        <v>0</v>
      </c>
      <c r="RS65">
        <f t="shared" si="623"/>
        <v>300</v>
      </c>
      <c r="RT65">
        <f t="shared" si="624"/>
        <v>0</v>
      </c>
      <c r="RU65">
        <f t="shared" si="625"/>
        <v>0</v>
      </c>
      <c r="RV65">
        <f t="shared" si="626"/>
        <v>0</v>
      </c>
      <c r="RW65">
        <f t="shared" si="627"/>
        <v>0</v>
      </c>
      <c r="RX65" t="str">
        <f t="shared" si="628"/>
        <v/>
      </c>
      <c r="RY65" t="str">
        <f t="shared" si="629"/>
        <v/>
      </c>
      <c r="RZ65">
        <f t="shared" si="630"/>
        <v>0</v>
      </c>
      <c r="SW65">
        <f t="shared" si="631"/>
        <v>999</v>
      </c>
      <c r="SX65">
        <f t="shared" si="632"/>
        <v>999</v>
      </c>
      <c r="TF65">
        <v>62</v>
      </c>
      <c r="TG65">
        <f t="shared" si="733"/>
        <v>0</v>
      </c>
      <c r="TH65">
        <f t="shared" si="734"/>
        <v>0</v>
      </c>
      <c r="TI65">
        <f t="shared" si="735"/>
        <v>0</v>
      </c>
      <c r="TJ65">
        <f t="shared" si="736"/>
        <v>0</v>
      </c>
      <c r="TK65">
        <f t="shared" si="737"/>
        <v>0</v>
      </c>
      <c r="TL65">
        <f t="shared" si="738"/>
        <v>0</v>
      </c>
      <c r="TM65">
        <f t="shared" si="739"/>
        <v>0</v>
      </c>
      <c r="TN65">
        <f t="shared" si="740"/>
        <v>0</v>
      </c>
      <c r="TO65">
        <f t="shared" si="741"/>
        <v>0</v>
      </c>
      <c r="TP65">
        <f t="shared" si="742"/>
        <v>0</v>
      </c>
      <c r="TQ65">
        <f t="shared" si="633"/>
        <v>0</v>
      </c>
      <c r="TR65">
        <f t="shared" si="634"/>
        <v>0</v>
      </c>
      <c r="TS65">
        <f t="shared" si="635"/>
        <v>0</v>
      </c>
      <c r="TT65">
        <f t="shared" si="636"/>
        <v>0</v>
      </c>
      <c r="TU65">
        <f t="shared" si="637"/>
        <v>0</v>
      </c>
      <c r="TV65">
        <f t="shared" si="638"/>
        <v>0</v>
      </c>
      <c r="TW65">
        <f t="shared" si="639"/>
        <v>0</v>
      </c>
      <c r="TX65">
        <f t="shared" si="640"/>
        <v>0</v>
      </c>
      <c r="TY65">
        <f t="shared" si="641"/>
        <v>0</v>
      </c>
      <c r="TZ65">
        <f t="shared" si="642"/>
        <v>0</v>
      </c>
      <c r="UA65">
        <f t="shared" si="643"/>
        <v>0</v>
      </c>
      <c r="UB65">
        <f t="shared" si="644"/>
        <v>0</v>
      </c>
      <c r="UC65">
        <f t="shared" si="645"/>
        <v>0</v>
      </c>
      <c r="UD65">
        <f t="shared" si="646"/>
        <v>0</v>
      </c>
      <c r="UE65">
        <f t="shared" si="647"/>
        <v>0</v>
      </c>
      <c r="UF65">
        <f t="shared" si="648"/>
        <v>0</v>
      </c>
      <c r="UG65">
        <f t="shared" si="649"/>
        <v>0</v>
      </c>
      <c r="UH65">
        <f t="shared" si="650"/>
        <v>0</v>
      </c>
      <c r="UI65">
        <f t="shared" si="651"/>
        <v>0</v>
      </c>
      <c r="UJ65">
        <f t="shared" si="652"/>
        <v>0</v>
      </c>
      <c r="UK65">
        <f t="shared" si="653"/>
        <v>0</v>
      </c>
      <c r="UL65">
        <f t="shared" si="654"/>
        <v>0</v>
      </c>
      <c r="UM65">
        <f t="shared" si="655"/>
        <v>0</v>
      </c>
      <c r="UN65">
        <f t="shared" si="656"/>
        <v>0</v>
      </c>
      <c r="UO65">
        <f t="shared" si="657"/>
        <v>0</v>
      </c>
      <c r="UP65">
        <f t="shared" si="658"/>
        <v>0</v>
      </c>
      <c r="UQ65">
        <f t="shared" si="659"/>
        <v>0</v>
      </c>
      <c r="UR65">
        <f t="shared" si="660"/>
        <v>0</v>
      </c>
      <c r="US65">
        <f t="shared" si="661"/>
        <v>0</v>
      </c>
      <c r="UT65">
        <f t="shared" si="662"/>
        <v>0</v>
      </c>
      <c r="UU65">
        <f t="shared" si="663"/>
        <v>400</v>
      </c>
      <c r="UV65">
        <f t="shared" si="664"/>
        <v>0</v>
      </c>
      <c r="UW65">
        <f t="shared" si="665"/>
        <v>0</v>
      </c>
      <c r="UX65">
        <f t="shared" si="666"/>
        <v>0</v>
      </c>
      <c r="UY65">
        <f t="shared" si="667"/>
        <v>0</v>
      </c>
      <c r="UZ65" t="str">
        <f t="shared" si="668"/>
        <v/>
      </c>
      <c r="VA65" t="str">
        <f t="shared" si="669"/>
        <v/>
      </c>
      <c r="VB65">
        <f t="shared" si="670"/>
        <v>0</v>
      </c>
      <c r="VY65">
        <f t="shared" si="671"/>
        <v>999</v>
      </c>
      <c r="VZ65">
        <f t="shared" si="672"/>
        <v>999</v>
      </c>
      <c r="WH65">
        <v>62</v>
      </c>
      <c r="WI65">
        <f t="shared" si="383"/>
        <v>0</v>
      </c>
      <c r="WJ65">
        <f t="shared" si="384"/>
        <v>0</v>
      </c>
      <c r="WK65">
        <f t="shared" si="385"/>
        <v>0</v>
      </c>
      <c r="WL65">
        <f t="shared" si="386"/>
        <v>0</v>
      </c>
      <c r="WM65">
        <f t="shared" si="387"/>
        <v>0</v>
      </c>
      <c r="WN65">
        <f t="shared" si="388"/>
        <v>0</v>
      </c>
      <c r="WO65">
        <f t="shared" si="389"/>
        <v>0</v>
      </c>
      <c r="WP65">
        <f t="shared" si="390"/>
        <v>0</v>
      </c>
      <c r="WQ65">
        <f t="shared" si="391"/>
        <v>0</v>
      </c>
      <c r="WR65">
        <f t="shared" si="392"/>
        <v>0</v>
      </c>
      <c r="WS65">
        <f t="shared" si="280"/>
        <v>0</v>
      </c>
      <c r="WT65">
        <f t="shared" si="281"/>
        <v>0</v>
      </c>
      <c r="WU65">
        <f t="shared" si="282"/>
        <v>0</v>
      </c>
      <c r="WV65">
        <f t="shared" si="283"/>
        <v>0</v>
      </c>
      <c r="WW65">
        <f t="shared" si="284"/>
        <v>0</v>
      </c>
      <c r="WX65">
        <f t="shared" si="285"/>
        <v>0</v>
      </c>
      <c r="WY65">
        <f t="shared" si="286"/>
        <v>0</v>
      </c>
      <c r="WZ65">
        <f t="shared" si="287"/>
        <v>0</v>
      </c>
      <c r="XA65">
        <f t="shared" si="288"/>
        <v>0</v>
      </c>
      <c r="XB65">
        <f t="shared" si="289"/>
        <v>0</v>
      </c>
      <c r="XC65">
        <f t="shared" si="290"/>
        <v>0</v>
      </c>
      <c r="XD65">
        <f t="shared" si="291"/>
        <v>0</v>
      </c>
      <c r="XE65">
        <f t="shared" si="292"/>
        <v>0</v>
      </c>
      <c r="XF65">
        <f t="shared" si="293"/>
        <v>0</v>
      </c>
      <c r="XG65">
        <f t="shared" si="294"/>
        <v>0</v>
      </c>
      <c r="XH65">
        <f t="shared" si="295"/>
        <v>0</v>
      </c>
      <c r="XI65">
        <f t="shared" si="296"/>
        <v>0</v>
      </c>
      <c r="XJ65">
        <f t="shared" si="297"/>
        <v>0</v>
      </c>
      <c r="XK65">
        <f t="shared" si="298"/>
        <v>0</v>
      </c>
      <c r="XL65">
        <f t="shared" si="299"/>
        <v>0</v>
      </c>
      <c r="XM65">
        <f t="shared" si="300"/>
        <v>0</v>
      </c>
      <c r="XN65">
        <f t="shared" si="301"/>
        <v>0</v>
      </c>
      <c r="XO65">
        <f t="shared" si="302"/>
        <v>0</v>
      </c>
      <c r="XP65">
        <f t="shared" si="303"/>
        <v>0</v>
      </c>
      <c r="XQ65">
        <f t="shared" si="304"/>
        <v>0</v>
      </c>
      <c r="XR65">
        <f t="shared" si="305"/>
        <v>0</v>
      </c>
      <c r="XS65">
        <f t="shared" si="306"/>
        <v>0</v>
      </c>
      <c r="XT65">
        <f t="shared" si="307"/>
        <v>0</v>
      </c>
      <c r="XU65">
        <f t="shared" si="308"/>
        <v>0</v>
      </c>
      <c r="XV65">
        <f t="shared" si="309"/>
        <v>0</v>
      </c>
      <c r="XX65">
        <f t="shared" si="310"/>
        <v>0</v>
      </c>
      <c r="XY65">
        <f t="shared" si="311"/>
        <v>0</v>
      </c>
      <c r="XZ65">
        <f t="shared" si="312"/>
        <v>0</v>
      </c>
    </row>
    <row r="66" spans="2:650" x14ac:dyDescent="0.45">
      <c r="B66" s="31" t="str">
        <f>IF((IF($D$20="Snowball",CJ9,FL9)&gt;0.005),6,"")</f>
        <v/>
      </c>
      <c r="C66" s="32" t="str">
        <f>IF(AND((IF($D$20="Snowball",CJ9,FL9)&gt;0.005),$D$19&lt;&gt;""),EDATE($D$19,5),"")</f>
        <v/>
      </c>
      <c r="D66" s="29" t="str">
        <f t="shared" si="743"/>
        <v/>
      </c>
      <c r="E66" s="29" t="str">
        <f t="shared" si="744"/>
        <v/>
      </c>
      <c r="F66" s="29" t="str">
        <f t="shared" si="745"/>
        <v/>
      </c>
      <c r="G66" s="29" t="str">
        <f t="shared" si="746"/>
        <v/>
      </c>
      <c r="H66" s="35" t="str">
        <f t="shared" si="747"/>
        <v/>
      </c>
      <c r="I66" s="36" t="str">
        <f t="shared" si="748"/>
        <v/>
      </c>
      <c r="AT66">
        <v>63</v>
      </c>
      <c r="AU66">
        <f t="shared" si="673"/>
        <v>0</v>
      </c>
      <c r="AV66">
        <f t="shared" si="674"/>
        <v>0</v>
      </c>
      <c r="AW66">
        <f t="shared" si="675"/>
        <v>0</v>
      </c>
      <c r="AX66">
        <f t="shared" si="676"/>
        <v>0</v>
      </c>
      <c r="AY66">
        <f t="shared" si="677"/>
        <v>0</v>
      </c>
      <c r="AZ66">
        <f t="shared" si="678"/>
        <v>0</v>
      </c>
      <c r="BA66">
        <f t="shared" si="679"/>
        <v>0</v>
      </c>
      <c r="BB66">
        <f t="shared" si="680"/>
        <v>0</v>
      </c>
      <c r="BC66">
        <f t="shared" si="681"/>
        <v>0</v>
      </c>
      <c r="BD66">
        <f t="shared" si="682"/>
        <v>0</v>
      </c>
      <c r="BE66">
        <f t="shared" si="393"/>
        <v>0</v>
      </c>
      <c r="BF66">
        <f t="shared" si="394"/>
        <v>0</v>
      </c>
      <c r="BG66">
        <f t="shared" si="395"/>
        <v>0</v>
      </c>
      <c r="BH66">
        <f t="shared" si="396"/>
        <v>0</v>
      </c>
      <c r="BI66">
        <f t="shared" si="397"/>
        <v>0</v>
      </c>
      <c r="BJ66">
        <f t="shared" si="398"/>
        <v>0</v>
      </c>
      <c r="BK66">
        <f t="shared" si="399"/>
        <v>0</v>
      </c>
      <c r="BL66">
        <f t="shared" si="400"/>
        <v>0</v>
      </c>
      <c r="BM66">
        <f t="shared" si="401"/>
        <v>0</v>
      </c>
      <c r="BN66">
        <f t="shared" si="402"/>
        <v>0</v>
      </c>
      <c r="BO66">
        <f t="shared" si="403"/>
        <v>0</v>
      </c>
      <c r="BP66">
        <f t="shared" si="404"/>
        <v>0</v>
      </c>
      <c r="BQ66">
        <f t="shared" si="405"/>
        <v>0</v>
      </c>
      <c r="BR66">
        <f t="shared" si="406"/>
        <v>0</v>
      </c>
      <c r="BS66">
        <f t="shared" si="407"/>
        <v>0</v>
      </c>
      <c r="BT66">
        <f t="shared" si="408"/>
        <v>0</v>
      </c>
      <c r="BU66">
        <f t="shared" si="409"/>
        <v>0</v>
      </c>
      <c r="BV66">
        <f t="shared" si="410"/>
        <v>0</v>
      </c>
      <c r="BW66">
        <f t="shared" si="411"/>
        <v>0</v>
      </c>
      <c r="BX66">
        <f t="shared" si="412"/>
        <v>0</v>
      </c>
      <c r="BY66">
        <f t="shared" si="413"/>
        <v>0</v>
      </c>
      <c r="BZ66">
        <f t="shared" si="414"/>
        <v>0</v>
      </c>
      <c r="CA66">
        <f t="shared" si="415"/>
        <v>0</v>
      </c>
      <c r="CB66">
        <f t="shared" si="416"/>
        <v>0</v>
      </c>
      <c r="CC66">
        <f t="shared" si="417"/>
        <v>0</v>
      </c>
      <c r="CD66">
        <f t="shared" si="418"/>
        <v>0</v>
      </c>
      <c r="CE66">
        <f t="shared" si="419"/>
        <v>0</v>
      </c>
      <c r="CF66">
        <f t="shared" si="420"/>
        <v>0</v>
      </c>
      <c r="CG66">
        <f t="shared" si="421"/>
        <v>0</v>
      </c>
      <c r="CH66">
        <f t="shared" si="422"/>
        <v>0</v>
      </c>
      <c r="CI66">
        <f t="shared" si="423"/>
        <v>0</v>
      </c>
      <c r="CJ66">
        <f t="shared" si="424"/>
        <v>0</v>
      </c>
      <c r="CK66">
        <f t="shared" si="425"/>
        <v>0</v>
      </c>
      <c r="CL66">
        <f t="shared" si="426"/>
        <v>0</v>
      </c>
      <c r="CM66">
        <f t="shared" si="427"/>
        <v>0</v>
      </c>
      <c r="CN66" t="str">
        <f t="shared" si="428"/>
        <v/>
      </c>
      <c r="CO66" t="str">
        <f t="shared" si="429"/>
        <v/>
      </c>
      <c r="CP66">
        <f t="shared" si="430"/>
        <v>0</v>
      </c>
      <c r="DM66">
        <f t="shared" si="431"/>
        <v>999</v>
      </c>
      <c r="DN66">
        <f t="shared" si="432"/>
        <v>999</v>
      </c>
      <c r="DV66">
        <v>63</v>
      </c>
      <c r="DW66">
        <f t="shared" si="683"/>
        <v>0</v>
      </c>
      <c r="DX66">
        <f t="shared" si="684"/>
        <v>0</v>
      </c>
      <c r="DY66">
        <f t="shared" si="685"/>
        <v>0</v>
      </c>
      <c r="DZ66">
        <f t="shared" si="686"/>
        <v>0</v>
      </c>
      <c r="EA66">
        <f t="shared" si="687"/>
        <v>0</v>
      </c>
      <c r="EB66">
        <f t="shared" si="688"/>
        <v>0</v>
      </c>
      <c r="EC66">
        <f t="shared" si="689"/>
        <v>0</v>
      </c>
      <c r="ED66">
        <f t="shared" si="690"/>
        <v>0</v>
      </c>
      <c r="EE66">
        <f t="shared" si="691"/>
        <v>0</v>
      </c>
      <c r="EF66">
        <f t="shared" si="692"/>
        <v>0</v>
      </c>
      <c r="EG66">
        <f t="shared" si="433"/>
        <v>0</v>
      </c>
      <c r="EH66">
        <f t="shared" si="434"/>
        <v>0</v>
      </c>
      <c r="EI66">
        <f t="shared" si="435"/>
        <v>0</v>
      </c>
      <c r="EJ66">
        <f t="shared" si="436"/>
        <v>0</v>
      </c>
      <c r="EK66">
        <f t="shared" si="437"/>
        <v>0</v>
      </c>
      <c r="EL66">
        <f t="shared" si="438"/>
        <v>0</v>
      </c>
      <c r="EM66">
        <f t="shared" si="439"/>
        <v>0</v>
      </c>
      <c r="EN66">
        <f t="shared" si="440"/>
        <v>0</v>
      </c>
      <c r="EO66">
        <f t="shared" si="441"/>
        <v>0</v>
      </c>
      <c r="EP66">
        <f t="shared" si="442"/>
        <v>0</v>
      </c>
      <c r="EQ66">
        <f t="shared" si="443"/>
        <v>0</v>
      </c>
      <c r="ER66">
        <f t="shared" si="444"/>
        <v>0</v>
      </c>
      <c r="ES66">
        <f t="shared" si="445"/>
        <v>0</v>
      </c>
      <c r="ET66">
        <f t="shared" si="446"/>
        <v>0</v>
      </c>
      <c r="EU66">
        <f t="shared" si="447"/>
        <v>0</v>
      </c>
      <c r="EV66">
        <f t="shared" si="448"/>
        <v>0</v>
      </c>
      <c r="EW66">
        <f t="shared" si="449"/>
        <v>0</v>
      </c>
      <c r="EX66">
        <f t="shared" si="450"/>
        <v>0</v>
      </c>
      <c r="EY66">
        <f t="shared" si="451"/>
        <v>0</v>
      </c>
      <c r="EZ66">
        <f t="shared" si="452"/>
        <v>0</v>
      </c>
      <c r="FA66">
        <f t="shared" si="453"/>
        <v>0</v>
      </c>
      <c r="FB66">
        <f t="shared" si="454"/>
        <v>0</v>
      </c>
      <c r="FC66">
        <f t="shared" si="455"/>
        <v>0</v>
      </c>
      <c r="FD66">
        <f t="shared" si="456"/>
        <v>0</v>
      </c>
      <c r="FE66">
        <f t="shared" si="457"/>
        <v>0</v>
      </c>
      <c r="FF66">
        <f t="shared" si="458"/>
        <v>0</v>
      </c>
      <c r="FG66">
        <f t="shared" si="459"/>
        <v>0</v>
      </c>
      <c r="FH66">
        <f t="shared" si="460"/>
        <v>0</v>
      </c>
      <c r="FI66">
        <f t="shared" si="461"/>
        <v>0</v>
      </c>
      <c r="FJ66">
        <f t="shared" si="462"/>
        <v>0</v>
      </c>
      <c r="FK66">
        <f t="shared" si="463"/>
        <v>0</v>
      </c>
      <c r="FL66">
        <f t="shared" si="464"/>
        <v>0</v>
      </c>
      <c r="FM66">
        <f t="shared" si="465"/>
        <v>0</v>
      </c>
      <c r="FN66">
        <f t="shared" si="466"/>
        <v>0</v>
      </c>
      <c r="FO66">
        <f t="shared" si="467"/>
        <v>0</v>
      </c>
      <c r="FP66" t="str">
        <f t="shared" si="468"/>
        <v/>
      </c>
      <c r="FQ66" t="str">
        <f t="shared" si="469"/>
        <v/>
      </c>
      <c r="FR66">
        <f t="shared" si="470"/>
        <v>0</v>
      </c>
      <c r="GO66">
        <f t="shared" si="471"/>
        <v>999</v>
      </c>
      <c r="GP66">
        <f t="shared" si="472"/>
        <v>999</v>
      </c>
      <c r="GX66">
        <v>63</v>
      </c>
      <c r="GY66">
        <f t="shared" si="693"/>
        <v>0</v>
      </c>
      <c r="GZ66">
        <f t="shared" si="694"/>
        <v>0</v>
      </c>
      <c r="HA66">
        <f t="shared" si="695"/>
        <v>0</v>
      </c>
      <c r="HB66">
        <f t="shared" si="696"/>
        <v>0</v>
      </c>
      <c r="HC66">
        <f t="shared" si="697"/>
        <v>0</v>
      </c>
      <c r="HD66">
        <f t="shared" si="698"/>
        <v>0</v>
      </c>
      <c r="HE66">
        <f t="shared" si="699"/>
        <v>0</v>
      </c>
      <c r="HF66">
        <f t="shared" si="700"/>
        <v>0</v>
      </c>
      <c r="HG66">
        <f t="shared" si="701"/>
        <v>0</v>
      </c>
      <c r="HH66">
        <f t="shared" si="702"/>
        <v>0</v>
      </c>
      <c r="HI66">
        <f t="shared" si="473"/>
        <v>0</v>
      </c>
      <c r="HJ66">
        <f t="shared" si="474"/>
        <v>0</v>
      </c>
      <c r="HK66">
        <f t="shared" si="475"/>
        <v>0</v>
      </c>
      <c r="HL66">
        <f t="shared" si="476"/>
        <v>0</v>
      </c>
      <c r="HM66">
        <f t="shared" si="477"/>
        <v>0</v>
      </c>
      <c r="HN66">
        <f t="shared" si="478"/>
        <v>0</v>
      </c>
      <c r="HO66">
        <f t="shared" si="479"/>
        <v>0</v>
      </c>
      <c r="HP66">
        <f t="shared" si="480"/>
        <v>0</v>
      </c>
      <c r="HQ66">
        <f t="shared" si="481"/>
        <v>0</v>
      </c>
      <c r="HR66">
        <f t="shared" si="482"/>
        <v>0</v>
      </c>
      <c r="HS66">
        <f t="shared" si="483"/>
        <v>0</v>
      </c>
      <c r="HT66">
        <f t="shared" si="484"/>
        <v>0</v>
      </c>
      <c r="HU66">
        <f t="shared" si="485"/>
        <v>0</v>
      </c>
      <c r="HV66">
        <f t="shared" si="486"/>
        <v>0</v>
      </c>
      <c r="HW66">
        <f t="shared" si="487"/>
        <v>0</v>
      </c>
      <c r="HX66">
        <f t="shared" si="488"/>
        <v>0</v>
      </c>
      <c r="HY66">
        <f t="shared" si="489"/>
        <v>0</v>
      </c>
      <c r="HZ66">
        <f t="shared" si="490"/>
        <v>0</v>
      </c>
      <c r="IA66">
        <f t="shared" si="491"/>
        <v>0</v>
      </c>
      <c r="IB66">
        <f t="shared" si="492"/>
        <v>0</v>
      </c>
      <c r="IC66">
        <f t="shared" si="493"/>
        <v>0</v>
      </c>
      <c r="ID66">
        <f t="shared" si="494"/>
        <v>0</v>
      </c>
      <c r="IE66">
        <f t="shared" si="495"/>
        <v>0</v>
      </c>
      <c r="IF66">
        <f t="shared" si="496"/>
        <v>0</v>
      </c>
      <c r="IG66">
        <f t="shared" si="497"/>
        <v>0</v>
      </c>
      <c r="IH66">
        <f t="shared" si="498"/>
        <v>0</v>
      </c>
      <c r="II66">
        <f t="shared" si="499"/>
        <v>0</v>
      </c>
      <c r="IJ66">
        <f t="shared" si="500"/>
        <v>0</v>
      </c>
      <c r="IK66">
        <f t="shared" si="501"/>
        <v>0</v>
      </c>
      <c r="IL66">
        <f t="shared" si="502"/>
        <v>0</v>
      </c>
      <c r="IM66">
        <f t="shared" si="503"/>
        <v>0</v>
      </c>
      <c r="IN66">
        <f t="shared" si="504"/>
        <v>0</v>
      </c>
      <c r="IO66">
        <f t="shared" si="505"/>
        <v>0</v>
      </c>
      <c r="IP66">
        <f t="shared" si="506"/>
        <v>0</v>
      </c>
      <c r="IQ66">
        <f t="shared" si="507"/>
        <v>0</v>
      </c>
      <c r="IR66" t="str">
        <f t="shared" si="508"/>
        <v/>
      </c>
      <c r="IS66" t="str">
        <f t="shared" si="509"/>
        <v/>
      </c>
      <c r="IT66">
        <f t="shared" si="510"/>
        <v>0</v>
      </c>
      <c r="JQ66">
        <f t="shared" si="511"/>
        <v>999</v>
      </c>
      <c r="JR66">
        <f t="shared" si="512"/>
        <v>999</v>
      </c>
      <c r="JZ66">
        <v>63</v>
      </c>
      <c r="KA66">
        <f t="shared" si="703"/>
        <v>0</v>
      </c>
      <c r="KB66">
        <f t="shared" si="704"/>
        <v>0</v>
      </c>
      <c r="KC66">
        <f t="shared" si="705"/>
        <v>0</v>
      </c>
      <c r="KD66">
        <f t="shared" si="706"/>
        <v>0</v>
      </c>
      <c r="KE66">
        <f t="shared" si="707"/>
        <v>0</v>
      </c>
      <c r="KF66">
        <f t="shared" si="708"/>
        <v>0</v>
      </c>
      <c r="KG66">
        <f t="shared" si="709"/>
        <v>0</v>
      </c>
      <c r="KH66">
        <f t="shared" si="710"/>
        <v>0</v>
      </c>
      <c r="KI66">
        <f t="shared" si="711"/>
        <v>0</v>
      </c>
      <c r="KJ66">
        <f t="shared" si="712"/>
        <v>0</v>
      </c>
      <c r="KK66">
        <f t="shared" si="513"/>
        <v>0</v>
      </c>
      <c r="KL66">
        <f t="shared" si="514"/>
        <v>0</v>
      </c>
      <c r="KM66">
        <f t="shared" si="515"/>
        <v>0</v>
      </c>
      <c r="KN66">
        <f t="shared" si="516"/>
        <v>0</v>
      </c>
      <c r="KO66">
        <f t="shared" si="517"/>
        <v>0</v>
      </c>
      <c r="KP66">
        <f t="shared" si="518"/>
        <v>0</v>
      </c>
      <c r="KQ66">
        <f t="shared" si="519"/>
        <v>0</v>
      </c>
      <c r="KR66">
        <f t="shared" si="520"/>
        <v>0</v>
      </c>
      <c r="KS66">
        <f t="shared" si="521"/>
        <v>0</v>
      </c>
      <c r="KT66">
        <f t="shared" si="522"/>
        <v>0</v>
      </c>
      <c r="KU66">
        <f t="shared" si="523"/>
        <v>0</v>
      </c>
      <c r="KV66">
        <f t="shared" si="524"/>
        <v>0</v>
      </c>
      <c r="KW66">
        <f t="shared" si="525"/>
        <v>0</v>
      </c>
      <c r="KX66">
        <f t="shared" si="526"/>
        <v>0</v>
      </c>
      <c r="KY66">
        <f t="shared" si="527"/>
        <v>0</v>
      </c>
      <c r="KZ66">
        <f t="shared" si="528"/>
        <v>0</v>
      </c>
      <c r="LA66">
        <f t="shared" si="529"/>
        <v>0</v>
      </c>
      <c r="LB66">
        <f t="shared" si="530"/>
        <v>0</v>
      </c>
      <c r="LC66">
        <f t="shared" si="531"/>
        <v>0</v>
      </c>
      <c r="LD66">
        <f t="shared" si="532"/>
        <v>0</v>
      </c>
      <c r="LE66">
        <f t="shared" si="533"/>
        <v>0</v>
      </c>
      <c r="LF66">
        <f t="shared" si="534"/>
        <v>0</v>
      </c>
      <c r="LG66">
        <f t="shared" si="535"/>
        <v>0</v>
      </c>
      <c r="LH66">
        <f t="shared" si="536"/>
        <v>0</v>
      </c>
      <c r="LI66">
        <f t="shared" si="537"/>
        <v>0</v>
      </c>
      <c r="LJ66">
        <f t="shared" si="538"/>
        <v>0</v>
      </c>
      <c r="LK66">
        <f t="shared" si="539"/>
        <v>0</v>
      </c>
      <c r="LL66">
        <f t="shared" si="540"/>
        <v>0</v>
      </c>
      <c r="LM66">
        <f t="shared" si="541"/>
        <v>0</v>
      </c>
      <c r="LN66">
        <f t="shared" si="542"/>
        <v>0</v>
      </c>
      <c r="LO66">
        <f t="shared" si="543"/>
        <v>100</v>
      </c>
      <c r="LP66">
        <f t="shared" si="544"/>
        <v>0</v>
      </c>
      <c r="LQ66">
        <f t="shared" si="545"/>
        <v>0</v>
      </c>
      <c r="LR66">
        <f t="shared" si="546"/>
        <v>0</v>
      </c>
      <c r="LS66">
        <f t="shared" si="547"/>
        <v>0</v>
      </c>
      <c r="LT66" t="str">
        <f t="shared" si="548"/>
        <v/>
      </c>
      <c r="LU66" t="str">
        <f t="shared" si="549"/>
        <v/>
      </c>
      <c r="LV66">
        <f t="shared" si="550"/>
        <v>0</v>
      </c>
      <c r="MS66">
        <f t="shared" si="551"/>
        <v>999</v>
      </c>
      <c r="MT66">
        <f t="shared" si="552"/>
        <v>999</v>
      </c>
      <c r="NB66">
        <v>63</v>
      </c>
      <c r="NC66">
        <f t="shared" si="713"/>
        <v>0</v>
      </c>
      <c r="ND66">
        <f t="shared" si="714"/>
        <v>0</v>
      </c>
      <c r="NE66">
        <f t="shared" si="715"/>
        <v>0</v>
      </c>
      <c r="NF66">
        <f t="shared" si="716"/>
        <v>0</v>
      </c>
      <c r="NG66">
        <f t="shared" si="717"/>
        <v>0</v>
      </c>
      <c r="NH66">
        <f t="shared" si="718"/>
        <v>0</v>
      </c>
      <c r="NI66">
        <f t="shared" si="719"/>
        <v>0</v>
      </c>
      <c r="NJ66">
        <f t="shared" si="720"/>
        <v>0</v>
      </c>
      <c r="NK66">
        <f t="shared" si="721"/>
        <v>0</v>
      </c>
      <c r="NL66">
        <f t="shared" si="722"/>
        <v>0</v>
      </c>
      <c r="NM66">
        <f t="shared" si="553"/>
        <v>0</v>
      </c>
      <c r="NN66">
        <f t="shared" si="554"/>
        <v>0</v>
      </c>
      <c r="NO66">
        <f t="shared" si="555"/>
        <v>0</v>
      </c>
      <c r="NP66">
        <f t="shared" si="556"/>
        <v>0</v>
      </c>
      <c r="NQ66">
        <f t="shared" si="557"/>
        <v>0</v>
      </c>
      <c r="NR66">
        <f t="shared" si="558"/>
        <v>0</v>
      </c>
      <c r="NS66">
        <f t="shared" si="559"/>
        <v>0</v>
      </c>
      <c r="NT66">
        <f t="shared" si="560"/>
        <v>0</v>
      </c>
      <c r="NU66">
        <f t="shared" si="561"/>
        <v>0</v>
      </c>
      <c r="NV66">
        <f t="shared" si="562"/>
        <v>0</v>
      </c>
      <c r="NW66">
        <f t="shared" si="563"/>
        <v>0</v>
      </c>
      <c r="NX66">
        <f t="shared" si="564"/>
        <v>0</v>
      </c>
      <c r="NY66">
        <f t="shared" si="565"/>
        <v>0</v>
      </c>
      <c r="NZ66">
        <f t="shared" si="566"/>
        <v>0</v>
      </c>
      <c r="OA66">
        <f t="shared" si="567"/>
        <v>0</v>
      </c>
      <c r="OB66">
        <f t="shared" si="568"/>
        <v>0</v>
      </c>
      <c r="OC66">
        <f t="shared" si="569"/>
        <v>0</v>
      </c>
      <c r="OD66">
        <f t="shared" si="570"/>
        <v>0</v>
      </c>
      <c r="OE66">
        <f t="shared" si="571"/>
        <v>0</v>
      </c>
      <c r="OF66">
        <f t="shared" si="572"/>
        <v>0</v>
      </c>
      <c r="OG66">
        <f t="shared" si="573"/>
        <v>0</v>
      </c>
      <c r="OH66">
        <f t="shared" si="574"/>
        <v>0</v>
      </c>
      <c r="OI66">
        <f t="shared" si="575"/>
        <v>0</v>
      </c>
      <c r="OJ66">
        <f t="shared" si="576"/>
        <v>0</v>
      </c>
      <c r="OK66">
        <f t="shared" si="577"/>
        <v>0</v>
      </c>
      <c r="OL66">
        <f t="shared" si="578"/>
        <v>0</v>
      </c>
      <c r="OM66">
        <f t="shared" si="579"/>
        <v>0</v>
      </c>
      <c r="ON66">
        <f t="shared" si="580"/>
        <v>0</v>
      </c>
      <c r="OO66">
        <f t="shared" si="581"/>
        <v>0</v>
      </c>
      <c r="OP66">
        <f t="shared" si="582"/>
        <v>0</v>
      </c>
      <c r="OQ66">
        <f t="shared" si="583"/>
        <v>200</v>
      </c>
      <c r="OR66">
        <f t="shared" si="584"/>
        <v>0</v>
      </c>
      <c r="OS66">
        <f t="shared" si="585"/>
        <v>0</v>
      </c>
      <c r="OT66">
        <f t="shared" si="586"/>
        <v>0</v>
      </c>
      <c r="OU66">
        <f t="shared" si="587"/>
        <v>0</v>
      </c>
      <c r="OV66" t="str">
        <f t="shared" si="588"/>
        <v/>
      </c>
      <c r="OW66" t="str">
        <f t="shared" si="589"/>
        <v/>
      </c>
      <c r="OX66">
        <f t="shared" si="590"/>
        <v>0</v>
      </c>
      <c r="PU66">
        <f t="shared" si="591"/>
        <v>999</v>
      </c>
      <c r="PV66">
        <f t="shared" si="592"/>
        <v>999</v>
      </c>
      <c r="QD66">
        <v>63</v>
      </c>
      <c r="QE66">
        <f t="shared" si="723"/>
        <v>0</v>
      </c>
      <c r="QF66">
        <f t="shared" si="724"/>
        <v>0</v>
      </c>
      <c r="QG66">
        <f t="shared" si="725"/>
        <v>0</v>
      </c>
      <c r="QH66">
        <f t="shared" si="726"/>
        <v>0</v>
      </c>
      <c r="QI66">
        <f t="shared" si="727"/>
        <v>0</v>
      </c>
      <c r="QJ66">
        <f t="shared" si="728"/>
        <v>0</v>
      </c>
      <c r="QK66">
        <f t="shared" si="729"/>
        <v>0</v>
      </c>
      <c r="QL66">
        <f t="shared" si="730"/>
        <v>0</v>
      </c>
      <c r="QM66">
        <f t="shared" si="731"/>
        <v>0</v>
      </c>
      <c r="QN66">
        <f t="shared" si="732"/>
        <v>0</v>
      </c>
      <c r="QO66">
        <f t="shared" si="593"/>
        <v>0</v>
      </c>
      <c r="QP66">
        <f t="shared" si="594"/>
        <v>0</v>
      </c>
      <c r="QQ66">
        <f t="shared" si="595"/>
        <v>0</v>
      </c>
      <c r="QR66">
        <f t="shared" si="596"/>
        <v>0</v>
      </c>
      <c r="QS66">
        <f t="shared" si="597"/>
        <v>0</v>
      </c>
      <c r="QT66">
        <f t="shared" si="598"/>
        <v>0</v>
      </c>
      <c r="QU66">
        <f t="shared" si="599"/>
        <v>0</v>
      </c>
      <c r="QV66">
        <f t="shared" si="600"/>
        <v>0</v>
      </c>
      <c r="QW66">
        <f t="shared" si="601"/>
        <v>0</v>
      </c>
      <c r="QX66">
        <f t="shared" si="602"/>
        <v>0</v>
      </c>
      <c r="QY66">
        <f t="shared" si="603"/>
        <v>0</v>
      </c>
      <c r="QZ66">
        <f t="shared" si="604"/>
        <v>0</v>
      </c>
      <c r="RA66">
        <f t="shared" si="605"/>
        <v>0</v>
      </c>
      <c r="RB66">
        <f t="shared" si="606"/>
        <v>0</v>
      </c>
      <c r="RC66">
        <f t="shared" si="607"/>
        <v>0</v>
      </c>
      <c r="RD66">
        <f t="shared" si="608"/>
        <v>0</v>
      </c>
      <c r="RE66">
        <f t="shared" si="609"/>
        <v>0</v>
      </c>
      <c r="RF66">
        <f t="shared" si="610"/>
        <v>0</v>
      </c>
      <c r="RG66">
        <f t="shared" si="611"/>
        <v>0</v>
      </c>
      <c r="RH66">
        <f t="shared" si="612"/>
        <v>0</v>
      </c>
      <c r="RI66">
        <f t="shared" si="613"/>
        <v>0</v>
      </c>
      <c r="RJ66">
        <f t="shared" si="614"/>
        <v>0</v>
      </c>
      <c r="RK66">
        <f t="shared" si="615"/>
        <v>0</v>
      </c>
      <c r="RL66">
        <f t="shared" si="616"/>
        <v>0</v>
      </c>
      <c r="RM66">
        <f t="shared" si="617"/>
        <v>0</v>
      </c>
      <c r="RN66">
        <f t="shared" si="618"/>
        <v>0</v>
      </c>
      <c r="RO66">
        <f t="shared" si="619"/>
        <v>0</v>
      </c>
      <c r="RP66">
        <f t="shared" si="620"/>
        <v>0</v>
      </c>
      <c r="RQ66">
        <f t="shared" si="621"/>
        <v>0</v>
      </c>
      <c r="RR66">
        <f t="shared" si="622"/>
        <v>0</v>
      </c>
      <c r="RS66">
        <f t="shared" si="623"/>
        <v>300</v>
      </c>
      <c r="RT66">
        <f t="shared" si="624"/>
        <v>0</v>
      </c>
      <c r="RU66">
        <f t="shared" si="625"/>
        <v>0</v>
      </c>
      <c r="RV66">
        <f t="shared" si="626"/>
        <v>0</v>
      </c>
      <c r="RW66">
        <f t="shared" si="627"/>
        <v>0</v>
      </c>
      <c r="RX66" t="str">
        <f t="shared" si="628"/>
        <v/>
      </c>
      <c r="RY66" t="str">
        <f t="shared" si="629"/>
        <v/>
      </c>
      <c r="RZ66">
        <f t="shared" si="630"/>
        <v>0</v>
      </c>
      <c r="SW66">
        <f t="shared" si="631"/>
        <v>999</v>
      </c>
      <c r="SX66">
        <f t="shared" si="632"/>
        <v>999</v>
      </c>
      <c r="TF66">
        <v>63</v>
      </c>
      <c r="TG66">
        <f t="shared" si="733"/>
        <v>0</v>
      </c>
      <c r="TH66">
        <f t="shared" si="734"/>
        <v>0</v>
      </c>
      <c r="TI66">
        <f t="shared" si="735"/>
        <v>0</v>
      </c>
      <c r="TJ66">
        <f t="shared" si="736"/>
        <v>0</v>
      </c>
      <c r="TK66">
        <f t="shared" si="737"/>
        <v>0</v>
      </c>
      <c r="TL66">
        <f t="shared" si="738"/>
        <v>0</v>
      </c>
      <c r="TM66">
        <f t="shared" si="739"/>
        <v>0</v>
      </c>
      <c r="TN66">
        <f t="shared" si="740"/>
        <v>0</v>
      </c>
      <c r="TO66">
        <f t="shared" si="741"/>
        <v>0</v>
      </c>
      <c r="TP66">
        <f t="shared" si="742"/>
        <v>0</v>
      </c>
      <c r="TQ66">
        <f t="shared" si="633"/>
        <v>0</v>
      </c>
      <c r="TR66">
        <f t="shared" si="634"/>
        <v>0</v>
      </c>
      <c r="TS66">
        <f t="shared" si="635"/>
        <v>0</v>
      </c>
      <c r="TT66">
        <f t="shared" si="636"/>
        <v>0</v>
      </c>
      <c r="TU66">
        <f t="shared" si="637"/>
        <v>0</v>
      </c>
      <c r="TV66">
        <f t="shared" si="638"/>
        <v>0</v>
      </c>
      <c r="TW66">
        <f t="shared" si="639"/>
        <v>0</v>
      </c>
      <c r="TX66">
        <f t="shared" si="640"/>
        <v>0</v>
      </c>
      <c r="TY66">
        <f t="shared" si="641"/>
        <v>0</v>
      </c>
      <c r="TZ66">
        <f t="shared" si="642"/>
        <v>0</v>
      </c>
      <c r="UA66">
        <f t="shared" si="643"/>
        <v>0</v>
      </c>
      <c r="UB66">
        <f t="shared" si="644"/>
        <v>0</v>
      </c>
      <c r="UC66">
        <f t="shared" si="645"/>
        <v>0</v>
      </c>
      <c r="UD66">
        <f t="shared" si="646"/>
        <v>0</v>
      </c>
      <c r="UE66">
        <f t="shared" si="647"/>
        <v>0</v>
      </c>
      <c r="UF66">
        <f t="shared" si="648"/>
        <v>0</v>
      </c>
      <c r="UG66">
        <f t="shared" si="649"/>
        <v>0</v>
      </c>
      <c r="UH66">
        <f t="shared" si="650"/>
        <v>0</v>
      </c>
      <c r="UI66">
        <f t="shared" si="651"/>
        <v>0</v>
      </c>
      <c r="UJ66">
        <f t="shared" si="652"/>
        <v>0</v>
      </c>
      <c r="UK66">
        <f t="shared" si="653"/>
        <v>0</v>
      </c>
      <c r="UL66">
        <f t="shared" si="654"/>
        <v>0</v>
      </c>
      <c r="UM66">
        <f t="shared" si="655"/>
        <v>0</v>
      </c>
      <c r="UN66">
        <f t="shared" si="656"/>
        <v>0</v>
      </c>
      <c r="UO66">
        <f t="shared" si="657"/>
        <v>0</v>
      </c>
      <c r="UP66">
        <f t="shared" si="658"/>
        <v>0</v>
      </c>
      <c r="UQ66">
        <f t="shared" si="659"/>
        <v>0</v>
      </c>
      <c r="UR66">
        <f t="shared" si="660"/>
        <v>0</v>
      </c>
      <c r="US66">
        <f t="shared" si="661"/>
        <v>0</v>
      </c>
      <c r="UT66">
        <f t="shared" si="662"/>
        <v>0</v>
      </c>
      <c r="UU66">
        <f t="shared" si="663"/>
        <v>400</v>
      </c>
      <c r="UV66">
        <f t="shared" si="664"/>
        <v>0</v>
      </c>
      <c r="UW66">
        <f t="shared" si="665"/>
        <v>0</v>
      </c>
      <c r="UX66">
        <f t="shared" si="666"/>
        <v>0</v>
      </c>
      <c r="UY66">
        <f t="shared" si="667"/>
        <v>0</v>
      </c>
      <c r="UZ66" t="str">
        <f t="shared" si="668"/>
        <v/>
      </c>
      <c r="VA66" t="str">
        <f t="shared" si="669"/>
        <v/>
      </c>
      <c r="VB66">
        <f t="shared" si="670"/>
        <v>0</v>
      </c>
      <c r="VY66">
        <f t="shared" si="671"/>
        <v>999</v>
      </c>
      <c r="VZ66">
        <f t="shared" si="672"/>
        <v>999</v>
      </c>
      <c r="WH66">
        <v>63</v>
      </c>
      <c r="WI66">
        <f t="shared" si="383"/>
        <v>0</v>
      </c>
      <c r="WJ66">
        <f t="shared" si="384"/>
        <v>0</v>
      </c>
      <c r="WK66">
        <f t="shared" si="385"/>
        <v>0</v>
      </c>
      <c r="WL66">
        <f t="shared" si="386"/>
        <v>0</v>
      </c>
      <c r="WM66">
        <f t="shared" si="387"/>
        <v>0</v>
      </c>
      <c r="WN66">
        <f t="shared" si="388"/>
        <v>0</v>
      </c>
      <c r="WO66">
        <f t="shared" si="389"/>
        <v>0</v>
      </c>
      <c r="WP66">
        <f t="shared" si="390"/>
        <v>0</v>
      </c>
      <c r="WQ66">
        <f t="shared" si="391"/>
        <v>0</v>
      </c>
      <c r="WR66">
        <f t="shared" si="392"/>
        <v>0</v>
      </c>
      <c r="WS66">
        <f t="shared" si="280"/>
        <v>0</v>
      </c>
      <c r="WT66">
        <f t="shared" si="281"/>
        <v>0</v>
      </c>
      <c r="WU66">
        <f t="shared" si="282"/>
        <v>0</v>
      </c>
      <c r="WV66">
        <f t="shared" si="283"/>
        <v>0</v>
      </c>
      <c r="WW66">
        <f t="shared" si="284"/>
        <v>0</v>
      </c>
      <c r="WX66">
        <f t="shared" si="285"/>
        <v>0</v>
      </c>
      <c r="WY66">
        <f t="shared" si="286"/>
        <v>0</v>
      </c>
      <c r="WZ66">
        <f t="shared" si="287"/>
        <v>0</v>
      </c>
      <c r="XA66">
        <f t="shared" si="288"/>
        <v>0</v>
      </c>
      <c r="XB66">
        <f t="shared" si="289"/>
        <v>0</v>
      </c>
      <c r="XC66">
        <f t="shared" si="290"/>
        <v>0</v>
      </c>
      <c r="XD66">
        <f t="shared" si="291"/>
        <v>0</v>
      </c>
      <c r="XE66">
        <f t="shared" si="292"/>
        <v>0</v>
      </c>
      <c r="XF66">
        <f t="shared" si="293"/>
        <v>0</v>
      </c>
      <c r="XG66">
        <f t="shared" si="294"/>
        <v>0</v>
      </c>
      <c r="XH66">
        <f t="shared" si="295"/>
        <v>0</v>
      </c>
      <c r="XI66">
        <f t="shared" si="296"/>
        <v>0</v>
      </c>
      <c r="XJ66">
        <f t="shared" si="297"/>
        <v>0</v>
      </c>
      <c r="XK66">
        <f t="shared" si="298"/>
        <v>0</v>
      </c>
      <c r="XL66">
        <f t="shared" si="299"/>
        <v>0</v>
      </c>
      <c r="XM66">
        <f t="shared" si="300"/>
        <v>0</v>
      </c>
      <c r="XN66">
        <f t="shared" si="301"/>
        <v>0</v>
      </c>
      <c r="XO66">
        <f t="shared" si="302"/>
        <v>0</v>
      </c>
      <c r="XP66">
        <f t="shared" si="303"/>
        <v>0</v>
      </c>
      <c r="XQ66">
        <f t="shared" si="304"/>
        <v>0</v>
      </c>
      <c r="XR66">
        <f t="shared" si="305"/>
        <v>0</v>
      </c>
      <c r="XS66">
        <f t="shared" si="306"/>
        <v>0</v>
      </c>
      <c r="XT66">
        <f t="shared" si="307"/>
        <v>0</v>
      </c>
      <c r="XU66">
        <f t="shared" si="308"/>
        <v>0</v>
      </c>
      <c r="XV66">
        <f t="shared" si="309"/>
        <v>0</v>
      </c>
      <c r="XX66">
        <f t="shared" si="310"/>
        <v>0</v>
      </c>
      <c r="XY66">
        <f t="shared" si="311"/>
        <v>0</v>
      </c>
      <c r="XZ66">
        <f t="shared" si="312"/>
        <v>0</v>
      </c>
    </row>
    <row r="67" spans="2:650" x14ac:dyDescent="0.45">
      <c r="B67" s="31" t="str">
        <f>IF((IF($D$20="Snowball",CJ10,FL10)&gt;0.005),7,"")</f>
        <v/>
      </c>
      <c r="C67" s="32" t="str">
        <f>IF(AND((IF($D$20="Snowball",CJ10,FL10)&gt;0.005),$D$19&lt;&gt;""),EDATE($D$19,6),"")</f>
        <v/>
      </c>
      <c r="D67" s="29" t="str">
        <f t="shared" si="743"/>
        <v/>
      </c>
      <c r="E67" s="29" t="str">
        <f t="shared" si="744"/>
        <v/>
      </c>
      <c r="F67" s="29" t="str">
        <f t="shared" si="745"/>
        <v/>
      </c>
      <c r="G67" s="29" t="str">
        <f t="shared" si="746"/>
        <v/>
      </c>
      <c r="H67" s="35" t="str">
        <f t="shared" si="747"/>
        <v/>
      </c>
      <c r="I67" s="36" t="str">
        <f t="shared" si="748"/>
        <v/>
      </c>
      <c r="AT67">
        <v>64</v>
      </c>
      <c r="AU67">
        <f t="shared" si="673"/>
        <v>0</v>
      </c>
      <c r="AV67">
        <f t="shared" si="674"/>
        <v>0</v>
      </c>
      <c r="AW67">
        <f t="shared" si="675"/>
        <v>0</v>
      </c>
      <c r="AX67">
        <f t="shared" si="676"/>
        <v>0</v>
      </c>
      <c r="AY67">
        <f t="shared" si="677"/>
        <v>0</v>
      </c>
      <c r="AZ67">
        <f t="shared" si="678"/>
        <v>0</v>
      </c>
      <c r="BA67">
        <f t="shared" si="679"/>
        <v>0</v>
      </c>
      <c r="BB67">
        <f t="shared" si="680"/>
        <v>0</v>
      </c>
      <c r="BC67">
        <f t="shared" si="681"/>
        <v>0</v>
      </c>
      <c r="BD67">
        <f t="shared" si="682"/>
        <v>0</v>
      </c>
      <c r="BE67">
        <f t="shared" si="393"/>
        <v>0</v>
      </c>
      <c r="BF67">
        <f t="shared" si="394"/>
        <v>0</v>
      </c>
      <c r="BG67">
        <f t="shared" si="395"/>
        <v>0</v>
      </c>
      <c r="BH67">
        <f t="shared" si="396"/>
        <v>0</v>
      </c>
      <c r="BI67">
        <f t="shared" si="397"/>
        <v>0</v>
      </c>
      <c r="BJ67">
        <f t="shared" si="398"/>
        <v>0</v>
      </c>
      <c r="BK67">
        <f t="shared" si="399"/>
        <v>0</v>
      </c>
      <c r="BL67">
        <f t="shared" si="400"/>
        <v>0</v>
      </c>
      <c r="BM67">
        <f t="shared" si="401"/>
        <v>0</v>
      </c>
      <c r="BN67">
        <f t="shared" si="402"/>
        <v>0</v>
      </c>
      <c r="BO67">
        <f t="shared" si="403"/>
        <v>0</v>
      </c>
      <c r="BP67">
        <f t="shared" si="404"/>
        <v>0</v>
      </c>
      <c r="BQ67">
        <f t="shared" si="405"/>
        <v>0</v>
      </c>
      <c r="BR67">
        <f t="shared" si="406"/>
        <v>0</v>
      </c>
      <c r="BS67">
        <f t="shared" si="407"/>
        <v>0</v>
      </c>
      <c r="BT67">
        <f t="shared" si="408"/>
        <v>0</v>
      </c>
      <c r="BU67">
        <f t="shared" si="409"/>
        <v>0</v>
      </c>
      <c r="BV67">
        <f t="shared" si="410"/>
        <v>0</v>
      </c>
      <c r="BW67">
        <f t="shared" si="411"/>
        <v>0</v>
      </c>
      <c r="BX67">
        <f t="shared" si="412"/>
        <v>0</v>
      </c>
      <c r="BY67">
        <f t="shared" si="413"/>
        <v>0</v>
      </c>
      <c r="BZ67">
        <f t="shared" si="414"/>
        <v>0</v>
      </c>
      <c r="CA67">
        <f t="shared" si="415"/>
        <v>0</v>
      </c>
      <c r="CB67">
        <f t="shared" si="416"/>
        <v>0</v>
      </c>
      <c r="CC67">
        <f t="shared" si="417"/>
        <v>0</v>
      </c>
      <c r="CD67">
        <f t="shared" si="418"/>
        <v>0</v>
      </c>
      <c r="CE67">
        <f t="shared" si="419"/>
        <v>0</v>
      </c>
      <c r="CF67">
        <f t="shared" si="420"/>
        <v>0</v>
      </c>
      <c r="CG67">
        <f t="shared" si="421"/>
        <v>0</v>
      </c>
      <c r="CH67">
        <f t="shared" si="422"/>
        <v>0</v>
      </c>
      <c r="CI67">
        <f t="shared" si="423"/>
        <v>0</v>
      </c>
      <c r="CJ67">
        <f t="shared" si="424"/>
        <v>0</v>
      </c>
      <c r="CK67">
        <f t="shared" si="425"/>
        <v>0</v>
      </c>
      <c r="CL67">
        <f t="shared" si="426"/>
        <v>0</v>
      </c>
      <c r="CM67">
        <f t="shared" si="427"/>
        <v>0</v>
      </c>
      <c r="CN67" t="str">
        <f t="shared" si="428"/>
        <v/>
      </c>
      <c r="CO67" t="str">
        <f t="shared" si="429"/>
        <v/>
      </c>
      <c r="CP67">
        <f t="shared" si="430"/>
        <v>0</v>
      </c>
      <c r="DM67">
        <f t="shared" si="431"/>
        <v>999</v>
      </c>
      <c r="DN67">
        <f t="shared" si="432"/>
        <v>999</v>
      </c>
      <c r="DV67">
        <v>64</v>
      </c>
      <c r="DW67">
        <f t="shared" si="683"/>
        <v>0</v>
      </c>
      <c r="DX67">
        <f t="shared" si="684"/>
        <v>0</v>
      </c>
      <c r="DY67">
        <f t="shared" si="685"/>
        <v>0</v>
      </c>
      <c r="DZ67">
        <f t="shared" si="686"/>
        <v>0</v>
      </c>
      <c r="EA67">
        <f t="shared" si="687"/>
        <v>0</v>
      </c>
      <c r="EB67">
        <f t="shared" si="688"/>
        <v>0</v>
      </c>
      <c r="EC67">
        <f t="shared" si="689"/>
        <v>0</v>
      </c>
      <c r="ED67">
        <f t="shared" si="690"/>
        <v>0</v>
      </c>
      <c r="EE67">
        <f t="shared" si="691"/>
        <v>0</v>
      </c>
      <c r="EF67">
        <f t="shared" si="692"/>
        <v>0</v>
      </c>
      <c r="EG67">
        <f t="shared" si="433"/>
        <v>0</v>
      </c>
      <c r="EH67">
        <f t="shared" si="434"/>
        <v>0</v>
      </c>
      <c r="EI67">
        <f t="shared" si="435"/>
        <v>0</v>
      </c>
      <c r="EJ67">
        <f t="shared" si="436"/>
        <v>0</v>
      </c>
      <c r="EK67">
        <f t="shared" si="437"/>
        <v>0</v>
      </c>
      <c r="EL67">
        <f t="shared" si="438"/>
        <v>0</v>
      </c>
      <c r="EM67">
        <f t="shared" si="439"/>
        <v>0</v>
      </c>
      <c r="EN67">
        <f t="shared" si="440"/>
        <v>0</v>
      </c>
      <c r="EO67">
        <f t="shared" si="441"/>
        <v>0</v>
      </c>
      <c r="EP67">
        <f t="shared" si="442"/>
        <v>0</v>
      </c>
      <c r="EQ67">
        <f t="shared" si="443"/>
        <v>0</v>
      </c>
      <c r="ER67">
        <f t="shared" si="444"/>
        <v>0</v>
      </c>
      <c r="ES67">
        <f t="shared" si="445"/>
        <v>0</v>
      </c>
      <c r="ET67">
        <f t="shared" si="446"/>
        <v>0</v>
      </c>
      <c r="EU67">
        <f t="shared" si="447"/>
        <v>0</v>
      </c>
      <c r="EV67">
        <f t="shared" si="448"/>
        <v>0</v>
      </c>
      <c r="EW67">
        <f t="shared" si="449"/>
        <v>0</v>
      </c>
      <c r="EX67">
        <f t="shared" si="450"/>
        <v>0</v>
      </c>
      <c r="EY67">
        <f t="shared" si="451"/>
        <v>0</v>
      </c>
      <c r="EZ67">
        <f t="shared" si="452"/>
        <v>0</v>
      </c>
      <c r="FA67">
        <f t="shared" si="453"/>
        <v>0</v>
      </c>
      <c r="FB67">
        <f t="shared" si="454"/>
        <v>0</v>
      </c>
      <c r="FC67">
        <f t="shared" si="455"/>
        <v>0</v>
      </c>
      <c r="FD67">
        <f t="shared" si="456"/>
        <v>0</v>
      </c>
      <c r="FE67">
        <f t="shared" si="457"/>
        <v>0</v>
      </c>
      <c r="FF67">
        <f t="shared" si="458"/>
        <v>0</v>
      </c>
      <c r="FG67">
        <f t="shared" si="459"/>
        <v>0</v>
      </c>
      <c r="FH67">
        <f t="shared" si="460"/>
        <v>0</v>
      </c>
      <c r="FI67">
        <f t="shared" si="461"/>
        <v>0</v>
      </c>
      <c r="FJ67">
        <f t="shared" si="462"/>
        <v>0</v>
      </c>
      <c r="FK67">
        <f t="shared" si="463"/>
        <v>0</v>
      </c>
      <c r="FL67">
        <f t="shared" si="464"/>
        <v>0</v>
      </c>
      <c r="FM67">
        <f t="shared" si="465"/>
        <v>0</v>
      </c>
      <c r="FN67">
        <f t="shared" si="466"/>
        <v>0</v>
      </c>
      <c r="FO67">
        <f t="shared" si="467"/>
        <v>0</v>
      </c>
      <c r="FP67" t="str">
        <f t="shared" si="468"/>
        <v/>
      </c>
      <c r="FQ67" t="str">
        <f t="shared" si="469"/>
        <v/>
      </c>
      <c r="FR67">
        <f t="shared" si="470"/>
        <v>0</v>
      </c>
      <c r="GO67">
        <f t="shared" si="471"/>
        <v>999</v>
      </c>
      <c r="GP67">
        <f t="shared" si="472"/>
        <v>999</v>
      </c>
      <c r="GX67">
        <v>64</v>
      </c>
      <c r="GY67">
        <f t="shared" si="693"/>
        <v>0</v>
      </c>
      <c r="GZ67">
        <f t="shared" si="694"/>
        <v>0</v>
      </c>
      <c r="HA67">
        <f t="shared" si="695"/>
        <v>0</v>
      </c>
      <c r="HB67">
        <f t="shared" si="696"/>
        <v>0</v>
      </c>
      <c r="HC67">
        <f t="shared" si="697"/>
        <v>0</v>
      </c>
      <c r="HD67">
        <f t="shared" si="698"/>
        <v>0</v>
      </c>
      <c r="HE67">
        <f t="shared" si="699"/>
        <v>0</v>
      </c>
      <c r="HF67">
        <f t="shared" si="700"/>
        <v>0</v>
      </c>
      <c r="HG67">
        <f t="shared" si="701"/>
        <v>0</v>
      </c>
      <c r="HH67">
        <f t="shared" si="702"/>
        <v>0</v>
      </c>
      <c r="HI67">
        <f t="shared" si="473"/>
        <v>0</v>
      </c>
      <c r="HJ67">
        <f t="shared" si="474"/>
        <v>0</v>
      </c>
      <c r="HK67">
        <f t="shared" si="475"/>
        <v>0</v>
      </c>
      <c r="HL67">
        <f t="shared" si="476"/>
        <v>0</v>
      </c>
      <c r="HM67">
        <f t="shared" si="477"/>
        <v>0</v>
      </c>
      <c r="HN67">
        <f t="shared" si="478"/>
        <v>0</v>
      </c>
      <c r="HO67">
        <f t="shared" si="479"/>
        <v>0</v>
      </c>
      <c r="HP67">
        <f t="shared" si="480"/>
        <v>0</v>
      </c>
      <c r="HQ67">
        <f t="shared" si="481"/>
        <v>0</v>
      </c>
      <c r="HR67">
        <f t="shared" si="482"/>
        <v>0</v>
      </c>
      <c r="HS67">
        <f t="shared" si="483"/>
        <v>0</v>
      </c>
      <c r="HT67">
        <f t="shared" si="484"/>
        <v>0</v>
      </c>
      <c r="HU67">
        <f t="shared" si="485"/>
        <v>0</v>
      </c>
      <c r="HV67">
        <f t="shared" si="486"/>
        <v>0</v>
      </c>
      <c r="HW67">
        <f t="shared" si="487"/>
        <v>0</v>
      </c>
      <c r="HX67">
        <f t="shared" si="488"/>
        <v>0</v>
      </c>
      <c r="HY67">
        <f t="shared" si="489"/>
        <v>0</v>
      </c>
      <c r="HZ67">
        <f t="shared" si="490"/>
        <v>0</v>
      </c>
      <c r="IA67">
        <f t="shared" si="491"/>
        <v>0</v>
      </c>
      <c r="IB67">
        <f t="shared" si="492"/>
        <v>0</v>
      </c>
      <c r="IC67">
        <f t="shared" si="493"/>
        <v>0</v>
      </c>
      <c r="ID67">
        <f t="shared" si="494"/>
        <v>0</v>
      </c>
      <c r="IE67">
        <f t="shared" si="495"/>
        <v>0</v>
      </c>
      <c r="IF67">
        <f t="shared" si="496"/>
        <v>0</v>
      </c>
      <c r="IG67">
        <f t="shared" si="497"/>
        <v>0</v>
      </c>
      <c r="IH67">
        <f t="shared" si="498"/>
        <v>0</v>
      </c>
      <c r="II67">
        <f t="shared" si="499"/>
        <v>0</v>
      </c>
      <c r="IJ67">
        <f t="shared" si="500"/>
        <v>0</v>
      </c>
      <c r="IK67">
        <f t="shared" si="501"/>
        <v>0</v>
      </c>
      <c r="IL67">
        <f t="shared" si="502"/>
        <v>0</v>
      </c>
      <c r="IM67">
        <f t="shared" si="503"/>
        <v>0</v>
      </c>
      <c r="IN67">
        <f t="shared" si="504"/>
        <v>0</v>
      </c>
      <c r="IO67">
        <f t="shared" si="505"/>
        <v>0</v>
      </c>
      <c r="IP67">
        <f t="shared" si="506"/>
        <v>0</v>
      </c>
      <c r="IQ67">
        <f t="shared" si="507"/>
        <v>0</v>
      </c>
      <c r="IR67" t="str">
        <f t="shared" si="508"/>
        <v/>
      </c>
      <c r="IS67" t="str">
        <f t="shared" si="509"/>
        <v/>
      </c>
      <c r="IT67">
        <f t="shared" si="510"/>
        <v>0</v>
      </c>
      <c r="JQ67">
        <f t="shared" si="511"/>
        <v>999</v>
      </c>
      <c r="JR67">
        <f t="shared" si="512"/>
        <v>999</v>
      </c>
      <c r="JZ67">
        <v>64</v>
      </c>
      <c r="KA67">
        <f t="shared" si="703"/>
        <v>0</v>
      </c>
      <c r="KB67">
        <f t="shared" si="704"/>
        <v>0</v>
      </c>
      <c r="KC67">
        <f t="shared" si="705"/>
        <v>0</v>
      </c>
      <c r="KD67">
        <f t="shared" si="706"/>
        <v>0</v>
      </c>
      <c r="KE67">
        <f t="shared" si="707"/>
        <v>0</v>
      </c>
      <c r="KF67">
        <f t="shared" si="708"/>
        <v>0</v>
      </c>
      <c r="KG67">
        <f t="shared" si="709"/>
        <v>0</v>
      </c>
      <c r="KH67">
        <f t="shared" si="710"/>
        <v>0</v>
      </c>
      <c r="KI67">
        <f t="shared" si="711"/>
        <v>0</v>
      </c>
      <c r="KJ67">
        <f t="shared" si="712"/>
        <v>0</v>
      </c>
      <c r="KK67">
        <f t="shared" si="513"/>
        <v>0</v>
      </c>
      <c r="KL67">
        <f t="shared" si="514"/>
        <v>0</v>
      </c>
      <c r="KM67">
        <f t="shared" si="515"/>
        <v>0</v>
      </c>
      <c r="KN67">
        <f t="shared" si="516"/>
        <v>0</v>
      </c>
      <c r="KO67">
        <f t="shared" si="517"/>
        <v>0</v>
      </c>
      <c r="KP67">
        <f t="shared" si="518"/>
        <v>0</v>
      </c>
      <c r="KQ67">
        <f t="shared" si="519"/>
        <v>0</v>
      </c>
      <c r="KR67">
        <f t="shared" si="520"/>
        <v>0</v>
      </c>
      <c r="KS67">
        <f t="shared" si="521"/>
        <v>0</v>
      </c>
      <c r="KT67">
        <f t="shared" si="522"/>
        <v>0</v>
      </c>
      <c r="KU67">
        <f t="shared" si="523"/>
        <v>0</v>
      </c>
      <c r="KV67">
        <f t="shared" si="524"/>
        <v>0</v>
      </c>
      <c r="KW67">
        <f t="shared" si="525"/>
        <v>0</v>
      </c>
      <c r="KX67">
        <f t="shared" si="526"/>
        <v>0</v>
      </c>
      <c r="KY67">
        <f t="shared" si="527"/>
        <v>0</v>
      </c>
      <c r="KZ67">
        <f t="shared" si="528"/>
        <v>0</v>
      </c>
      <c r="LA67">
        <f t="shared" si="529"/>
        <v>0</v>
      </c>
      <c r="LB67">
        <f t="shared" si="530"/>
        <v>0</v>
      </c>
      <c r="LC67">
        <f t="shared" si="531"/>
        <v>0</v>
      </c>
      <c r="LD67">
        <f t="shared" si="532"/>
        <v>0</v>
      </c>
      <c r="LE67">
        <f t="shared" si="533"/>
        <v>0</v>
      </c>
      <c r="LF67">
        <f t="shared" si="534"/>
        <v>0</v>
      </c>
      <c r="LG67">
        <f t="shared" si="535"/>
        <v>0</v>
      </c>
      <c r="LH67">
        <f t="shared" si="536"/>
        <v>0</v>
      </c>
      <c r="LI67">
        <f t="shared" si="537"/>
        <v>0</v>
      </c>
      <c r="LJ67">
        <f t="shared" si="538"/>
        <v>0</v>
      </c>
      <c r="LK67">
        <f t="shared" si="539"/>
        <v>0</v>
      </c>
      <c r="LL67">
        <f t="shared" si="540"/>
        <v>0</v>
      </c>
      <c r="LM67">
        <f t="shared" si="541"/>
        <v>0</v>
      </c>
      <c r="LN67">
        <f t="shared" si="542"/>
        <v>0</v>
      </c>
      <c r="LO67">
        <f t="shared" si="543"/>
        <v>100</v>
      </c>
      <c r="LP67">
        <f t="shared" si="544"/>
        <v>0</v>
      </c>
      <c r="LQ67">
        <f t="shared" si="545"/>
        <v>0</v>
      </c>
      <c r="LR67">
        <f t="shared" si="546"/>
        <v>0</v>
      </c>
      <c r="LS67">
        <f t="shared" si="547"/>
        <v>0</v>
      </c>
      <c r="LT67" t="str">
        <f t="shared" si="548"/>
        <v/>
      </c>
      <c r="LU67" t="str">
        <f t="shared" si="549"/>
        <v/>
      </c>
      <c r="LV67">
        <f t="shared" si="550"/>
        <v>0</v>
      </c>
      <c r="MS67">
        <f t="shared" si="551"/>
        <v>999</v>
      </c>
      <c r="MT67">
        <f t="shared" si="552"/>
        <v>999</v>
      </c>
      <c r="NB67">
        <v>64</v>
      </c>
      <c r="NC67">
        <f t="shared" si="713"/>
        <v>0</v>
      </c>
      <c r="ND67">
        <f t="shared" si="714"/>
        <v>0</v>
      </c>
      <c r="NE67">
        <f t="shared" si="715"/>
        <v>0</v>
      </c>
      <c r="NF67">
        <f t="shared" si="716"/>
        <v>0</v>
      </c>
      <c r="NG67">
        <f t="shared" si="717"/>
        <v>0</v>
      </c>
      <c r="NH67">
        <f t="shared" si="718"/>
        <v>0</v>
      </c>
      <c r="NI67">
        <f t="shared" si="719"/>
        <v>0</v>
      </c>
      <c r="NJ67">
        <f t="shared" si="720"/>
        <v>0</v>
      </c>
      <c r="NK67">
        <f t="shared" si="721"/>
        <v>0</v>
      </c>
      <c r="NL67">
        <f t="shared" si="722"/>
        <v>0</v>
      </c>
      <c r="NM67">
        <f t="shared" si="553"/>
        <v>0</v>
      </c>
      <c r="NN67">
        <f t="shared" si="554"/>
        <v>0</v>
      </c>
      <c r="NO67">
        <f t="shared" si="555"/>
        <v>0</v>
      </c>
      <c r="NP67">
        <f t="shared" si="556"/>
        <v>0</v>
      </c>
      <c r="NQ67">
        <f t="shared" si="557"/>
        <v>0</v>
      </c>
      <c r="NR67">
        <f t="shared" si="558"/>
        <v>0</v>
      </c>
      <c r="NS67">
        <f t="shared" si="559"/>
        <v>0</v>
      </c>
      <c r="NT67">
        <f t="shared" si="560"/>
        <v>0</v>
      </c>
      <c r="NU67">
        <f t="shared" si="561"/>
        <v>0</v>
      </c>
      <c r="NV67">
        <f t="shared" si="562"/>
        <v>0</v>
      </c>
      <c r="NW67">
        <f t="shared" si="563"/>
        <v>0</v>
      </c>
      <c r="NX67">
        <f t="shared" si="564"/>
        <v>0</v>
      </c>
      <c r="NY67">
        <f t="shared" si="565"/>
        <v>0</v>
      </c>
      <c r="NZ67">
        <f t="shared" si="566"/>
        <v>0</v>
      </c>
      <c r="OA67">
        <f t="shared" si="567"/>
        <v>0</v>
      </c>
      <c r="OB67">
        <f t="shared" si="568"/>
        <v>0</v>
      </c>
      <c r="OC67">
        <f t="shared" si="569"/>
        <v>0</v>
      </c>
      <c r="OD67">
        <f t="shared" si="570"/>
        <v>0</v>
      </c>
      <c r="OE67">
        <f t="shared" si="571"/>
        <v>0</v>
      </c>
      <c r="OF67">
        <f t="shared" si="572"/>
        <v>0</v>
      </c>
      <c r="OG67">
        <f t="shared" si="573"/>
        <v>0</v>
      </c>
      <c r="OH67">
        <f t="shared" si="574"/>
        <v>0</v>
      </c>
      <c r="OI67">
        <f t="shared" si="575"/>
        <v>0</v>
      </c>
      <c r="OJ67">
        <f t="shared" si="576"/>
        <v>0</v>
      </c>
      <c r="OK67">
        <f t="shared" si="577"/>
        <v>0</v>
      </c>
      <c r="OL67">
        <f t="shared" si="578"/>
        <v>0</v>
      </c>
      <c r="OM67">
        <f t="shared" si="579"/>
        <v>0</v>
      </c>
      <c r="ON67">
        <f t="shared" si="580"/>
        <v>0</v>
      </c>
      <c r="OO67">
        <f t="shared" si="581"/>
        <v>0</v>
      </c>
      <c r="OP67">
        <f t="shared" si="582"/>
        <v>0</v>
      </c>
      <c r="OQ67">
        <f t="shared" si="583"/>
        <v>200</v>
      </c>
      <c r="OR67">
        <f t="shared" si="584"/>
        <v>0</v>
      </c>
      <c r="OS67">
        <f t="shared" si="585"/>
        <v>0</v>
      </c>
      <c r="OT67">
        <f t="shared" si="586"/>
        <v>0</v>
      </c>
      <c r="OU67">
        <f t="shared" si="587"/>
        <v>0</v>
      </c>
      <c r="OV67" t="str">
        <f t="shared" si="588"/>
        <v/>
      </c>
      <c r="OW67" t="str">
        <f t="shared" si="589"/>
        <v/>
      </c>
      <c r="OX67">
        <f t="shared" si="590"/>
        <v>0</v>
      </c>
      <c r="PU67">
        <f t="shared" si="591"/>
        <v>999</v>
      </c>
      <c r="PV67">
        <f t="shared" si="592"/>
        <v>999</v>
      </c>
      <c r="QD67">
        <v>64</v>
      </c>
      <c r="QE67">
        <f t="shared" si="723"/>
        <v>0</v>
      </c>
      <c r="QF67">
        <f t="shared" si="724"/>
        <v>0</v>
      </c>
      <c r="QG67">
        <f t="shared" si="725"/>
        <v>0</v>
      </c>
      <c r="QH67">
        <f t="shared" si="726"/>
        <v>0</v>
      </c>
      <c r="QI67">
        <f t="shared" si="727"/>
        <v>0</v>
      </c>
      <c r="QJ67">
        <f t="shared" si="728"/>
        <v>0</v>
      </c>
      <c r="QK67">
        <f t="shared" si="729"/>
        <v>0</v>
      </c>
      <c r="QL67">
        <f t="shared" si="730"/>
        <v>0</v>
      </c>
      <c r="QM67">
        <f t="shared" si="731"/>
        <v>0</v>
      </c>
      <c r="QN67">
        <f t="shared" si="732"/>
        <v>0</v>
      </c>
      <c r="QO67">
        <f t="shared" si="593"/>
        <v>0</v>
      </c>
      <c r="QP67">
        <f t="shared" si="594"/>
        <v>0</v>
      </c>
      <c r="QQ67">
        <f t="shared" si="595"/>
        <v>0</v>
      </c>
      <c r="QR67">
        <f t="shared" si="596"/>
        <v>0</v>
      </c>
      <c r="QS67">
        <f t="shared" si="597"/>
        <v>0</v>
      </c>
      <c r="QT67">
        <f t="shared" si="598"/>
        <v>0</v>
      </c>
      <c r="QU67">
        <f t="shared" si="599"/>
        <v>0</v>
      </c>
      <c r="QV67">
        <f t="shared" si="600"/>
        <v>0</v>
      </c>
      <c r="QW67">
        <f t="shared" si="601"/>
        <v>0</v>
      </c>
      <c r="QX67">
        <f t="shared" si="602"/>
        <v>0</v>
      </c>
      <c r="QY67">
        <f t="shared" si="603"/>
        <v>0</v>
      </c>
      <c r="QZ67">
        <f t="shared" si="604"/>
        <v>0</v>
      </c>
      <c r="RA67">
        <f t="shared" si="605"/>
        <v>0</v>
      </c>
      <c r="RB67">
        <f t="shared" si="606"/>
        <v>0</v>
      </c>
      <c r="RC67">
        <f t="shared" si="607"/>
        <v>0</v>
      </c>
      <c r="RD67">
        <f t="shared" si="608"/>
        <v>0</v>
      </c>
      <c r="RE67">
        <f t="shared" si="609"/>
        <v>0</v>
      </c>
      <c r="RF67">
        <f t="shared" si="610"/>
        <v>0</v>
      </c>
      <c r="RG67">
        <f t="shared" si="611"/>
        <v>0</v>
      </c>
      <c r="RH67">
        <f t="shared" si="612"/>
        <v>0</v>
      </c>
      <c r="RI67">
        <f t="shared" si="613"/>
        <v>0</v>
      </c>
      <c r="RJ67">
        <f t="shared" si="614"/>
        <v>0</v>
      </c>
      <c r="RK67">
        <f t="shared" si="615"/>
        <v>0</v>
      </c>
      <c r="RL67">
        <f t="shared" si="616"/>
        <v>0</v>
      </c>
      <c r="RM67">
        <f t="shared" si="617"/>
        <v>0</v>
      </c>
      <c r="RN67">
        <f t="shared" si="618"/>
        <v>0</v>
      </c>
      <c r="RO67">
        <f t="shared" si="619"/>
        <v>0</v>
      </c>
      <c r="RP67">
        <f t="shared" si="620"/>
        <v>0</v>
      </c>
      <c r="RQ67">
        <f t="shared" si="621"/>
        <v>0</v>
      </c>
      <c r="RR67">
        <f t="shared" si="622"/>
        <v>0</v>
      </c>
      <c r="RS67">
        <f t="shared" si="623"/>
        <v>300</v>
      </c>
      <c r="RT67">
        <f t="shared" si="624"/>
        <v>0</v>
      </c>
      <c r="RU67">
        <f t="shared" si="625"/>
        <v>0</v>
      </c>
      <c r="RV67">
        <f t="shared" si="626"/>
        <v>0</v>
      </c>
      <c r="RW67">
        <f t="shared" si="627"/>
        <v>0</v>
      </c>
      <c r="RX67" t="str">
        <f t="shared" si="628"/>
        <v/>
      </c>
      <c r="RY67" t="str">
        <f t="shared" si="629"/>
        <v/>
      </c>
      <c r="RZ67">
        <f t="shared" si="630"/>
        <v>0</v>
      </c>
      <c r="SW67">
        <f t="shared" si="631"/>
        <v>999</v>
      </c>
      <c r="SX67">
        <f t="shared" si="632"/>
        <v>999</v>
      </c>
      <c r="TF67">
        <v>64</v>
      </c>
      <c r="TG67">
        <f t="shared" si="733"/>
        <v>0</v>
      </c>
      <c r="TH67">
        <f t="shared" si="734"/>
        <v>0</v>
      </c>
      <c r="TI67">
        <f t="shared" si="735"/>
        <v>0</v>
      </c>
      <c r="TJ67">
        <f t="shared" si="736"/>
        <v>0</v>
      </c>
      <c r="TK67">
        <f t="shared" si="737"/>
        <v>0</v>
      </c>
      <c r="TL67">
        <f t="shared" si="738"/>
        <v>0</v>
      </c>
      <c r="TM67">
        <f t="shared" si="739"/>
        <v>0</v>
      </c>
      <c r="TN67">
        <f t="shared" si="740"/>
        <v>0</v>
      </c>
      <c r="TO67">
        <f t="shared" si="741"/>
        <v>0</v>
      </c>
      <c r="TP67">
        <f t="shared" si="742"/>
        <v>0</v>
      </c>
      <c r="TQ67">
        <f t="shared" si="633"/>
        <v>0</v>
      </c>
      <c r="TR67">
        <f t="shared" si="634"/>
        <v>0</v>
      </c>
      <c r="TS67">
        <f t="shared" si="635"/>
        <v>0</v>
      </c>
      <c r="TT67">
        <f t="shared" si="636"/>
        <v>0</v>
      </c>
      <c r="TU67">
        <f t="shared" si="637"/>
        <v>0</v>
      </c>
      <c r="TV67">
        <f t="shared" si="638"/>
        <v>0</v>
      </c>
      <c r="TW67">
        <f t="shared" si="639"/>
        <v>0</v>
      </c>
      <c r="TX67">
        <f t="shared" si="640"/>
        <v>0</v>
      </c>
      <c r="TY67">
        <f t="shared" si="641"/>
        <v>0</v>
      </c>
      <c r="TZ67">
        <f t="shared" si="642"/>
        <v>0</v>
      </c>
      <c r="UA67">
        <f t="shared" si="643"/>
        <v>0</v>
      </c>
      <c r="UB67">
        <f t="shared" si="644"/>
        <v>0</v>
      </c>
      <c r="UC67">
        <f t="shared" si="645"/>
        <v>0</v>
      </c>
      <c r="UD67">
        <f t="shared" si="646"/>
        <v>0</v>
      </c>
      <c r="UE67">
        <f t="shared" si="647"/>
        <v>0</v>
      </c>
      <c r="UF67">
        <f t="shared" si="648"/>
        <v>0</v>
      </c>
      <c r="UG67">
        <f t="shared" si="649"/>
        <v>0</v>
      </c>
      <c r="UH67">
        <f t="shared" si="650"/>
        <v>0</v>
      </c>
      <c r="UI67">
        <f t="shared" si="651"/>
        <v>0</v>
      </c>
      <c r="UJ67">
        <f t="shared" si="652"/>
        <v>0</v>
      </c>
      <c r="UK67">
        <f t="shared" si="653"/>
        <v>0</v>
      </c>
      <c r="UL67">
        <f t="shared" si="654"/>
        <v>0</v>
      </c>
      <c r="UM67">
        <f t="shared" si="655"/>
        <v>0</v>
      </c>
      <c r="UN67">
        <f t="shared" si="656"/>
        <v>0</v>
      </c>
      <c r="UO67">
        <f t="shared" si="657"/>
        <v>0</v>
      </c>
      <c r="UP67">
        <f t="shared" si="658"/>
        <v>0</v>
      </c>
      <c r="UQ67">
        <f t="shared" si="659"/>
        <v>0</v>
      </c>
      <c r="UR67">
        <f t="shared" si="660"/>
        <v>0</v>
      </c>
      <c r="US67">
        <f t="shared" si="661"/>
        <v>0</v>
      </c>
      <c r="UT67">
        <f t="shared" si="662"/>
        <v>0</v>
      </c>
      <c r="UU67">
        <f t="shared" si="663"/>
        <v>400</v>
      </c>
      <c r="UV67">
        <f t="shared" si="664"/>
        <v>0</v>
      </c>
      <c r="UW67">
        <f t="shared" si="665"/>
        <v>0</v>
      </c>
      <c r="UX67">
        <f t="shared" si="666"/>
        <v>0</v>
      </c>
      <c r="UY67">
        <f t="shared" si="667"/>
        <v>0</v>
      </c>
      <c r="UZ67" t="str">
        <f t="shared" si="668"/>
        <v/>
      </c>
      <c r="VA67" t="str">
        <f t="shared" si="669"/>
        <v/>
      </c>
      <c r="VB67">
        <f t="shared" si="670"/>
        <v>0</v>
      </c>
      <c r="VY67">
        <f t="shared" si="671"/>
        <v>999</v>
      </c>
      <c r="VZ67">
        <f t="shared" si="672"/>
        <v>999</v>
      </c>
      <c r="WH67">
        <v>64</v>
      </c>
      <c r="WI67">
        <f t="shared" si="383"/>
        <v>0</v>
      </c>
      <c r="WJ67">
        <f t="shared" si="384"/>
        <v>0</v>
      </c>
      <c r="WK67">
        <f t="shared" si="385"/>
        <v>0</v>
      </c>
      <c r="WL67">
        <f t="shared" si="386"/>
        <v>0</v>
      </c>
      <c r="WM67">
        <f t="shared" si="387"/>
        <v>0</v>
      </c>
      <c r="WN67">
        <f t="shared" si="388"/>
        <v>0</v>
      </c>
      <c r="WO67">
        <f t="shared" si="389"/>
        <v>0</v>
      </c>
      <c r="WP67">
        <f t="shared" si="390"/>
        <v>0</v>
      </c>
      <c r="WQ67">
        <f t="shared" si="391"/>
        <v>0</v>
      </c>
      <c r="WR67">
        <f t="shared" si="392"/>
        <v>0</v>
      </c>
      <c r="WS67">
        <f t="shared" si="280"/>
        <v>0</v>
      </c>
      <c r="WT67">
        <f t="shared" si="281"/>
        <v>0</v>
      </c>
      <c r="WU67">
        <f t="shared" si="282"/>
        <v>0</v>
      </c>
      <c r="WV67">
        <f t="shared" si="283"/>
        <v>0</v>
      </c>
      <c r="WW67">
        <f t="shared" si="284"/>
        <v>0</v>
      </c>
      <c r="WX67">
        <f t="shared" si="285"/>
        <v>0</v>
      </c>
      <c r="WY67">
        <f t="shared" si="286"/>
        <v>0</v>
      </c>
      <c r="WZ67">
        <f t="shared" si="287"/>
        <v>0</v>
      </c>
      <c r="XA67">
        <f t="shared" si="288"/>
        <v>0</v>
      </c>
      <c r="XB67">
        <f t="shared" si="289"/>
        <v>0</v>
      </c>
      <c r="XC67">
        <f t="shared" si="290"/>
        <v>0</v>
      </c>
      <c r="XD67">
        <f t="shared" si="291"/>
        <v>0</v>
      </c>
      <c r="XE67">
        <f t="shared" si="292"/>
        <v>0</v>
      </c>
      <c r="XF67">
        <f t="shared" si="293"/>
        <v>0</v>
      </c>
      <c r="XG67">
        <f t="shared" si="294"/>
        <v>0</v>
      </c>
      <c r="XH67">
        <f t="shared" si="295"/>
        <v>0</v>
      </c>
      <c r="XI67">
        <f t="shared" si="296"/>
        <v>0</v>
      </c>
      <c r="XJ67">
        <f t="shared" si="297"/>
        <v>0</v>
      </c>
      <c r="XK67">
        <f t="shared" si="298"/>
        <v>0</v>
      </c>
      <c r="XL67">
        <f t="shared" si="299"/>
        <v>0</v>
      </c>
      <c r="XM67">
        <f t="shared" si="300"/>
        <v>0</v>
      </c>
      <c r="XN67">
        <f t="shared" si="301"/>
        <v>0</v>
      </c>
      <c r="XO67">
        <f t="shared" si="302"/>
        <v>0</v>
      </c>
      <c r="XP67">
        <f t="shared" si="303"/>
        <v>0</v>
      </c>
      <c r="XQ67">
        <f t="shared" si="304"/>
        <v>0</v>
      </c>
      <c r="XR67">
        <f t="shared" si="305"/>
        <v>0</v>
      </c>
      <c r="XS67">
        <f t="shared" si="306"/>
        <v>0</v>
      </c>
      <c r="XT67">
        <f t="shared" si="307"/>
        <v>0</v>
      </c>
      <c r="XU67">
        <f t="shared" si="308"/>
        <v>0</v>
      </c>
      <c r="XV67">
        <f t="shared" si="309"/>
        <v>0</v>
      </c>
      <c r="XX67">
        <f t="shared" si="310"/>
        <v>0</v>
      </c>
      <c r="XY67">
        <f t="shared" si="311"/>
        <v>0</v>
      </c>
      <c r="XZ67">
        <f t="shared" si="312"/>
        <v>0</v>
      </c>
    </row>
    <row r="68" spans="2:650" x14ac:dyDescent="0.45">
      <c r="B68" s="31" t="str">
        <f>IF((IF($D$20="Snowball",CJ11,FL11)&gt;0.005),8,"")</f>
        <v/>
      </c>
      <c r="C68" s="32" t="str">
        <f>IF(AND((IF($D$20="Snowball",CJ11,FL11)&gt;0.005),$D$19&lt;&gt;""),EDATE($D$19,7),"")</f>
        <v/>
      </c>
      <c r="D68" s="29" t="str">
        <f t="shared" si="743"/>
        <v/>
      </c>
      <c r="E68" s="29" t="str">
        <f t="shared" si="744"/>
        <v/>
      </c>
      <c r="F68" s="29" t="str">
        <f t="shared" si="745"/>
        <v/>
      </c>
      <c r="G68" s="29" t="str">
        <f t="shared" si="746"/>
        <v/>
      </c>
      <c r="H68" s="35" t="str">
        <f t="shared" si="747"/>
        <v/>
      </c>
      <c r="I68" s="36" t="str">
        <f t="shared" si="748"/>
        <v/>
      </c>
      <c r="AT68">
        <v>65</v>
      </c>
      <c r="AU68">
        <f t="shared" si="673"/>
        <v>0</v>
      </c>
      <c r="AV68">
        <f t="shared" si="674"/>
        <v>0</v>
      </c>
      <c r="AW68">
        <f t="shared" si="675"/>
        <v>0</v>
      </c>
      <c r="AX68">
        <f t="shared" si="676"/>
        <v>0</v>
      </c>
      <c r="AY68">
        <f t="shared" si="677"/>
        <v>0</v>
      </c>
      <c r="AZ68">
        <f t="shared" si="678"/>
        <v>0</v>
      </c>
      <c r="BA68">
        <f t="shared" si="679"/>
        <v>0</v>
      </c>
      <c r="BB68">
        <f t="shared" si="680"/>
        <v>0</v>
      </c>
      <c r="BC68">
        <f t="shared" si="681"/>
        <v>0</v>
      </c>
      <c r="BD68">
        <f t="shared" si="682"/>
        <v>0</v>
      </c>
      <c r="BE68">
        <f t="shared" ref="BE68:BE75" si="749">IF(AU68&lt;=0,0,MIN($F$7,(AU68+ROUND(AU68*$E$7/12,2))))</f>
        <v>0</v>
      </c>
      <c r="BF68">
        <f t="shared" ref="BF68:BF75" si="750">IF(AV68&lt;=0,0,MIN($F$8,(AV68+ROUND(AV68*$E$8/12,2))))</f>
        <v>0</v>
      </c>
      <c r="BG68">
        <f t="shared" ref="BG68:BG75" si="751">IF(AW68&lt;=0,0,MIN($F$9,(AW68+ROUND(AW68*$E$9/12,2))))</f>
        <v>0</v>
      </c>
      <c r="BH68">
        <f t="shared" ref="BH68:BH75" si="752">IF(AX68&lt;=0,0,MIN($F$10,(AX68+ROUND(AX68*$E$10/12,2))))</f>
        <v>0</v>
      </c>
      <c r="BI68">
        <f t="shared" ref="BI68:BI75" si="753">IF(AY68&lt;=0,0,MIN($F$11,(AY68+ROUND(AY68*$E$11/12,2))))</f>
        <v>0</v>
      </c>
      <c r="BJ68">
        <f t="shared" ref="BJ68:BJ75" si="754">IF(AZ68&lt;=0,0,MIN($F$12,(AZ68+ROUND(AZ68*$E$12/12,2))))</f>
        <v>0</v>
      </c>
      <c r="BK68">
        <f t="shared" ref="BK68:BK75" si="755">IF(BA68&lt;=0,0,MIN($F$13,(BA68+ROUND(BA68*$E$13/12,2))))</f>
        <v>0</v>
      </c>
      <c r="BL68">
        <f t="shared" ref="BL68:BL75" si="756">IF(BB68&lt;=0,0,MIN($F$14,(BB68+ROUND(BB68*$E$14/12,2))))</f>
        <v>0</v>
      </c>
      <c r="BM68">
        <f t="shared" ref="BM68:BM75" si="757">IF(BC68&lt;=0,0,MIN($F$15,(BC68+ROUND(BC68*$E$15/12,2))))</f>
        <v>0</v>
      </c>
      <c r="BN68">
        <f t="shared" ref="BN68:BN75" si="758">IF(BD68&lt;=0,0,MIN($F$16,(BD68+ROUND(BD68*$E$16/12,2))))</f>
        <v>0</v>
      </c>
      <c r="BO68">
        <f t="shared" ref="BO68:BO75" si="759">MAX(0,(AU68+ROUND(AU68*$E$7/12,2))-BE68)</f>
        <v>0</v>
      </c>
      <c r="BP68">
        <f t="shared" ref="BP68:BP75" si="760">MAX(0,(AV68+ROUND(AV68*$E$8/12,2))-BF68)</f>
        <v>0</v>
      </c>
      <c r="BQ68">
        <f t="shared" ref="BQ68:BQ75" si="761">MAX(0,(AW68+ROUND(AW68*$E$9/12,2))-BG68)</f>
        <v>0</v>
      </c>
      <c r="BR68">
        <f t="shared" ref="BR68:BR75" si="762">MAX(0,(AX68+ROUND(AX68*$E$10/12,2))-BH68)</f>
        <v>0</v>
      </c>
      <c r="BS68">
        <f t="shared" ref="BS68:BS75" si="763">MAX(0,(AY68+ROUND(AY68*$E$11/12,2))-BI68)</f>
        <v>0</v>
      </c>
      <c r="BT68">
        <f t="shared" ref="BT68:BT75" si="764">MAX(0,(AZ68+ROUND(AZ68*$E$12/12,2))-BJ68)</f>
        <v>0</v>
      </c>
      <c r="BU68">
        <f t="shared" ref="BU68:BU75" si="765">MAX(0,(BA68+ROUND(BA68*$E$13/12,2))-BK68)</f>
        <v>0</v>
      </c>
      <c r="BV68">
        <f t="shared" ref="BV68:BV75" si="766">MAX(0,(BB68+ROUND(BB68*$E$14/12,2))-BL68)</f>
        <v>0</v>
      </c>
      <c r="BW68">
        <f t="shared" ref="BW68:BW75" si="767">MAX(0,(BC68+ROUND(BC68*$E$15/12,2))-BM68)</f>
        <v>0</v>
      </c>
      <c r="BX68">
        <f t="shared" ref="BX68:BX75" si="768">MAX(0,(BD68+ROUND(BD68*$E$16/12,2))-BN68)</f>
        <v>0</v>
      </c>
      <c r="BY68">
        <f t="shared" ref="BY68:BY99" si="769">IF(AU68&lt;=0,0,ROUND(MAX(0,(AU68+ROUND(AU68*$E$7/12,2))-BE68-(MIN(BO68,MAX(0,CI68-SUMPRODUCT(($AU$2:$BD$2&lt;$AU$2)*BO68:BX68))))),2))</f>
        <v>0</v>
      </c>
      <c r="BZ68">
        <f t="shared" ref="BZ68:BZ75" si="770">IF(AV68&lt;=0,0,ROUND(MAX(0,(AV68+ROUND(AV68*$E$8/12,2))-BF68-(MIN(BP68,MAX(0,CI68-SUMPRODUCT(($AU$2:$BD$2&lt;$AV$2)*BO68:BX68))))),2))</f>
        <v>0</v>
      </c>
      <c r="CA68">
        <f t="shared" ref="CA68:CA75" si="771">IF(AW68&lt;=0,0,ROUND(MAX(0,(AW68+ROUND(AW68*$E$9/12,2))-BG68-(MIN(BQ68,MAX(0,CI68-SUMPRODUCT(($AU$2:$BD$2&lt;$AW$2)*BO68:BX68))))),2))</f>
        <v>0</v>
      </c>
      <c r="CB68">
        <f t="shared" ref="CB68:CB75" si="772">IF(AX68&lt;=0,0,ROUND(MAX(0,(AX68+ROUND(AX68*$E$10/12,2))-BH68-(MIN(BR68,MAX(0,CI68-SUMPRODUCT(($AU$2:$BD$2&lt;$AX$2)*BO68:BX68))))),2))</f>
        <v>0</v>
      </c>
      <c r="CC68">
        <f t="shared" ref="CC68:CC75" si="773">IF(AY68&lt;=0,0,ROUND(MAX(0,(AY68+ROUND(AY68*$E$11/12,2))-BI68-(MIN(BS68,MAX(0,CI68-SUMPRODUCT(($AU$2:$BD$2&lt;$AY$2)*BO68:BX68))))),2))</f>
        <v>0</v>
      </c>
      <c r="CD68">
        <f t="shared" ref="CD68:CD75" si="774">IF(AZ68&lt;=0,0,ROUND(MAX(0,(AZ68+ROUND(AZ68*$E$12/12,2))-BJ68-(MIN(BT68,MAX(0,CI68-SUMPRODUCT(($AU$2:$BD$2&lt;$AZ$2)*BO68:BX68))))),2))</f>
        <v>0</v>
      </c>
      <c r="CE68">
        <f t="shared" ref="CE68:CE75" si="775">IF(BA68&lt;=0,0,ROUND(MAX(0,(BA68+ROUND(BA68*$E$13/12,2))-BK68-(MIN(BU68,MAX(0,CI68-SUMPRODUCT(($AU$2:$BD$2&lt;$BA$2)*BO68:BX68))))),2))</f>
        <v>0</v>
      </c>
      <c r="CF68">
        <f t="shared" ref="CF68:CF75" si="776">IF(BB68&lt;=0,0,ROUND(MAX(0,(BB68+ROUND(BB68*$E$14/12,2))-BL68-(MIN(BV68,MAX(0,CI68-SUMPRODUCT(($AU$2:$BD$2&lt;$BB$2)*BO68:BX68))))),2))</f>
        <v>0</v>
      </c>
      <c r="CG68">
        <f t="shared" ref="CG68:CG75" si="777">IF(BC68&lt;=0,0,ROUND(MAX(0,(BC68+ROUND(BC68*$E$15/12,2))-BM68-(MIN(BW68,MAX(0,CI68-SUMPRODUCT(($AU$2:$BD$2&lt;$BC$2)*BO68:BX68))))),2))</f>
        <v>0</v>
      </c>
      <c r="CH68">
        <f t="shared" ref="CH68:CH99" si="778">IF(BD68&lt;=0,0,ROUND(MAX(0,(BD68+ROUND(BD68*$E$16/12,2))-BN68-(MIN(BX68,MAX(0,CI68-SUMPRODUCT(($AU$2:$BD$2&lt;$BD$2)*BO68:BX68))))),2))</f>
        <v>0</v>
      </c>
      <c r="CI68">
        <f t="shared" ref="CI68:CI75" si="779">$CI$2-SUM(BE68:BN68)</f>
        <v>0</v>
      </c>
      <c r="CJ68">
        <f t="shared" ref="CJ68:CJ75" si="780">SUM(AU68:BD68)</f>
        <v>0</v>
      </c>
      <c r="CK68">
        <f t="shared" ref="CK68:CK75" si="781">SUM(BY68:CH68)</f>
        <v>0</v>
      </c>
      <c r="CL68">
        <f t="shared" ref="CL68:CL75" si="782">SUMPRODUCT(ROUND(AU68:BD68*$CS$2:$DB$2/12,2))</f>
        <v>0</v>
      </c>
      <c r="CM68">
        <f t="shared" ref="CM68:CM99" si="783">CL68+(CJ68-CK68)</f>
        <v>0</v>
      </c>
      <c r="CN68" t="str">
        <f t="shared" ref="CN68:CN75" si="784">IF(DM68&gt;=999,"",MATCH(DM68,$AU$2:$BD$2,0))</f>
        <v/>
      </c>
      <c r="CO68" t="str">
        <f t="shared" ref="CO68:CO75" si="785">IF(DN68&gt;=999,"",MATCH(DN68,$AU$2:$BD$2,0))</f>
        <v/>
      </c>
      <c r="CP68">
        <f t="shared" ref="CP68:CP75" si="786">SUMPRODUCT((BY68:CH68&lt;=0.005)*($DC$2:$DL$2&gt;0))</f>
        <v>0</v>
      </c>
      <c r="DM68">
        <f t="shared" ref="DM68:DM75" si="787">MIN(IF(AU68&gt;0.005,$AU$2,999),IF(AV68&gt;0.005,$AV$2,999),IF(AW68&gt;0.005,$AW$2,999),IF(AX68&gt;0.005,$AX$2,999),IF(AY68&gt;0.005,$AY$2,999),IF(AZ68&gt;0.005,$AZ$2,999),IF(BA68&gt;0.005,$BA$2,999),IF(BB68&gt;0.005,$BB$2,999),IF(BC68&gt;0.005,$BC$2,999),IF(BD68&gt;0.005,$BD$2,999))</f>
        <v>999</v>
      </c>
      <c r="DN68">
        <f t="shared" ref="DN68:DN75" si="788">MIN(IF(AND(AU68&gt;0.005,BY68&lt;=0.005),$AU$2,999),IF(AND(AV68&gt;0.005,BZ68&lt;=0.005),$AV$2,999),IF(AND(AW68&gt;0.005,CA68&lt;=0.005),$AW$2,999),IF(AND(AX68&gt;0.005,CB68&lt;=0.005),$AX$2,999),IF(AND(AY68&gt;0.005,CC68&lt;=0.005),$AY$2,999),IF(AND(AZ68&gt;0.005,CD68&lt;=0.005),$AZ$2,999),IF(AND(BA68&gt;0.005,CE68&lt;=0.005),$BA$2,999),IF(AND(BB68&gt;0.005,CF68&lt;=0.005),$BB$2,999),IF(AND(BC68&gt;0.005,CG68&lt;=0.005),$BC$2,999),IF(AND(BD68&gt;0.005,CH68&lt;=0.005),$BD$2,999))</f>
        <v>999</v>
      </c>
      <c r="DV68">
        <v>65</v>
      </c>
      <c r="DW68">
        <f t="shared" si="683"/>
        <v>0</v>
      </c>
      <c r="DX68">
        <f t="shared" si="684"/>
        <v>0</v>
      </c>
      <c r="DY68">
        <f t="shared" si="685"/>
        <v>0</v>
      </c>
      <c r="DZ68">
        <f t="shared" si="686"/>
        <v>0</v>
      </c>
      <c r="EA68">
        <f t="shared" si="687"/>
        <v>0</v>
      </c>
      <c r="EB68">
        <f t="shared" si="688"/>
        <v>0</v>
      </c>
      <c r="EC68">
        <f t="shared" si="689"/>
        <v>0</v>
      </c>
      <c r="ED68">
        <f t="shared" si="690"/>
        <v>0</v>
      </c>
      <c r="EE68">
        <f t="shared" si="691"/>
        <v>0</v>
      </c>
      <c r="EF68">
        <f t="shared" si="692"/>
        <v>0</v>
      </c>
      <c r="EG68">
        <f t="shared" ref="EG68:EG75" si="789">IF(DW68&lt;=0,0,MIN($F$7,(DW68+ROUND(DW68*$E$7/12,2))))</f>
        <v>0</v>
      </c>
      <c r="EH68">
        <f t="shared" ref="EH68:EH75" si="790">IF(DX68&lt;=0,0,MIN($F$8,(DX68+ROUND(DX68*$E$8/12,2))))</f>
        <v>0</v>
      </c>
      <c r="EI68">
        <f t="shared" ref="EI68:EI75" si="791">IF(DY68&lt;=0,0,MIN($F$9,(DY68+ROUND(DY68*$E$9/12,2))))</f>
        <v>0</v>
      </c>
      <c r="EJ68">
        <f t="shared" ref="EJ68:EJ75" si="792">IF(DZ68&lt;=0,0,MIN($F$10,(DZ68+ROUND(DZ68*$E$10/12,2))))</f>
        <v>0</v>
      </c>
      <c r="EK68">
        <f t="shared" ref="EK68:EK75" si="793">IF(EA68&lt;=0,0,MIN($F$11,(EA68+ROUND(EA68*$E$11/12,2))))</f>
        <v>0</v>
      </c>
      <c r="EL68">
        <f t="shared" ref="EL68:EL75" si="794">IF(EB68&lt;=0,0,MIN($F$12,(EB68+ROUND(EB68*$E$12/12,2))))</f>
        <v>0</v>
      </c>
      <c r="EM68">
        <f t="shared" ref="EM68:EM75" si="795">IF(EC68&lt;=0,0,MIN($F$13,(EC68+ROUND(EC68*$E$13/12,2))))</f>
        <v>0</v>
      </c>
      <c r="EN68">
        <f t="shared" ref="EN68:EN75" si="796">IF(ED68&lt;=0,0,MIN($F$14,(ED68+ROUND(ED68*$E$14/12,2))))</f>
        <v>0</v>
      </c>
      <c r="EO68">
        <f t="shared" ref="EO68:EO75" si="797">IF(EE68&lt;=0,0,MIN($F$15,(EE68+ROUND(EE68*$E$15/12,2))))</f>
        <v>0</v>
      </c>
      <c r="EP68">
        <f t="shared" ref="EP68:EP75" si="798">IF(EF68&lt;=0,0,MIN($F$16,(EF68+ROUND(EF68*$E$16/12,2))))</f>
        <v>0</v>
      </c>
      <c r="EQ68">
        <f t="shared" ref="EQ68:EQ75" si="799">MAX(0,(DW68+ROUND(DW68*$E$7/12,2))-EG68)</f>
        <v>0</v>
      </c>
      <c r="ER68">
        <f t="shared" ref="ER68:ER75" si="800">MAX(0,(DX68+ROUND(DX68*$E$8/12,2))-EH68)</f>
        <v>0</v>
      </c>
      <c r="ES68">
        <f t="shared" ref="ES68:ES75" si="801">MAX(0,(DY68+ROUND(DY68*$E$9/12,2))-EI68)</f>
        <v>0</v>
      </c>
      <c r="ET68">
        <f t="shared" ref="ET68:ET75" si="802">MAX(0,(DZ68+ROUND(DZ68*$E$10/12,2))-EJ68)</f>
        <v>0</v>
      </c>
      <c r="EU68">
        <f t="shared" ref="EU68:EU75" si="803">MAX(0,(EA68+ROUND(EA68*$E$11/12,2))-EK68)</f>
        <v>0</v>
      </c>
      <c r="EV68">
        <f t="shared" ref="EV68:EV75" si="804">MAX(0,(EB68+ROUND(EB68*$E$12/12,2))-EL68)</f>
        <v>0</v>
      </c>
      <c r="EW68">
        <f t="shared" ref="EW68:EW75" si="805">MAX(0,(EC68+ROUND(EC68*$E$13/12,2))-EM68)</f>
        <v>0</v>
      </c>
      <c r="EX68">
        <f t="shared" ref="EX68:EX75" si="806">MAX(0,(ED68+ROUND(ED68*$E$14/12,2))-EN68)</f>
        <v>0</v>
      </c>
      <c r="EY68">
        <f t="shared" ref="EY68:EY75" si="807">MAX(0,(EE68+ROUND(EE68*$E$15/12,2))-EO68)</f>
        <v>0</v>
      </c>
      <c r="EZ68">
        <f t="shared" ref="EZ68:EZ75" si="808">MAX(0,(EF68+ROUND(EF68*$E$16/12,2))-EP68)</f>
        <v>0</v>
      </c>
      <c r="FA68">
        <f t="shared" ref="FA68:FA99" si="809">IF(DW68&lt;=0,0,ROUND(MAX(0,(DW68+ROUND(DW68*$E$7/12,2))-EG68-(MIN(EQ68,MAX(0,FK68-SUMPRODUCT(($DW$2:$EF$2&lt;$DW$2)*EQ68:EZ68))))),2))</f>
        <v>0</v>
      </c>
      <c r="FB68">
        <f t="shared" ref="FB68:FB75" si="810">IF(DX68&lt;=0,0,ROUND(MAX(0,(DX68+ROUND(DX68*$E$8/12,2))-EH68-(MIN(ER68,MAX(0,FK68-SUMPRODUCT(($DW$2:$EF$2&lt;$DX$2)*EQ68:EZ68))))),2))</f>
        <v>0</v>
      </c>
      <c r="FC68">
        <f t="shared" ref="FC68:FC75" si="811">IF(DY68&lt;=0,0,ROUND(MAX(0,(DY68+ROUND(DY68*$E$9/12,2))-EI68-(MIN(ES68,MAX(0,FK68-SUMPRODUCT(($DW$2:$EF$2&lt;$DY$2)*EQ68:EZ68))))),2))</f>
        <v>0</v>
      </c>
      <c r="FD68">
        <f t="shared" ref="FD68:FD75" si="812">IF(DZ68&lt;=0,0,ROUND(MAX(0,(DZ68+ROUND(DZ68*$E$10/12,2))-EJ68-(MIN(ET68,MAX(0,FK68-SUMPRODUCT(($DW$2:$EF$2&lt;$DZ$2)*EQ68:EZ68))))),2))</f>
        <v>0</v>
      </c>
      <c r="FE68">
        <f t="shared" ref="FE68:FE75" si="813">IF(EA68&lt;=0,0,ROUND(MAX(0,(EA68+ROUND(EA68*$E$11/12,2))-EK68-(MIN(EU68,MAX(0,FK68-SUMPRODUCT(($DW$2:$EF$2&lt;$EA$2)*EQ68:EZ68))))),2))</f>
        <v>0</v>
      </c>
      <c r="FF68">
        <f t="shared" ref="FF68:FF75" si="814">IF(EB68&lt;=0,0,ROUND(MAX(0,(EB68+ROUND(EB68*$E$12/12,2))-EL68-(MIN(EV68,MAX(0,FK68-SUMPRODUCT(($DW$2:$EF$2&lt;$EB$2)*EQ68:EZ68))))),2))</f>
        <v>0</v>
      </c>
      <c r="FG68">
        <f t="shared" ref="FG68:FG75" si="815">IF(EC68&lt;=0,0,ROUND(MAX(0,(EC68+ROUND(EC68*$E$13/12,2))-EM68-(MIN(EW68,MAX(0,FK68-SUMPRODUCT(($DW$2:$EF$2&lt;$EC$2)*EQ68:EZ68))))),2))</f>
        <v>0</v>
      </c>
      <c r="FH68">
        <f t="shared" ref="FH68:FH75" si="816">IF(ED68&lt;=0,0,ROUND(MAX(0,(ED68+ROUND(ED68*$E$14/12,2))-EN68-(MIN(EX68,MAX(0,FK68-SUMPRODUCT(($DW$2:$EF$2&lt;$ED$2)*EQ68:EZ68))))),2))</f>
        <v>0</v>
      </c>
      <c r="FI68">
        <f t="shared" ref="FI68:FI75" si="817">IF(EE68&lt;=0,0,ROUND(MAX(0,(EE68+ROUND(EE68*$E$15/12,2))-EO68-(MIN(EY68,MAX(0,FK68-SUMPRODUCT(($DW$2:$EF$2&lt;$EE$2)*EQ68:EZ68))))),2))</f>
        <v>0</v>
      </c>
      <c r="FJ68">
        <f t="shared" ref="FJ68:FJ99" si="818">IF(EF68&lt;=0,0,ROUND(MAX(0,(EF68+ROUND(EF68*$E$16/12,2))-EP68-(MIN(EZ68,MAX(0,FK68-SUMPRODUCT(($DW$2:$EF$2&lt;$EF$2)*EQ68:EZ68))))),2))</f>
        <v>0</v>
      </c>
      <c r="FK68">
        <f t="shared" ref="FK68:FK75" si="819">$FK$2-SUM(EG68:EP68)</f>
        <v>0</v>
      </c>
      <c r="FL68">
        <f t="shared" ref="FL68:FL75" si="820">SUM(DW68:EF68)</f>
        <v>0</v>
      </c>
      <c r="FM68">
        <f t="shared" ref="FM68:FM75" si="821">SUM(FA68:FJ68)</f>
        <v>0</v>
      </c>
      <c r="FN68">
        <f t="shared" ref="FN68:FN75" si="822">SUMPRODUCT(ROUND(DW68:EF68*$FU$2:$GD$2/12,2))</f>
        <v>0</v>
      </c>
      <c r="FO68">
        <f t="shared" ref="FO68:FO99" si="823">FN68+(FL68-FM68)</f>
        <v>0</v>
      </c>
      <c r="FP68" t="str">
        <f t="shared" ref="FP68:FP75" si="824">IF(GO68&gt;=999,"",MATCH(GO68,$DW$2:$EF$2,0))</f>
        <v/>
      </c>
      <c r="FQ68" t="str">
        <f t="shared" ref="FQ68:FQ75" si="825">IF(GP68&gt;=999,"",MATCH(GP68,$DW$2:$EF$2,0))</f>
        <v/>
      </c>
      <c r="FR68">
        <f t="shared" ref="FR68:FR75" si="826">SUMPRODUCT((FA68:FJ68&lt;=0.005)*($GE$2:$GN$2&gt;0))</f>
        <v>0</v>
      </c>
      <c r="GO68">
        <f t="shared" ref="GO68:GO75" si="827">MIN(IF(DW68&gt;0.005,$DW$2,999),IF(DX68&gt;0.005,$DX$2,999),IF(DY68&gt;0.005,$DY$2,999),IF(DZ68&gt;0.005,$DZ$2,999),IF(EA68&gt;0.005,$EA$2,999),IF(EB68&gt;0.005,$EB$2,999),IF(EC68&gt;0.005,$EC$2,999),IF(ED68&gt;0.005,$ED$2,999),IF(EE68&gt;0.005,$EE$2,999),IF(EF68&gt;0.005,$EF$2,999))</f>
        <v>999</v>
      </c>
      <c r="GP68">
        <f t="shared" ref="GP68:GP75" si="828">MIN(IF(AND(DW68&gt;0.005,FA68&lt;=0.005),$DW$2,999),IF(AND(DX68&gt;0.005,FB68&lt;=0.005),$DX$2,999),IF(AND(DY68&gt;0.005,FC68&lt;=0.005),$DY$2,999),IF(AND(DZ68&gt;0.005,FD68&lt;=0.005),$DZ$2,999),IF(AND(EA68&gt;0.005,FE68&lt;=0.005),$EA$2,999),IF(AND(EB68&gt;0.005,FF68&lt;=0.005),$EB$2,999),IF(AND(EC68&gt;0.005,FG68&lt;=0.005),$EC$2,999),IF(AND(ED68&gt;0.005,FH68&lt;=0.005),$ED$2,999),IF(AND(EE68&gt;0.005,FI68&lt;=0.005),$EE$2,999),IF(AND(EF68&gt;0.005,FJ68&lt;=0.005),$EF$2,999))</f>
        <v>999</v>
      </c>
      <c r="GX68">
        <v>65</v>
      </c>
      <c r="GY68">
        <f t="shared" si="693"/>
        <v>0</v>
      </c>
      <c r="GZ68">
        <f t="shared" si="694"/>
        <v>0</v>
      </c>
      <c r="HA68">
        <f t="shared" si="695"/>
        <v>0</v>
      </c>
      <c r="HB68">
        <f t="shared" si="696"/>
        <v>0</v>
      </c>
      <c r="HC68">
        <f t="shared" si="697"/>
        <v>0</v>
      </c>
      <c r="HD68">
        <f t="shared" si="698"/>
        <v>0</v>
      </c>
      <c r="HE68">
        <f t="shared" si="699"/>
        <v>0</v>
      </c>
      <c r="HF68">
        <f t="shared" si="700"/>
        <v>0</v>
      </c>
      <c r="HG68">
        <f t="shared" si="701"/>
        <v>0</v>
      </c>
      <c r="HH68">
        <f t="shared" si="702"/>
        <v>0</v>
      </c>
      <c r="HI68">
        <f t="shared" ref="HI68:HI75" si="829">IF(GY68&lt;=0,0,MIN($F$7,(GY68+ROUND(GY68*$E$7/12,2))))</f>
        <v>0</v>
      </c>
      <c r="HJ68">
        <f t="shared" ref="HJ68:HJ75" si="830">IF(GZ68&lt;=0,0,MIN($F$8,(GZ68+ROUND(GZ68*$E$8/12,2))))</f>
        <v>0</v>
      </c>
      <c r="HK68">
        <f t="shared" ref="HK68:HK75" si="831">IF(HA68&lt;=0,0,MIN($F$9,(HA68+ROUND(HA68*$E$9/12,2))))</f>
        <v>0</v>
      </c>
      <c r="HL68">
        <f t="shared" ref="HL68:HL75" si="832">IF(HB68&lt;=0,0,MIN($F$10,(HB68+ROUND(HB68*$E$10/12,2))))</f>
        <v>0</v>
      </c>
      <c r="HM68">
        <f t="shared" ref="HM68:HM75" si="833">IF(HC68&lt;=0,0,MIN($F$11,(HC68+ROUND(HC68*$E$11/12,2))))</f>
        <v>0</v>
      </c>
      <c r="HN68">
        <f t="shared" ref="HN68:HN75" si="834">IF(HD68&lt;=0,0,MIN($F$12,(HD68+ROUND(HD68*$E$12/12,2))))</f>
        <v>0</v>
      </c>
      <c r="HO68">
        <f t="shared" ref="HO68:HO75" si="835">IF(HE68&lt;=0,0,MIN($F$13,(HE68+ROUND(HE68*$E$13/12,2))))</f>
        <v>0</v>
      </c>
      <c r="HP68">
        <f t="shared" ref="HP68:HP75" si="836">IF(HF68&lt;=0,0,MIN($F$14,(HF68+ROUND(HF68*$E$14/12,2))))</f>
        <v>0</v>
      </c>
      <c r="HQ68">
        <f t="shared" ref="HQ68:HQ75" si="837">IF(HG68&lt;=0,0,MIN($F$15,(HG68+ROUND(HG68*$E$15/12,2))))</f>
        <v>0</v>
      </c>
      <c r="HR68">
        <f t="shared" ref="HR68:HR75" si="838">IF(HH68&lt;=0,0,MIN($F$16,(HH68+ROUND(HH68*$E$16/12,2))))</f>
        <v>0</v>
      </c>
      <c r="HS68">
        <f t="shared" ref="HS68:HS75" si="839">MAX(0,(GY68+ROUND(GY68*$E$7/12,2))-HI68)</f>
        <v>0</v>
      </c>
      <c r="HT68">
        <f t="shared" ref="HT68:HT75" si="840">MAX(0,(GZ68+ROUND(GZ68*$E$8/12,2))-HJ68)</f>
        <v>0</v>
      </c>
      <c r="HU68">
        <f t="shared" ref="HU68:HU75" si="841">MAX(0,(HA68+ROUND(HA68*$E$9/12,2))-HK68)</f>
        <v>0</v>
      </c>
      <c r="HV68">
        <f t="shared" ref="HV68:HV75" si="842">MAX(0,(HB68+ROUND(HB68*$E$10/12,2))-HL68)</f>
        <v>0</v>
      </c>
      <c r="HW68">
        <f t="shared" ref="HW68:HW75" si="843">MAX(0,(HC68+ROUND(HC68*$E$11/12,2))-HM68)</f>
        <v>0</v>
      </c>
      <c r="HX68">
        <f t="shared" ref="HX68:HX75" si="844">MAX(0,(HD68+ROUND(HD68*$E$12/12,2))-HN68)</f>
        <v>0</v>
      </c>
      <c r="HY68">
        <f t="shared" ref="HY68:HY75" si="845">MAX(0,(HE68+ROUND(HE68*$E$13/12,2))-HO68)</f>
        <v>0</v>
      </c>
      <c r="HZ68">
        <f t="shared" ref="HZ68:HZ75" si="846">MAX(0,(HF68+ROUND(HF68*$E$14/12,2))-HP68)</f>
        <v>0</v>
      </c>
      <c r="IA68">
        <f t="shared" ref="IA68:IA75" si="847">MAX(0,(HG68+ROUND(HG68*$E$15/12,2))-HQ68)</f>
        <v>0</v>
      </c>
      <c r="IB68">
        <f t="shared" ref="IB68:IB75" si="848">MAX(0,(HH68+ROUND(HH68*$E$16/12,2))-HR68)</f>
        <v>0</v>
      </c>
      <c r="IC68">
        <f t="shared" ref="IC68:IC99" si="849">IF(GY68&lt;=0,0,ROUND(MAX(0,(GY68+ROUND(GY68*$E$7/12,2))-HI68-(MIN(HS68,MAX(0,IM68-SUMPRODUCT(($GY$2:$HH$2&lt;$GY$2)*HS68:IB68))))),2))</f>
        <v>0</v>
      </c>
      <c r="ID68">
        <f t="shared" ref="ID68:ID75" si="850">IF(GZ68&lt;=0,0,ROUND(MAX(0,(GZ68+ROUND(GZ68*$E$8/12,2))-HJ68-(MIN(HT68,MAX(0,IM68-SUMPRODUCT(($GY$2:$HH$2&lt;$GZ$2)*HS68:IB68))))),2))</f>
        <v>0</v>
      </c>
      <c r="IE68">
        <f t="shared" ref="IE68:IE75" si="851">IF(HA68&lt;=0,0,ROUND(MAX(0,(HA68+ROUND(HA68*$E$9/12,2))-HK68-(MIN(HU68,MAX(0,IM68-SUMPRODUCT(($GY$2:$HH$2&lt;$HA$2)*HS68:IB68))))),2))</f>
        <v>0</v>
      </c>
      <c r="IF68">
        <f t="shared" ref="IF68:IF75" si="852">IF(HB68&lt;=0,0,ROUND(MAX(0,(HB68+ROUND(HB68*$E$10/12,2))-HL68-(MIN(HV68,MAX(0,IM68-SUMPRODUCT(($GY$2:$HH$2&lt;$HB$2)*HS68:IB68))))),2))</f>
        <v>0</v>
      </c>
      <c r="IG68">
        <f t="shared" ref="IG68:IG75" si="853">IF(HC68&lt;=0,0,ROUND(MAX(0,(HC68+ROUND(HC68*$E$11/12,2))-HM68-(MIN(HW68,MAX(0,IM68-SUMPRODUCT(($GY$2:$HH$2&lt;$HC$2)*HS68:IB68))))),2))</f>
        <v>0</v>
      </c>
      <c r="IH68">
        <f t="shared" ref="IH68:IH75" si="854">IF(HD68&lt;=0,0,ROUND(MAX(0,(HD68+ROUND(HD68*$E$12/12,2))-HN68-(MIN(HX68,MAX(0,IM68-SUMPRODUCT(($GY$2:$HH$2&lt;$HD$2)*HS68:IB68))))),2))</f>
        <v>0</v>
      </c>
      <c r="II68">
        <f t="shared" ref="II68:II75" si="855">IF(HE68&lt;=0,0,ROUND(MAX(0,(HE68+ROUND(HE68*$E$13/12,2))-HO68-(MIN(HY68,MAX(0,IM68-SUMPRODUCT(($GY$2:$HH$2&lt;$HE$2)*HS68:IB68))))),2))</f>
        <v>0</v>
      </c>
      <c r="IJ68">
        <f t="shared" ref="IJ68:IJ75" si="856">IF(HF68&lt;=0,0,ROUND(MAX(0,(HF68+ROUND(HF68*$E$14/12,2))-HP68-(MIN(HZ68,MAX(0,IM68-SUMPRODUCT(($GY$2:$HH$2&lt;$HF$2)*HS68:IB68))))),2))</f>
        <v>0</v>
      </c>
      <c r="IK68">
        <f t="shared" ref="IK68:IK75" si="857">IF(HG68&lt;=0,0,ROUND(MAX(0,(HG68+ROUND(HG68*$E$15/12,2))-HQ68-(MIN(IA68,MAX(0,IM68-SUMPRODUCT(($GY$2:$HH$2&lt;$HG$2)*HS68:IB68))))),2))</f>
        <v>0</v>
      </c>
      <c r="IL68">
        <f t="shared" ref="IL68:IL99" si="858">IF(HH68&lt;=0,0,ROUND(MAX(0,(HH68+ROUND(HH68*$E$16/12,2))-HR68-(MIN(IB68,MAX(0,IM68-SUMPRODUCT(($GY$2:$HH$2&lt;$HH$2)*HS68:IB68))))),2))</f>
        <v>0</v>
      </c>
      <c r="IM68">
        <f t="shared" ref="IM68:IM75" si="859">$IM$2-SUM(HI68:HR68)</f>
        <v>0</v>
      </c>
      <c r="IN68">
        <f t="shared" ref="IN68:IN75" si="860">SUM(GY68:HH68)</f>
        <v>0</v>
      </c>
      <c r="IO68">
        <f t="shared" ref="IO68:IO75" si="861">SUM(IC68:IL68)</f>
        <v>0</v>
      </c>
      <c r="IP68">
        <f t="shared" ref="IP68:IP75" si="862">SUMPRODUCT(ROUND(GY68:HH68*$IW$2:$JF$2/12,2))</f>
        <v>0</v>
      </c>
      <c r="IQ68">
        <f t="shared" ref="IQ68:IQ99" si="863">IP68+(IN68-IO68)</f>
        <v>0</v>
      </c>
      <c r="IR68" t="str">
        <f t="shared" ref="IR68:IR75" si="864">IF(JQ68&gt;=999,"",MATCH(JQ68,$GY$2:$HH$2,0))</f>
        <v/>
      </c>
      <c r="IS68" t="str">
        <f t="shared" ref="IS68:IS75" si="865">IF(JR68&gt;=999,"",MATCH(JR68,$GY$2:$HH$2,0))</f>
        <v/>
      </c>
      <c r="IT68">
        <f t="shared" ref="IT68:IT75" si="866">SUMPRODUCT((IC68:IL68&lt;=0.005)*($JG$2:$JP$2&gt;0))</f>
        <v>0</v>
      </c>
      <c r="JQ68">
        <f t="shared" ref="JQ68:JQ75" si="867">MIN(IF(GY68&gt;0.005,$GY$2,999),IF(GZ68&gt;0.005,$GZ$2,999),IF(HA68&gt;0.005,$HA$2,999),IF(HB68&gt;0.005,$HB$2,999),IF(HC68&gt;0.005,$HC$2,999),IF(HD68&gt;0.005,$HD$2,999),IF(HE68&gt;0.005,$HE$2,999),IF(HF68&gt;0.005,$HF$2,999),IF(HG68&gt;0.005,$HG$2,999),IF(HH68&gt;0.005,$HH$2,999))</f>
        <v>999</v>
      </c>
      <c r="JR68">
        <f t="shared" ref="JR68:JR75" si="868">MIN(IF(AND(GY68&gt;0.005,IC68&lt;=0.005),$GY$2,999),IF(AND(GZ68&gt;0.005,ID68&lt;=0.005),$GZ$2,999),IF(AND(HA68&gt;0.005,IE68&lt;=0.005),$HA$2,999),IF(AND(HB68&gt;0.005,IF68&lt;=0.005),$HB$2,999),IF(AND(HC68&gt;0.005,IG68&lt;=0.005),$HC$2,999),IF(AND(HD68&gt;0.005,IH68&lt;=0.005),$HD$2,999),IF(AND(HE68&gt;0.005,II68&lt;=0.005),$HE$2,999),IF(AND(HF68&gt;0.005,IJ68&lt;=0.005),$HF$2,999),IF(AND(HG68&gt;0.005,IK68&lt;=0.005),$HG$2,999),IF(AND(HH68&gt;0.005,IL68&lt;=0.005),$HH$2,999))</f>
        <v>999</v>
      </c>
      <c r="JZ68">
        <v>65</v>
      </c>
      <c r="KA68">
        <f t="shared" si="703"/>
        <v>0</v>
      </c>
      <c r="KB68">
        <f t="shared" si="704"/>
        <v>0</v>
      </c>
      <c r="KC68">
        <f t="shared" si="705"/>
        <v>0</v>
      </c>
      <c r="KD68">
        <f t="shared" si="706"/>
        <v>0</v>
      </c>
      <c r="KE68">
        <f t="shared" si="707"/>
        <v>0</v>
      </c>
      <c r="KF68">
        <f t="shared" si="708"/>
        <v>0</v>
      </c>
      <c r="KG68">
        <f t="shared" si="709"/>
        <v>0</v>
      </c>
      <c r="KH68">
        <f t="shared" si="710"/>
        <v>0</v>
      </c>
      <c r="KI68">
        <f t="shared" si="711"/>
        <v>0</v>
      </c>
      <c r="KJ68">
        <f t="shared" si="712"/>
        <v>0</v>
      </c>
      <c r="KK68">
        <f t="shared" ref="KK68:KK75" si="869">IF(KA68&lt;=0,0,MIN($F$7,(KA68+ROUND(KA68*$E$7/12,2))))</f>
        <v>0</v>
      </c>
      <c r="KL68">
        <f t="shared" ref="KL68:KL75" si="870">IF(KB68&lt;=0,0,MIN($F$8,(KB68+ROUND(KB68*$E$8/12,2))))</f>
        <v>0</v>
      </c>
      <c r="KM68">
        <f t="shared" ref="KM68:KM75" si="871">IF(KC68&lt;=0,0,MIN($F$9,(KC68+ROUND(KC68*$E$9/12,2))))</f>
        <v>0</v>
      </c>
      <c r="KN68">
        <f t="shared" ref="KN68:KN75" si="872">IF(KD68&lt;=0,0,MIN($F$10,(KD68+ROUND(KD68*$E$10/12,2))))</f>
        <v>0</v>
      </c>
      <c r="KO68">
        <f t="shared" ref="KO68:KO75" si="873">IF(KE68&lt;=0,0,MIN($F$11,(KE68+ROUND(KE68*$E$11/12,2))))</f>
        <v>0</v>
      </c>
      <c r="KP68">
        <f t="shared" ref="KP68:KP75" si="874">IF(KF68&lt;=0,0,MIN($F$12,(KF68+ROUND(KF68*$E$12/12,2))))</f>
        <v>0</v>
      </c>
      <c r="KQ68">
        <f t="shared" ref="KQ68:KQ75" si="875">IF(KG68&lt;=0,0,MIN($F$13,(KG68+ROUND(KG68*$E$13/12,2))))</f>
        <v>0</v>
      </c>
      <c r="KR68">
        <f t="shared" ref="KR68:KR75" si="876">IF(KH68&lt;=0,0,MIN($F$14,(KH68+ROUND(KH68*$E$14/12,2))))</f>
        <v>0</v>
      </c>
      <c r="KS68">
        <f t="shared" ref="KS68:KS75" si="877">IF(KI68&lt;=0,0,MIN($F$15,(KI68+ROUND(KI68*$E$15/12,2))))</f>
        <v>0</v>
      </c>
      <c r="KT68">
        <f t="shared" ref="KT68:KT75" si="878">IF(KJ68&lt;=0,0,MIN($F$16,(KJ68+ROUND(KJ68*$E$16/12,2))))</f>
        <v>0</v>
      </c>
      <c r="KU68">
        <f t="shared" ref="KU68:KU75" si="879">MAX(0,(KA68+ROUND(KA68*$E$7/12,2))-KK68)</f>
        <v>0</v>
      </c>
      <c r="KV68">
        <f t="shared" ref="KV68:KV75" si="880">MAX(0,(KB68+ROUND(KB68*$E$8/12,2))-KL68)</f>
        <v>0</v>
      </c>
      <c r="KW68">
        <f t="shared" ref="KW68:KW75" si="881">MAX(0,(KC68+ROUND(KC68*$E$9/12,2))-KM68)</f>
        <v>0</v>
      </c>
      <c r="KX68">
        <f t="shared" ref="KX68:KX75" si="882">MAX(0,(KD68+ROUND(KD68*$E$10/12,2))-KN68)</f>
        <v>0</v>
      </c>
      <c r="KY68">
        <f t="shared" ref="KY68:KY75" si="883">MAX(0,(KE68+ROUND(KE68*$E$11/12,2))-KO68)</f>
        <v>0</v>
      </c>
      <c r="KZ68">
        <f t="shared" ref="KZ68:KZ75" si="884">MAX(0,(KF68+ROUND(KF68*$E$12/12,2))-KP68)</f>
        <v>0</v>
      </c>
      <c r="LA68">
        <f t="shared" ref="LA68:LA75" si="885">MAX(0,(KG68+ROUND(KG68*$E$13/12,2))-KQ68)</f>
        <v>0</v>
      </c>
      <c r="LB68">
        <f t="shared" ref="LB68:LB75" si="886">MAX(0,(KH68+ROUND(KH68*$E$14/12,2))-KR68)</f>
        <v>0</v>
      </c>
      <c r="LC68">
        <f t="shared" ref="LC68:LC75" si="887">MAX(0,(KI68+ROUND(KI68*$E$15/12,2))-KS68)</f>
        <v>0</v>
      </c>
      <c r="LD68">
        <f t="shared" ref="LD68:LD75" si="888">MAX(0,(KJ68+ROUND(KJ68*$E$16/12,2))-KT68)</f>
        <v>0</v>
      </c>
      <c r="LE68">
        <f t="shared" ref="LE68:LE99" si="889">IF(KA68&lt;=0,0,ROUND(MAX(0,(KA68+ROUND(KA68*$E$7/12,2))-KK68-(MIN(KU68,MAX(0,LO68-SUMPRODUCT(($KA$2:$KJ$2&lt;$KA$2)*KU68:LD68))))),2))</f>
        <v>0</v>
      </c>
      <c r="LF68">
        <f t="shared" ref="LF68:LF75" si="890">IF(KB68&lt;=0,0,ROUND(MAX(0,(KB68+ROUND(KB68*$E$8/12,2))-KL68-(MIN(KV68,MAX(0,LO68-SUMPRODUCT(($KA$2:$KJ$2&lt;$KB$2)*KU68:LD68))))),2))</f>
        <v>0</v>
      </c>
      <c r="LG68">
        <f t="shared" ref="LG68:LG75" si="891">IF(KC68&lt;=0,0,ROUND(MAX(0,(KC68+ROUND(KC68*$E$9/12,2))-KM68-(MIN(KW68,MAX(0,LO68-SUMPRODUCT(($KA$2:$KJ$2&lt;$KC$2)*KU68:LD68))))),2))</f>
        <v>0</v>
      </c>
      <c r="LH68">
        <f t="shared" ref="LH68:LH75" si="892">IF(KD68&lt;=0,0,ROUND(MAX(0,(KD68+ROUND(KD68*$E$10/12,2))-KN68-(MIN(KX68,MAX(0,LO68-SUMPRODUCT(($KA$2:$KJ$2&lt;$KD$2)*KU68:LD68))))),2))</f>
        <v>0</v>
      </c>
      <c r="LI68">
        <f t="shared" ref="LI68:LI75" si="893">IF(KE68&lt;=0,0,ROUND(MAX(0,(KE68+ROUND(KE68*$E$11/12,2))-KO68-(MIN(KY68,MAX(0,LO68-SUMPRODUCT(($KA$2:$KJ$2&lt;$KE$2)*KU68:LD68))))),2))</f>
        <v>0</v>
      </c>
      <c r="LJ68">
        <f t="shared" ref="LJ68:LJ75" si="894">IF(KF68&lt;=0,0,ROUND(MAX(0,(KF68+ROUND(KF68*$E$12/12,2))-KP68-(MIN(KZ68,MAX(0,LO68-SUMPRODUCT(($KA$2:$KJ$2&lt;$KF$2)*KU68:LD68))))),2))</f>
        <v>0</v>
      </c>
      <c r="LK68">
        <f t="shared" ref="LK68:LK75" si="895">IF(KG68&lt;=0,0,ROUND(MAX(0,(KG68+ROUND(KG68*$E$13/12,2))-KQ68-(MIN(LA68,MAX(0,LO68-SUMPRODUCT(($KA$2:$KJ$2&lt;$KG$2)*KU68:LD68))))),2))</f>
        <v>0</v>
      </c>
      <c r="LL68">
        <f t="shared" ref="LL68:LL75" si="896">IF(KH68&lt;=0,0,ROUND(MAX(0,(KH68+ROUND(KH68*$E$14/12,2))-KR68-(MIN(LB68,MAX(0,LO68-SUMPRODUCT(($KA$2:$KJ$2&lt;$KH$2)*KU68:LD68))))),2))</f>
        <v>0</v>
      </c>
      <c r="LM68">
        <f t="shared" ref="LM68:LM75" si="897">IF(KI68&lt;=0,0,ROUND(MAX(0,(KI68+ROUND(KI68*$E$15/12,2))-KS68-(MIN(LC68,MAX(0,LO68-SUMPRODUCT(($KA$2:$KJ$2&lt;$KI$2)*KU68:LD68))))),2))</f>
        <v>0</v>
      </c>
      <c r="LN68">
        <f t="shared" ref="LN68:LN99" si="898">IF(KJ68&lt;=0,0,ROUND(MAX(0,(KJ68+ROUND(KJ68*$E$16/12,2))-KT68-(MIN(LD68,MAX(0,LO68-SUMPRODUCT(($KA$2:$KJ$2&lt;$KJ$2)*KU68:LD68))))),2))</f>
        <v>0</v>
      </c>
      <c r="LO68">
        <f t="shared" ref="LO68:LO75" si="899">$LO$2-SUM(KK68:KT68)</f>
        <v>100</v>
      </c>
      <c r="LP68">
        <f t="shared" ref="LP68:LP75" si="900">SUM(KA68:KJ68)</f>
        <v>0</v>
      </c>
      <c r="LQ68">
        <f t="shared" ref="LQ68:LQ75" si="901">SUM(LE68:LN68)</f>
        <v>0</v>
      </c>
      <c r="LR68">
        <f t="shared" ref="LR68:LR75" si="902">SUMPRODUCT(ROUND(KA68:KJ68*$LY$2:$MH$2/12,2))</f>
        <v>0</v>
      </c>
      <c r="LS68">
        <f t="shared" ref="LS68:LS99" si="903">LR68+(LP68-LQ68)</f>
        <v>0</v>
      </c>
      <c r="LT68" t="str">
        <f t="shared" ref="LT68:LT75" si="904">IF(MS68&gt;=999,"",MATCH(MS68,$KA$2:$KJ$2,0))</f>
        <v/>
      </c>
      <c r="LU68" t="str">
        <f t="shared" ref="LU68:LU75" si="905">IF(MT68&gt;=999,"",MATCH(MT68,$KA$2:$KJ$2,0))</f>
        <v/>
      </c>
      <c r="LV68">
        <f t="shared" ref="LV68:LV75" si="906">SUMPRODUCT((LE68:LN68&lt;=0.005)*($MI$2:$MR$2&gt;0))</f>
        <v>0</v>
      </c>
      <c r="MS68">
        <f t="shared" ref="MS68:MS75" si="907">MIN(IF(KA68&gt;0.005,$KA$2,999),IF(KB68&gt;0.005,$KB$2,999),IF(KC68&gt;0.005,$KC$2,999),IF(KD68&gt;0.005,$KD$2,999),IF(KE68&gt;0.005,$KE$2,999),IF(KF68&gt;0.005,$KF$2,999),IF(KG68&gt;0.005,$KG$2,999),IF(KH68&gt;0.005,$KH$2,999),IF(KI68&gt;0.005,$KI$2,999),IF(KJ68&gt;0.005,$KJ$2,999))</f>
        <v>999</v>
      </c>
      <c r="MT68">
        <f t="shared" ref="MT68:MT75" si="908">MIN(IF(AND(KA68&gt;0.005,LE68&lt;=0.005),$KA$2,999),IF(AND(KB68&gt;0.005,LF68&lt;=0.005),$KB$2,999),IF(AND(KC68&gt;0.005,LG68&lt;=0.005),$KC$2,999),IF(AND(KD68&gt;0.005,LH68&lt;=0.005),$KD$2,999),IF(AND(KE68&gt;0.005,LI68&lt;=0.005),$KE$2,999),IF(AND(KF68&gt;0.005,LJ68&lt;=0.005),$KF$2,999),IF(AND(KG68&gt;0.005,LK68&lt;=0.005),$KG$2,999),IF(AND(KH68&gt;0.005,LL68&lt;=0.005),$KH$2,999),IF(AND(KI68&gt;0.005,LM68&lt;=0.005),$KI$2,999),IF(AND(KJ68&gt;0.005,LN68&lt;=0.005),$KJ$2,999))</f>
        <v>999</v>
      </c>
      <c r="NB68">
        <v>65</v>
      </c>
      <c r="NC68">
        <f t="shared" si="713"/>
        <v>0</v>
      </c>
      <c r="ND68">
        <f t="shared" si="714"/>
        <v>0</v>
      </c>
      <c r="NE68">
        <f t="shared" si="715"/>
        <v>0</v>
      </c>
      <c r="NF68">
        <f t="shared" si="716"/>
        <v>0</v>
      </c>
      <c r="NG68">
        <f t="shared" si="717"/>
        <v>0</v>
      </c>
      <c r="NH68">
        <f t="shared" si="718"/>
        <v>0</v>
      </c>
      <c r="NI68">
        <f t="shared" si="719"/>
        <v>0</v>
      </c>
      <c r="NJ68">
        <f t="shared" si="720"/>
        <v>0</v>
      </c>
      <c r="NK68">
        <f t="shared" si="721"/>
        <v>0</v>
      </c>
      <c r="NL68">
        <f t="shared" si="722"/>
        <v>0</v>
      </c>
      <c r="NM68">
        <f t="shared" ref="NM68:NM75" si="909">IF(NC68&lt;=0,0,MIN($F$7,(NC68+ROUND(NC68*$E$7/12,2))))</f>
        <v>0</v>
      </c>
      <c r="NN68">
        <f t="shared" ref="NN68:NN75" si="910">IF(ND68&lt;=0,0,MIN($F$8,(ND68+ROUND(ND68*$E$8/12,2))))</f>
        <v>0</v>
      </c>
      <c r="NO68">
        <f t="shared" ref="NO68:NO75" si="911">IF(NE68&lt;=0,0,MIN($F$9,(NE68+ROUND(NE68*$E$9/12,2))))</f>
        <v>0</v>
      </c>
      <c r="NP68">
        <f t="shared" ref="NP68:NP75" si="912">IF(NF68&lt;=0,0,MIN($F$10,(NF68+ROUND(NF68*$E$10/12,2))))</f>
        <v>0</v>
      </c>
      <c r="NQ68">
        <f t="shared" ref="NQ68:NQ75" si="913">IF(NG68&lt;=0,0,MIN($F$11,(NG68+ROUND(NG68*$E$11/12,2))))</f>
        <v>0</v>
      </c>
      <c r="NR68">
        <f t="shared" ref="NR68:NR75" si="914">IF(NH68&lt;=0,0,MIN($F$12,(NH68+ROUND(NH68*$E$12/12,2))))</f>
        <v>0</v>
      </c>
      <c r="NS68">
        <f t="shared" ref="NS68:NS75" si="915">IF(NI68&lt;=0,0,MIN($F$13,(NI68+ROUND(NI68*$E$13/12,2))))</f>
        <v>0</v>
      </c>
      <c r="NT68">
        <f t="shared" ref="NT68:NT75" si="916">IF(NJ68&lt;=0,0,MIN($F$14,(NJ68+ROUND(NJ68*$E$14/12,2))))</f>
        <v>0</v>
      </c>
      <c r="NU68">
        <f t="shared" ref="NU68:NU75" si="917">IF(NK68&lt;=0,0,MIN($F$15,(NK68+ROUND(NK68*$E$15/12,2))))</f>
        <v>0</v>
      </c>
      <c r="NV68">
        <f t="shared" ref="NV68:NV75" si="918">IF(NL68&lt;=0,0,MIN($F$16,(NL68+ROUND(NL68*$E$16/12,2))))</f>
        <v>0</v>
      </c>
      <c r="NW68">
        <f t="shared" ref="NW68:NW75" si="919">MAX(0,(NC68+ROUND(NC68*$E$7/12,2))-NM68)</f>
        <v>0</v>
      </c>
      <c r="NX68">
        <f t="shared" ref="NX68:NX75" si="920">MAX(0,(ND68+ROUND(ND68*$E$8/12,2))-NN68)</f>
        <v>0</v>
      </c>
      <c r="NY68">
        <f t="shared" ref="NY68:NY75" si="921">MAX(0,(NE68+ROUND(NE68*$E$9/12,2))-NO68)</f>
        <v>0</v>
      </c>
      <c r="NZ68">
        <f t="shared" ref="NZ68:NZ75" si="922">MAX(0,(NF68+ROUND(NF68*$E$10/12,2))-NP68)</f>
        <v>0</v>
      </c>
      <c r="OA68">
        <f t="shared" ref="OA68:OA75" si="923">MAX(0,(NG68+ROUND(NG68*$E$11/12,2))-NQ68)</f>
        <v>0</v>
      </c>
      <c r="OB68">
        <f t="shared" ref="OB68:OB75" si="924">MAX(0,(NH68+ROUND(NH68*$E$12/12,2))-NR68)</f>
        <v>0</v>
      </c>
      <c r="OC68">
        <f t="shared" ref="OC68:OC75" si="925">MAX(0,(NI68+ROUND(NI68*$E$13/12,2))-NS68)</f>
        <v>0</v>
      </c>
      <c r="OD68">
        <f t="shared" ref="OD68:OD75" si="926">MAX(0,(NJ68+ROUND(NJ68*$E$14/12,2))-NT68)</f>
        <v>0</v>
      </c>
      <c r="OE68">
        <f t="shared" ref="OE68:OE75" si="927">MAX(0,(NK68+ROUND(NK68*$E$15/12,2))-NU68)</f>
        <v>0</v>
      </c>
      <c r="OF68">
        <f t="shared" ref="OF68:OF75" si="928">MAX(0,(NL68+ROUND(NL68*$E$16/12,2))-NV68)</f>
        <v>0</v>
      </c>
      <c r="OG68">
        <f t="shared" ref="OG68:OG99" si="929">IF(NC68&lt;=0,0,ROUND(MAX(0,(NC68+ROUND(NC68*$E$7/12,2))-NM68-(MIN(NW68,MAX(0,OQ68-SUMPRODUCT(($NC$2:$NL$2&lt;$NC$2)*NW68:OF68))))),2))</f>
        <v>0</v>
      </c>
      <c r="OH68">
        <f t="shared" ref="OH68:OH75" si="930">IF(ND68&lt;=0,0,ROUND(MAX(0,(ND68+ROUND(ND68*$E$8/12,2))-NN68-(MIN(NX68,MAX(0,OQ68-SUMPRODUCT(($NC$2:$NL$2&lt;$ND$2)*NW68:OF68))))),2))</f>
        <v>0</v>
      </c>
      <c r="OI68">
        <f t="shared" ref="OI68:OI75" si="931">IF(NE68&lt;=0,0,ROUND(MAX(0,(NE68+ROUND(NE68*$E$9/12,2))-NO68-(MIN(NY68,MAX(0,OQ68-SUMPRODUCT(($NC$2:$NL$2&lt;$NE$2)*NW68:OF68))))),2))</f>
        <v>0</v>
      </c>
      <c r="OJ68">
        <f t="shared" ref="OJ68:OJ75" si="932">IF(NF68&lt;=0,0,ROUND(MAX(0,(NF68+ROUND(NF68*$E$10/12,2))-NP68-(MIN(NZ68,MAX(0,OQ68-SUMPRODUCT(($NC$2:$NL$2&lt;$NF$2)*NW68:OF68))))),2))</f>
        <v>0</v>
      </c>
      <c r="OK68">
        <f t="shared" ref="OK68:OK75" si="933">IF(NG68&lt;=0,0,ROUND(MAX(0,(NG68+ROUND(NG68*$E$11/12,2))-NQ68-(MIN(OA68,MAX(0,OQ68-SUMPRODUCT(($NC$2:$NL$2&lt;$NG$2)*NW68:OF68))))),2))</f>
        <v>0</v>
      </c>
      <c r="OL68">
        <f t="shared" ref="OL68:OL75" si="934">IF(NH68&lt;=0,0,ROUND(MAX(0,(NH68+ROUND(NH68*$E$12/12,2))-NR68-(MIN(OB68,MAX(0,OQ68-SUMPRODUCT(($NC$2:$NL$2&lt;$NH$2)*NW68:OF68))))),2))</f>
        <v>0</v>
      </c>
      <c r="OM68">
        <f t="shared" ref="OM68:OM75" si="935">IF(NI68&lt;=0,0,ROUND(MAX(0,(NI68+ROUND(NI68*$E$13/12,2))-NS68-(MIN(OC68,MAX(0,OQ68-SUMPRODUCT(($NC$2:$NL$2&lt;$NI$2)*NW68:OF68))))),2))</f>
        <v>0</v>
      </c>
      <c r="ON68">
        <f t="shared" ref="ON68:ON75" si="936">IF(NJ68&lt;=0,0,ROUND(MAX(0,(NJ68+ROUND(NJ68*$E$14/12,2))-NT68-(MIN(OD68,MAX(0,OQ68-SUMPRODUCT(($NC$2:$NL$2&lt;$NJ$2)*NW68:OF68))))),2))</f>
        <v>0</v>
      </c>
      <c r="OO68">
        <f t="shared" ref="OO68:OO75" si="937">IF(NK68&lt;=0,0,ROUND(MAX(0,(NK68+ROUND(NK68*$E$15/12,2))-NU68-(MIN(OE68,MAX(0,OQ68-SUMPRODUCT(($NC$2:$NL$2&lt;$NK$2)*NW68:OF68))))),2))</f>
        <v>0</v>
      </c>
      <c r="OP68">
        <f t="shared" ref="OP68:OP99" si="938">IF(NL68&lt;=0,0,ROUND(MAX(0,(NL68+ROUND(NL68*$E$16/12,2))-NV68-(MIN(OF68,MAX(0,OQ68-SUMPRODUCT(($NC$2:$NL$2&lt;$NL$2)*NW68:OF68))))),2))</f>
        <v>0</v>
      </c>
      <c r="OQ68">
        <f t="shared" ref="OQ68:OQ75" si="939">$OQ$2-SUM(NM68:NV68)</f>
        <v>200</v>
      </c>
      <c r="OR68">
        <f t="shared" ref="OR68:OR75" si="940">SUM(NC68:NL68)</f>
        <v>0</v>
      </c>
      <c r="OS68">
        <f t="shared" ref="OS68:OS75" si="941">SUM(OG68:OP68)</f>
        <v>0</v>
      </c>
      <c r="OT68">
        <f t="shared" ref="OT68:OT75" si="942">SUMPRODUCT(ROUND(NC68:NL68*$PA$2:$PJ$2/12,2))</f>
        <v>0</v>
      </c>
      <c r="OU68">
        <f t="shared" ref="OU68:OU99" si="943">OT68+(OR68-OS68)</f>
        <v>0</v>
      </c>
      <c r="OV68" t="str">
        <f t="shared" ref="OV68:OV75" si="944">IF(PU68&gt;=999,"",MATCH(PU68,$NC$2:$NL$2,0))</f>
        <v/>
      </c>
      <c r="OW68" t="str">
        <f t="shared" ref="OW68:OW75" si="945">IF(PV68&gt;=999,"",MATCH(PV68,$NC$2:$NL$2,0))</f>
        <v/>
      </c>
      <c r="OX68">
        <f t="shared" ref="OX68:OX75" si="946">SUMPRODUCT((OG68:OP68&lt;=0.005)*($PK$2:$PT$2&gt;0))</f>
        <v>0</v>
      </c>
      <c r="PU68">
        <f t="shared" ref="PU68:PU75" si="947">MIN(IF(NC68&gt;0.005,$NC$2,999),IF(ND68&gt;0.005,$ND$2,999),IF(NE68&gt;0.005,$NE$2,999),IF(NF68&gt;0.005,$NF$2,999),IF(NG68&gt;0.005,$NG$2,999),IF(NH68&gt;0.005,$NH$2,999),IF(NI68&gt;0.005,$NI$2,999),IF(NJ68&gt;0.005,$NJ$2,999),IF(NK68&gt;0.005,$NK$2,999),IF(NL68&gt;0.005,$NL$2,999))</f>
        <v>999</v>
      </c>
      <c r="PV68">
        <f t="shared" ref="PV68:PV75" si="948">MIN(IF(AND(NC68&gt;0.005,OG68&lt;=0.005),$NC$2,999),IF(AND(ND68&gt;0.005,OH68&lt;=0.005),$ND$2,999),IF(AND(NE68&gt;0.005,OI68&lt;=0.005),$NE$2,999),IF(AND(NF68&gt;0.005,OJ68&lt;=0.005),$NF$2,999),IF(AND(NG68&gt;0.005,OK68&lt;=0.005),$NG$2,999),IF(AND(NH68&gt;0.005,OL68&lt;=0.005),$NH$2,999),IF(AND(NI68&gt;0.005,OM68&lt;=0.005),$NI$2,999),IF(AND(NJ68&gt;0.005,ON68&lt;=0.005),$NJ$2,999),IF(AND(NK68&gt;0.005,OO68&lt;=0.005),$NK$2,999),IF(AND(NL68&gt;0.005,OP68&lt;=0.005),$NL$2,999))</f>
        <v>999</v>
      </c>
      <c r="QD68">
        <v>65</v>
      </c>
      <c r="QE68">
        <f t="shared" si="723"/>
        <v>0</v>
      </c>
      <c r="QF68">
        <f t="shared" si="724"/>
        <v>0</v>
      </c>
      <c r="QG68">
        <f t="shared" si="725"/>
        <v>0</v>
      </c>
      <c r="QH68">
        <f t="shared" si="726"/>
        <v>0</v>
      </c>
      <c r="QI68">
        <f t="shared" si="727"/>
        <v>0</v>
      </c>
      <c r="QJ68">
        <f t="shared" si="728"/>
        <v>0</v>
      </c>
      <c r="QK68">
        <f t="shared" si="729"/>
        <v>0</v>
      </c>
      <c r="QL68">
        <f t="shared" si="730"/>
        <v>0</v>
      </c>
      <c r="QM68">
        <f t="shared" si="731"/>
        <v>0</v>
      </c>
      <c r="QN68">
        <f t="shared" si="732"/>
        <v>0</v>
      </c>
      <c r="QO68">
        <f t="shared" ref="QO68:QO75" si="949">IF(QE68&lt;=0,0,MIN($F$7,(QE68+ROUND(QE68*$E$7/12,2))))</f>
        <v>0</v>
      </c>
      <c r="QP68">
        <f t="shared" ref="QP68:QP75" si="950">IF(QF68&lt;=0,0,MIN($F$8,(QF68+ROUND(QF68*$E$8/12,2))))</f>
        <v>0</v>
      </c>
      <c r="QQ68">
        <f t="shared" ref="QQ68:QQ75" si="951">IF(QG68&lt;=0,0,MIN($F$9,(QG68+ROUND(QG68*$E$9/12,2))))</f>
        <v>0</v>
      </c>
      <c r="QR68">
        <f t="shared" ref="QR68:QR75" si="952">IF(QH68&lt;=0,0,MIN($F$10,(QH68+ROUND(QH68*$E$10/12,2))))</f>
        <v>0</v>
      </c>
      <c r="QS68">
        <f t="shared" ref="QS68:QS75" si="953">IF(QI68&lt;=0,0,MIN($F$11,(QI68+ROUND(QI68*$E$11/12,2))))</f>
        <v>0</v>
      </c>
      <c r="QT68">
        <f t="shared" ref="QT68:QT75" si="954">IF(QJ68&lt;=0,0,MIN($F$12,(QJ68+ROUND(QJ68*$E$12/12,2))))</f>
        <v>0</v>
      </c>
      <c r="QU68">
        <f t="shared" ref="QU68:QU75" si="955">IF(QK68&lt;=0,0,MIN($F$13,(QK68+ROUND(QK68*$E$13/12,2))))</f>
        <v>0</v>
      </c>
      <c r="QV68">
        <f t="shared" ref="QV68:QV75" si="956">IF(QL68&lt;=0,0,MIN($F$14,(QL68+ROUND(QL68*$E$14/12,2))))</f>
        <v>0</v>
      </c>
      <c r="QW68">
        <f t="shared" ref="QW68:QW75" si="957">IF(QM68&lt;=0,0,MIN($F$15,(QM68+ROUND(QM68*$E$15/12,2))))</f>
        <v>0</v>
      </c>
      <c r="QX68">
        <f t="shared" ref="QX68:QX75" si="958">IF(QN68&lt;=0,0,MIN($F$16,(QN68+ROUND(QN68*$E$16/12,2))))</f>
        <v>0</v>
      </c>
      <c r="QY68">
        <f t="shared" ref="QY68:QY75" si="959">MAX(0,(QE68+ROUND(QE68*$E$7/12,2))-QO68)</f>
        <v>0</v>
      </c>
      <c r="QZ68">
        <f t="shared" ref="QZ68:QZ75" si="960">MAX(0,(QF68+ROUND(QF68*$E$8/12,2))-QP68)</f>
        <v>0</v>
      </c>
      <c r="RA68">
        <f t="shared" ref="RA68:RA75" si="961">MAX(0,(QG68+ROUND(QG68*$E$9/12,2))-QQ68)</f>
        <v>0</v>
      </c>
      <c r="RB68">
        <f t="shared" ref="RB68:RB75" si="962">MAX(0,(QH68+ROUND(QH68*$E$10/12,2))-QR68)</f>
        <v>0</v>
      </c>
      <c r="RC68">
        <f t="shared" ref="RC68:RC75" si="963">MAX(0,(QI68+ROUND(QI68*$E$11/12,2))-QS68)</f>
        <v>0</v>
      </c>
      <c r="RD68">
        <f t="shared" ref="RD68:RD75" si="964">MAX(0,(QJ68+ROUND(QJ68*$E$12/12,2))-QT68)</f>
        <v>0</v>
      </c>
      <c r="RE68">
        <f t="shared" ref="RE68:RE75" si="965">MAX(0,(QK68+ROUND(QK68*$E$13/12,2))-QU68)</f>
        <v>0</v>
      </c>
      <c r="RF68">
        <f t="shared" ref="RF68:RF75" si="966">MAX(0,(QL68+ROUND(QL68*$E$14/12,2))-QV68)</f>
        <v>0</v>
      </c>
      <c r="RG68">
        <f t="shared" ref="RG68:RG75" si="967">MAX(0,(QM68+ROUND(QM68*$E$15/12,2))-QW68)</f>
        <v>0</v>
      </c>
      <c r="RH68">
        <f t="shared" ref="RH68:RH75" si="968">MAX(0,(QN68+ROUND(QN68*$E$16/12,2))-QX68)</f>
        <v>0</v>
      </c>
      <c r="RI68">
        <f t="shared" ref="RI68:RI99" si="969">IF(QE68&lt;=0,0,ROUND(MAX(0,(QE68+ROUND(QE68*$E$7/12,2))-QO68-(MIN(QY68,MAX(0,RS68-SUMPRODUCT(($QE$2:$QN$2&lt;$QE$2)*QY68:RH68))))),2))</f>
        <v>0</v>
      </c>
      <c r="RJ68">
        <f t="shared" ref="RJ68:RJ75" si="970">IF(QF68&lt;=0,0,ROUND(MAX(0,(QF68+ROUND(QF68*$E$8/12,2))-QP68-(MIN(QZ68,MAX(0,RS68-SUMPRODUCT(($QE$2:$QN$2&lt;$QF$2)*QY68:RH68))))),2))</f>
        <v>0</v>
      </c>
      <c r="RK68">
        <f t="shared" ref="RK68:RK75" si="971">IF(QG68&lt;=0,0,ROUND(MAX(0,(QG68+ROUND(QG68*$E$9/12,2))-QQ68-(MIN(RA68,MAX(0,RS68-SUMPRODUCT(($QE$2:$QN$2&lt;$QG$2)*QY68:RH68))))),2))</f>
        <v>0</v>
      </c>
      <c r="RL68">
        <f t="shared" ref="RL68:RL75" si="972">IF(QH68&lt;=0,0,ROUND(MAX(0,(QH68+ROUND(QH68*$E$10/12,2))-QR68-(MIN(RB68,MAX(0,RS68-SUMPRODUCT(($QE$2:$QN$2&lt;$QH$2)*QY68:RH68))))),2))</f>
        <v>0</v>
      </c>
      <c r="RM68">
        <f t="shared" ref="RM68:RM75" si="973">IF(QI68&lt;=0,0,ROUND(MAX(0,(QI68+ROUND(QI68*$E$11/12,2))-QS68-(MIN(RC68,MAX(0,RS68-SUMPRODUCT(($QE$2:$QN$2&lt;$QI$2)*QY68:RH68))))),2))</f>
        <v>0</v>
      </c>
      <c r="RN68">
        <f t="shared" ref="RN68:RN75" si="974">IF(QJ68&lt;=0,0,ROUND(MAX(0,(QJ68+ROUND(QJ68*$E$12/12,2))-QT68-(MIN(RD68,MAX(0,RS68-SUMPRODUCT(($QE$2:$QN$2&lt;$QJ$2)*QY68:RH68))))),2))</f>
        <v>0</v>
      </c>
      <c r="RO68">
        <f t="shared" ref="RO68:RO75" si="975">IF(QK68&lt;=0,0,ROUND(MAX(0,(QK68+ROUND(QK68*$E$13/12,2))-QU68-(MIN(RE68,MAX(0,RS68-SUMPRODUCT(($QE$2:$QN$2&lt;$QK$2)*QY68:RH68))))),2))</f>
        <v>0</v>
      </c>
      <c r="RP68">
        <f t="shared" ref="RP68:RP75" si="976">IF(QL68&lt;=0,0,ROUND(MAX(0,(QL68+ROUND(QL68*$E$14/12,2))-QV68-(MIN(RF68,MAX(0,RS68-SUMPRODUCT(($QE$2:$QN$2&lt;$QL$2)*QY68:RH68))))),2))</f>
        <v>0</v>
      </c>
      <c r="RQ68">
        <f t="shared" ref="RQ68:RQ75" si="977">IF(QM68&lt;=0,0,ROUND(MAX(0,(QM68+ROUND(QM68*$E$15/12,2))-QW68-(MIN(RG68,MAX(0,RS68-SUMPRODUCT(($QE$2:$QN$2&lt;$QM$2)*QY68:RH68))))),2))</f>
        <v>0</v>
      </c>
      <c r="RR68">
        <f t="shared" ref="RR68:RR99" si="978">IF(QN68&lt;=0,0,ROUND(MAX(0,(QN68+ROUND(QN68*$E$16/12,2))-QX68-(MIN(RH68,MAX(0,RS68-SUMPRODUCT(($QE$2:$QN$2&lt;$QN$2)*QY68:RH68))))),2))</f>
        <v>0</v>
      </c>
      <c r="RS68">
        <f t="shared" ref="RS68:RS75" si="979">$RS$2-SUM(QO68:QX68)</f>
        <v>300</v>
      </c>
      <c r="RT68">
        <f t="shared" ref="RT68:RT75" si="980">SUM(QE68:QN68)</f>
        <v>0</v>
      </c>
      <c r="RU68">
        <f t="shared" ref="RU68:RU75" si="981">SUM(RI68:RR68)</f>
        <v>0</v>
      </c>
      <c r="RV68">
        <f t="shared" ref="RV68:RV75" si="982">SUMPRODUCT(ROUND(QE68:QN68*$SC$2:$SL$2/12,2))</f>
        <v>0</v>
      </c>
      <c r="RW68">
        <f t="shared" ref="RW68:RW99" si="983">RV68+(RT68-RU68)</f>
        <v>0</v>
      </c>
      <c r="RX68" t="str">
        <f t="shared" ref="RX68:RX75" si="984">IF(SW68&gt;=999,"",MATCH(SW68,$QE$2:$QN$2,0))</f>
        <v/>
      </c>
      <c r="RY68" t="str">
        <f t="shared" ref="RY68:RY75" si="985">IF(SX68&gt;=999,"",MATCH(SX68,$QE$2:$QN$2,0))</f>
        <v/>
      </c>
      <c r="RZ68">
        <f t="shared" ref="RZ68:RZ75" si="986">SUMPRODUCT((RI68:RR68&lt;=0.005)*($SM$2:$SV$2&gt;0))</f>
        <v>0</v>
      </c>
      <c r="SW68">
        <f t="shared" ref="SW68:SW75" si="987">MIN(IF(QE68&gt;0.005,$QE$2,999),IF(QF68&gt;0.005,$QF$2,999),IF(QG68&gt;0.005,$QG$2,999),IF(QH68&gt;0.005,$QH$2,999),IF(QI68&gt;0.005,$QI$2,999),IF(QJ68&gt;0.005,$QJ$2,999),IF(QK68&gt;0.005,$QK$2,999),IF(QL68&gt;0.005,$QL$2,999),IF(QM68&gt;0.005,$QM$2,999),IF(QN68&gt;0.005,$QN$2,999))</f>
        <v>999</v>
      </c>
      <c r="SX68">
        <f t="shared" ref="SX68:SX75" si="988">MIN(IF(AND(QE68&gt;0.005,RI68&lt;=0.005),$QE$2,999),IF(AND(QF68&gt;0.005,RJ68&lt;=0.005),$QF$2,999),IF(AND(QG68&gt;0.005,RK68&lt;=0.005),$QG$2,999),IF(AND(QH68&gt;0.005,RL68&lt;=0.005),$QH$2,999),IF(AND(QI68&gt;0.005,RM68&lt;=0.005),$QI$2,999),IF(AND(QJ68&gt;0.005,RN68&lt;=0.005),$QJ$2,999),IF(AND(QK68&gt;0.005,RO68&lt;=0.005),$QK$2,999),IF(AND(QL68&gt;0.005,RP68&lt;=0.005),$QL$2,999),IF(AND(QM68&gt;0.005,RQ68&lt;=0.005),$QM$2,999),IF(AND(QN68&gt;0.005,RR68&lt;=0.005),$QN$2,999))</f>
        <v>999</v>
      </c>
      <c r="TF68">
        <v>65</v>
      </c>
      <c r="TG68">
        <f t="shared" si="733"/>
        <v>0</v>
      </c>
      <c r="TH68">
        <f t="shared" si="734"/>
        <v>0</v>
      </c>
      <c r="TI68">
        <f t="shared" si="735"/>
        <v>0</v>
      </c>
      <c r="TJ68">
        <f t="shared" si="736"/>
        <v>0</v>
      </c>
      <c r="TK68">
        <f t="shared" si="737"/>
        <v>0</v>
      </c>
      <c r="TL68">
        <f t="shared" si="738"/>
        <v>0</v>
      </c>
      <c r="TM68">
        <f t="shared" si="739"/>
        <v>0</v>
      </c>
      <c r="TN68">
        <f t="shared" si="740"/>
        <v>0</v>
      </c>
      <c r="TO68">
        <f t="shared" si="741"/>
        <v>0</v>
      </c>
      <c r="TP68">
        <f t="shared" si="742"/>
        <v>0</v>
      </c>
      <c r="TQ68">
        <f t="shared" ref="TQ68:TQ75" si="989">IF(TG68&lt;=0,0,MIN($F$7,(TG68+ROUND(TG68*$E$7/12,2))))</f>
        <v>0</v>
      </c>
      <c r="TR68">
        <f t="shared" ref="TR68:TR75" si="990">IF(TH68&lt;=0,0,MIN($F$8,(TH68+ROUND(TH68*$E$8/12,2))))</f>
        <v>0</v>
      </c>
      <c r="TS68">
        <f t="shared" ref="TS68:TS75" si="991">IF(TI68&lt;=0,0,MIN($F$9,(TI68+ROUND(TI68*$E$9/12,2))))</f>
        <v>0</v>
      </c>
      <c r="TT68">
        <f t="shared" ref="TT68:TT75" si="992">IF(TJ68&lt;=0,0,MIN($F$10,(TJ68+ROUND(TJ68*$E$10/12,2))))</f>
        <v>0</v>
      </c>
      <c r="TU68">
        <f t="shared" ref="TU68:TU75" si="993">IF(TK68&lt;=0,0,MIN($F$11,(TK68+ROUND(TK68*$E$11/12,2))))</f>
        <v>0</v>
      </c>
      <c r="TV68">
        <f t="shared" ref="TV68:TV75" si="994">IF(TL68&lt;=0,0,MIN($F$12,(TL68+ROUND(TL68*$E$12/12,2))))</f>
        <v>0</v>
      </c>
      <c r="TW68">
        <f t="shared" ref="TW68:TW75" si="995">IF(TM68&lt;=0,0,MIN($F$13,(TM68+ROUND(TM68*$E$13/12,2))))</f>
        <v>0</v>
      </c>
      <c r="TX68">
        <f t="shared" ref="TX68:TX75" si="996">IF(TN68&lt;=0,0,MIN($F$14,(TN68+ROUND(TN68*$E$14/12,2))))</f>
        <v>0</v>
      </c>
      <c r="TY68">
        <f t="shared" ref="TY68:TY75" si="997">IF(TO68&lt;=0,0,MIN($F$15,(TO68+ROUND(TO68*$E$15/12,2))))</f>
        <v>0</v>
      </c>
      <c r="TZ68">
        <f t="shared" ref="TZ68:TZ75" si="998">IF(TP68&lt;=0,0,MIN($F$16,(TP68+ROUND(TP68*$E$16/12,2))))</f>
        <v>0</v>
      </c>
      <c r="UA68">
        <f t="shared" ref="UA68:UA75" si="999">MAX(0,(TG68+ROUND(TG68*$E$7/12,2))-TQ68)</f>
        <v>0</v>
      </c>
      <c r="UB68">
        <f t="shared" ref="UB68:UB75" si="1000">MAX(0,(TH68+ROUND(TH68*$E$8/12,2))-TR68)</f>
        <v>0</v>
      </c>
      <c r="UC68">
        <f t="shared" ref="UC68:UC75" si="1001">MAX(0,(TI68+ROUND(TI68*$E$9/12,2))-TS68)</f>
        <v>0</v>
      </c>
      <c r="UD68">
        <f t="shared" ref="UD68:UD75" si="1002">MAX(0,(TJ68+ROUND(TJ68*$E$10/12,2))-TT68)</f>
        <v>0</v>
      </c>
      <c r="UE68">
        <f t="shared" ref="UE68:UE75" si="1003">MAX(0,(TK68+ROUND(TK68*$E$11/12,2))-TU68)</f>
        <v>0</v>
      </c>
      <c r="UF68">
        <f t="shared" ref="UF68:UF75" si="1004">MAX(0,(TL68+ROUND(TL68*$E$12/12,2))-TV68)</f>
        <v>0</v>
      </c>
      <c r="UG68">
        <f t="shared" ref="UG68:UG75" si="1005">MAX(0,(TM68+ROUND(TM68*$E$13/12,2))-TW68)</f>
        <v>0</v>
      </c>
      <c r="UH68">
        <f t="shared" ref="UH68:UH75" si="1006">MAX(0,(TN68+ROUND(TN68*$E$14/12,2))-TX68)</f>
        <v>0</v>
      </c>
      <c r="UI68">
        <f t="shared" ref="UI68:UI75" si="1007">MAX(0,(TO68+ROUND(TO68*$E$15/12,2))-TY68)</f>
        <v>0</v>
      </c>
      <c r="UJ68">
        <f t="shared" ref="UJ68:UJ75" si="1008">MAX(0,(TP68+ROUND(TP68*$E$16/12,2))-TZ68)</f>
        <v>0</v>
      </c>
      <c r="UK68">
        <f t="shared" ref="UK68:UK99" si="1009">IF(TG68&lt;=0,0,ROUND(MAX(0,(TG68+ROUND(TG68*$E$7/12,2))-TQ68-(MIN(UA68,MAX(0,UU68-SUMPRODUCT(($TG$2:$TP$2&lt;$TG$2)*UA68:UJ68))))),2))</f>
        <v>0</v>
      </c>
      <c r="UL68">
        <f t="shared" ref="UL68:UL75" si="1010">IF(TH68&lt;=0,0,ROUND(MAX(0,(TH68+ROUND(TH68*$E$8/12,2))-TR68-(MIN(UB68,MAX(0,UU68-SUMPRODUCT(($TG$2:$TP$2&lt;$TH$2)*UA68:UJ68))))),2))</f>
        <v>0</v>
      </c>
      <c r="UM68">
        <f t="shared" ref="UM68:UM75" si="1011">IF(TI68&lt;=0,0,ROUND(MAX(0,(TI68+ROUND(TI68*$E$9/12,2))-TS68-(MIN(UC68,MAX(0,UU68-SUMPRODUCT(($TG$2:$TP$2&lt;$TI$2)*UA68:UJ68))))),2))</f>
        <v>0</v>
      </c>
      <c r="UN68">
        <f t="shared" ref="UN68:UN75" si="1012">IF(TJ68&lt;=0,0,ROUND(MAX(0,(TJ68+ROUND(TJ68*$E$10/12,2))-TT68-(MIN(UD68,MAX(0,UU68-SUMPRODUCT(($TG$2:$TP$2&lt;$TJ$2)*UA68:UJ68))))),2))</f>
        <v>0</v>
      </c>
      <c r="UO68">
        <f t="shared" ref="UO68:UO75" si="1013">IF(TK68&lt;=0,0,ROUND(MAX(0,(TK68+ROUND(TK68*$E$11/12,2))-TU68-(MIN(UE68,MAX(0,UU68-SUMPRODUCT(($TG$2:$TP$2&lt;$TK$2)*UA68:UJ68))))),2))</f>
        <v>0</v>
      </c>
      <c r="UP68">
        <f t="shared" ref="UP68:UP75" si="1014">IF(TL68&lt;=0,0,ROUND(MAX(0,(TL68+ROUND(TL68*$E$12/12,2))-TV68-(MIN(UF68,MAX(0,UU68-SUMPRODUCT(($TG$2:$TP$2&lt;$TL$2)*UA68:UJ68))))),2))</f>
        <v>0</v>
      </c>
      <c r="UQ68">
        <f t="shared" ref="UQ68:UQ75" si="1015">IF(TM68&lt;=0,0,ROUND(MAX(0,(TM68+ROUND(TM68*$E$13/12,2))-TW68-(MIN(UG68,MAX(0,UU68-SUMPRODUCT(($TG$2:$TP$2&lt;$TM$2)*UA68:UJ68))))),2))</f>
        <v>0</v>
      </c>
      <c r="UR68">
        <f t="shared" ref="UR68:UR75" si="1016">IF(TN68&lt;=0,0,ROUND(MAX(0,(TN68+ROUND(TN68*$E$14/12,2))-TX68-(MIN(UH68,MAX(0,UU68-SUMPRODUCT(($TG$2:$TP$2&lt;$TN$2)*UA68:UJ68))))),2))</f>
        <v>0</v>
      </c>
      <c r="US68">
        <f t="shared" ref="US68:US75" si="1017">IF(TO68&lt;=0,0,ROUND(MAX(0,(TO68+ROUND(TO68*$E$15/12,2))-TY68-(MIN(UI68,MAX(0,UU68-SUMPRODUCT(($TG$2:$TP$2&lt;$TO$2)*UA68:UJ68))))),2))</f>
        <v>0</v>
      </c>
      <c r="UT68">
        <f t="shared" ref="UT68:UT99" si="1018">IF(TP68&lt;=0,0,ROUND(MAX(0,(TP68+ROUND(TP68*$E$16/12,2))-TZ68-(MIN(UJ68,MAX(0,UU68-SUMPRODUCT(($TG$2:$TP$2&lt;$TP$2)*UA68:UJ68))))),2))</f>
        <v>0</v>
      </c>
      <c r="UU68">
        <f t="shared" ref="UU68:UU75" si="1019">$UU$2-SUM(TQ68:TZ68)</f>
        <v>400</v>
      </c>
      <c r="UV68">
        <f t="shared" ref="UV68:UV75" si="1020">SUM(TG68:TP68)</f>
        <v>0</v>
      </c>
      <c r="UW68">
        <f t="shared" ref="UW68:UW75" si="1021">SUM(UK68:UT68)</f>
        <v>0</v>
      </c>
      <c r="UX68">
        <f t="shared" ref="UX68:UX75" si="1022">SUMPRODUCT(ROUND(TG68:TP68*$VE$2:$VN$2/12,2))</f>
        <v>0</v>
      </c>
      <c r="UY68">
        <f t="shared" ref="UY68:UY99" si="1023">UX68+(UV68-UW68)</f>
        <v>0</v>
      </c>
      <c r="UZ68" t="str">
        <f t="shared" ref="UZ68:UZ75" si="1024">IF(VY68&gt;=999,"",MATCH(VY68,$TG$2:$TP$2,0))</f>
        <v/>
      </c>
      <c r="VA68" t="str">
        <f t="shared" ref="VA68:VA75" si="1025">IF(VZ68&gt;=999,"",MATCH(VZ68,$TG$2:$TP$2,0))</f>
        <v/>
      </c>
      <c r="VB68">
        <f t="shared" ref="VB68:VB75" si="1026">SUMPRODUCT((UK68:UT68&lt;=0.005)*($VO$2:$VX$2&gt;0))</f>
        <v>0</v>
      </c>
      <c r="VY68">
        <f t="shared" ref="VY68:VY75" si="1027">MIN(IF(TG68&gt;0.005,$TG$2,999),IF(TH68&gt;0.005,$TH$2,999),IF(TI68&gt;0.005,$TI$2,999),IF(TJ68&gt;0.005,$TJ$2,999),IF(TK68&gt;0.005,$TK$2,999),IF(TL68&gt;0.005,$TL$2,999),IF(TM68&gt;0.005,$TM$2,999),IF(TN68&gt;0.005,$TN$2,999),IF(TO68&gt;0.005,$TO$2,999),IF(TP68&gt;0.005,$TP$2,999))</f>
        <v>999</v>
      </c>
      <c r="VZ68">
        <f t="shared" ref="VZ68:VZ75" si="1028">MIN(IF(AND(TG68&gt;0.005,UK68&lt;=0.005),$TG$2,999),IF(AND(TH68&gt;0.005,UL68&lt;=0.005),$TH$2,999),IF(AND(TI68&gt;0.005,UM68&lt;=0.005),$TI$2,999),IF(AND(TJ68&gt;0.005,UN68&lt;=0.005),$TJ$2,999),IF(AND(TK68&gt;0.005,UO68&lt;=0.005),$TK$2,999),IF(AND(TL68&gt;0.005,UP68&lt;=0.005),$TL$2,999),IF(AND(TM68&gt;0.005,UQ68&lt;=0.005),$TM$2,999),IF(AND(TN68&gt;0.005,UR68&lt;=0.005),$TN$2,999),IF(AND(TO68&gt;0.005,US68&lt;=0.005),$TO$2,999),IF(AND(TP68&gt;0.005,UT68&lt;=0.005),$TP$2,999))</f>
        <v>999</v>
      </c>
      <c r="WH68">
        <v>65</v>
      </c>
      <c r="WI68">
        <f t="shared" si="383"/>
        <v>0</v>
      </c>
      <c r="WJ68">
        <f t="shared" si="384"/>
        <v>0</v>
      </c>
      <c r="WK68">
        <f t="shared" si="385"/>
        <v>0</v>
      </c>
      <c r="WL68">
        <f t="shared" si="386"/>
        <v>0</v>
      </c>
      <c r="WM68">
        <f t="shared" si="387"/>
        <v>0</v>
      </c>
      <c r="WN68">
        <f t="shared" si="388"/>
        <v>0</v>
      </c>
      <c r="WO68">
        <f t="shared" si="389"/>
        <v>0</v>
      </c>
      <c r="WP68">
        <f t="shared" si="390"/>
        <v>0</v>
      </c>
      <c r="WQ68">
        <f t="shared" si="391"/>
        <v>0</v>
      </c>
      <c r="WR68">
        <f t="shared" si="392"/>
        <v>0</v>
      </c>
      <c r="WS68">
        <f t="shared" ref="WS68:WS131" si="1029">IF(WI68&lt;=0,0,MIN($F$7,(WI68+ROUND(WI68*$E$7/12,2))))</f>
        <v>0</v>
      </c>
      <c r="WT68">
        <f t="shared" ref="WT68:WT131" si="1030">IF(WJ68&lt;=0,0,MIN($F$8,(WJ68+ROUND(WJ68*$E$8/12,2))))</f>
        <v>0</v>
      </c>
      <c r="WU68">
        <f t="shared" ref="WU68:WU131" si="1031">IF(WK68&lt;=0,0,MIN($F$9,(WK68+ROUND(WK68*$E$9/12,2))))</f>
        <v>0</v>
      </c>
      <c r="WV68">
        <f t="shared" ref="WV68:WV131" si="1032">IF(WL68&lt;=0,0,MIN($F$10,(WL68+ROUND(WL68*$E$10/12,2))))</f>
        <v>0</v>
      </c>
      <c r="WW68">
        <f t="shared" ref="WW68:WW131" si="1033">IF(WM68&lt;=0,0,MIN($F$11,(WM68+ROUND(WM68*$E$11/12,2))))</f>
        <v>0</v>
      </c>
      <c r="WX68">
        <f t="shared" ref="WX68:WX131" si="1034">IF(WN68&lt;=0,0,MIN($F$12,(WN68+ROUND(WN68*$E$12/12,2))))</f>
        <v>0</v>
      </c>
      <c r="WY68">
        <f t="shared" ref="WY68:WY131" si="1035">IF(WO68&lt;=0,0,MIN($F$13,(WO68+ROUND(WO68*$E$13/12,2))))</f>
        <v>0</v>
      </c>
      <c r="WZ68">
        <f t="shared" ref="WZ68:WZ131" si="1036">IF(WP68&lt;=0,0,MIN($F$14,(WP68+ROUND(WP68*$E$14/12,2))))</f>
        <v>0</v>
      </c>
      <c r="XA68">
        <f t="shared" ref="XA68:XA131" si="1037">IF(WQ68&lt;=0,0,MIN($F$15,(WQ68+ROUND(WQ68*$E$15/12,2))))</f>
        <v>0</v>
      </c>
      <c r="XB68">
        <f t="shared" ref="XB68:XB131" si="1038">IF(WR68&lt;=0,0,MIN($F$16,(WR68+ROUND(WR68*$E$16/12,2))))</f>
        <v>0</v>
      </c>
      <c r="XC68">
        <f t="shared" ref="XC68:XC131" si="1039">MAX(0,(WI68+ROUND(WI68*$E$7/12,2))-WS68)</f>
        <v>0</v>
      </c>
      <c r="XD68">
        <f t="shared" ref="XD68:XD131" si="1040">MAX(0,(WJ68+ROUND(WJ68*$E$8/12,2))-WT68)</f>
        <v>0</v>
      </c>
      <c r="XE68">
        <f t="shared" ref="XE68:XE131" si="1041">MAX(0,(WK68+ROUND(WK68*$E$9/12,2))-WU68)</f>
        <v>0</v>
      </c>
      <c r="XF68">
        <f t="shared" ref="XF68:XF131" si="1042">MAX(0,(WL68+ROUND(WL68*$E$10/12,2))-WV68)</f>
        <v>0</v>
      </c>
      <c r="XG68">
        <f t="shared" ref="XG68:XG131" si="1043">MAX(0,(WM68+ROUND(WM68*$E$11/12,2))-WW68)</f>
        <v>0</v>
      </c>
      <c r="XH68">
        <f t="shared" ref="XH68:XH131" si="1044">MAX(0,(WN68+ROUND(WN68*$E$12/12,2))-WX68)</f>
        <v>0</v>
      </c>
      <c r="XI68">
        <f t="shared" ref="XI68:XI131" si="1045">MAX(0,(WO68+ROUND(WO68*$E$13/12,2))-WY68)</f>
        <v>0</v>
      </c>
      <c r="XJ68">
        <f t="shared" ref="XJ68:XJ131" si="1046">MAX(0,(WP68+ROUND(WP68*$E$14/12,2))-WZ68)</f>
        <v>0</v>
      </c>
      <c r="XK68">
        <f t="shared" ref="XK68:XK131" si="1047">MAX(0,(WQ68+ROUND(WQ68*$E$15/12,2))-XA68)</f>
        <v>0</v>
      </c>
      <c r="XL68">
        <f t="shared" ref="XL68:XL131" si="1048">MAX(0,(WR68+ROUND(WR68*$E$16/12,2))-XB68)</f>
        <v>0</v>
      </c>
      <c r="XM68">
        <f t="shared" ref="XM68:XM131" si="1049">IF(WI68&lt;=0,0,ROUND(MAX(0,(WI68+ROUND(WI68*$E$7/12,2))-WS68),2))</f>
        <v>0</v>
      </c>
      <c r="XN68">
        <f t="shared" ref="XN68:XN131" si="1050">IF(WJ68&lt;=0,0,ROUND(MAX(0,(WJ68+ROUND(WJ68*$E$8/12,2))-WT68),2))</f>
        <v>0</v>
      </c>
      <c r="XO68">
        <f t="shared" ref="XO68:XO131" si="1051">IF(WK68&lt;=0,0,ROUND(MAX(0,(WK68+ROUND(WK68*$E$9/12,2))-WU68),2))</f>
        <v>0</v>
      </c>
      <c r="XP68">
        <f t="shared" ref="XP68:XP131" si="1052">IF(WL68&lt;=0,0,ROUND(MAX(0,(WL68+ROUND(WL68*$E$10/12,2))-WV68),2))</f>
        <v>0</v>
      </c>
      <c r="XQ68">
        <f t="shared" ref="XQ68:XQ131" si="1053">IF(WM68&lt;=0,0,ROUND(MAX(0,(WM68+ROUND(WM68*$E$11/12,2))-WW68),2))</f>
        <v>0</v>
      </c>
      <c r="XR68">
        <f t="shared" ref="XR68:XR131" si="1054">IF(WN68&lt;=0,0,ROUND(MAX(0,(WN68+ROUND(WN68*$E$12/12,2))-WX68),2))</f>
        <v>0</v>
      </c>
      <c r="XS68">
        <f t="shared" ref="XS68:XS131" si="1055">IF(WO68&lt;=0,0,ROUND(MAX(0,(WO68+ROUND(WO68*$E$13/12,2))-WY68),2))</f>
        <v>0</v>
      </c>
      <c r="XT68">
        <f t="shared" ref="XT68:XT131" si="1056">IF(WP68&lt;=0,0,ROUND(MAX(0,(WP68+ROUND(WP68*$E$14/12,2))-WZ68),2))</f>
        <v>0</v>
      </c>
      <c r="XU68">
        <f t="shared" ref="XU68:XU131" si="1057">IF(WQ68&lt;=0,0,ROUND(MAX(0,(WQ68+ROUND(WQ68*$E$15/12,2))-XA68),2))</f>
        <v>0</v>
      </c>
      <c r="XV68">
        <f t="shared" ref="XV68:XV131" si="1058">IF(WR68&lt;=0,0,ROUND(MAX(0,(WR68+ROUND(WR68*$E$16/12,2))-XB68),2))</f>
        <v>0</v>
      </c>
      <c r="XX68">
        <f t="shared" ref="XX68:XX131" si="1059">SUM(WI68:WR68)</f>
        <v>0</v>
      </c>
      <c r="XY68">
        <f t="shared" ref="XY68:XY131" si="1060">SUM(XM68:XV68)</f>
        <v>0</v>
      </c>
      <c r="XZ68">
        <f t="shared" ref="XZ68:XZ131" si="1061">SUMPRODUCT(ROUND(WI68:WR68*$YG$2:$YP$2/12,2))</f>
        <v>0</v>
      </c>
    </row>
    <row r="69" spans="2:650" x14ac:dyDescent="0.45">
      <c r="B69" s="31" t="str">
        <f>IF((IF($D$20="Snowball",CJ12,FL12)&gt;0.005),9,"")</f>
        <v/>
      </c>
      <c r="C69" s="32" t="str">
        <f>IF(AND((IF($D$20="Snowball",CJ12,FL12)&gt;0.005),$D$19&lt;&gt;""),EDATE($D$19,8),"")</f>
        <v/>
      </c>
      <c r="D69" s="29" t="str">
        <f t="shared" si="743"/>
        <v/>
      </c>
      <c r="E69" s="29" t="str">
        <f t="shared" si="744"/>
        <v/>
      </c>
      <c r="F69" s="29" t="str">
        <f t="shared" si="745"/>
        <v/>
      </c>
      <c r="G69" s="29" t="str">
        <f t="shared" si="746"/>
        <v/>
      </c>
      <c r="H69" s="35" t="str">
        <f t="shared" si="747"/>
        <v/>
      </c>
      <c r="I69" s="36" t="str">
        <f t="shared" si="748"/>
        <v/>
      </c>
      <c r="AT69">
        <v>66</v>
      </c>
      <c r="AU69">
        <f t="shared" ref="AU69:AU75" si="1062">BY68</f>
        <v>0</v>
      </c>
      <c r="AV69">
        <f t="shared" ref="AV69:AV75" si="1063">BZ68</f>
        <v>0</v>
      </c>
      <c r="AW69">
        <f t="shared" ref="AW69:AW75" si="1064">CA68</f>
        <v>0</v>
      </c>
      <c r="AX69">
        <f t="shared" ref="AX69:AX75" si="1065">CB68</f>
        <v>0</v>
      </c>
      <c r="AY69">
        <f t="shared" ref="AY69:AY75" si="1066">CC68</f>
        <v>0</v>
      </c>
      <c r="AZ69">
        <f t="shared" ref="AZ69:AZ75" si="1067">CD68</f>
        <v>0</v>
      </c>
      <c r="BA69">
        <f t="shared" ref="BA69:BA75" si="1068">CE68</f>
        <v>0</v>
      </c>
      <c r="BB69">
        <f t="shared" ref="BB69:BB75" si="1069">CF68</f>
        <v>0</v>
      </c>
      <c r="BC69">
        <f t="shared" ref="BC69:BC75" si="1070">CG68</f>
        <v>0</v>
      </c>
      <c r="BD69">
        <f t="shared" ref="BD69:BD75" si="1071">CH68</f>
        <v>0</v>
      </c>
      <c r="BE69">
        <f t="shared" si="749"/>
        <v>0</v>
      </c>
      <c r="BF69">
        <f t="shared" si="750"/>
        <v>0</v>
      </c>
      <c r="BG69">
        <f t="shared" si="751"/>
        <v>0</v>
      </c>
      <c r="BH69">
        <f t="shared" si="752"/>
        <v>0</v>
      </c>
      <c r="BI69">
        <f t="shared" si="753"/>
        <v>0</v>
      </c>
      <c r="BJ69">
        <f t="shared" si="754"/>
        <v>0</v>
      </c>
      <c r="BK69">
        <f t="shared" si="755"/>
        <v>0</v>
      </c>
      <c r="BL69">
        <f t="shared" si="756"/>
        <v>0</v>
      </c>
      <c r="BM69">
        <f t="shared" si="757"/>
        <v>0</v>
      </c>
      <c r="BN69">
        <f t="shared" si="758"/>
        <v>0</v>
      </c>
      <c r="BO69">
        <f t="shared" si="759"/>
        <v>0</v>
      </c>
      <c r="BP69">
        <f t="shared" si="760"/>
        <v>0</v>
      </c>
      <c r="BQ69">
        <f t="shared" si="761"/>
        <v>0</v>
      </c>
      <c r="BR69">
        <f t="shared" si="762"/>
        <v>0</v>
      </c>
      <c r="BS69">
        <f t="shared" si="763"/>
        <v>0</v>
      </c>
      <c r="BT69">
        <f t="shared" si="764"/>
        <v>0</v>
      </c>
      <c r="BU69">
        <f t="shared" si="765"/>
        <v>0</v>
      </c>
      <c r="BV69">
        <f t="shared" si="766"/>
        <v>0</v>
      </c>
      <c r="BW69">
        <f t="shared" si="767"/>
        <v>0</v>
      </c>
      <c r="BX69">
        <f t="shared" si="768"/>
        <v>0</v>
      </c>
      <c r="BY69">
        <f t="shared" si="769"/>
        <v>0</v>
      </c>
      <c r="BZ69">
        <f t="shared" si="770"/>
        <v>0</v>
      </c>
      <c r="CA69">
        <f t="shared" si="771"/>
        <v>0</v>
      </c>
      <c r="CB69">
        <f t="shared" si="772"/>
        <v>0</v>
      </c>
      <c r="CC69">
        <f t="shared" si="773"/>
        <v>0</v>
      </c>
      <c r="CD69">
        <f t="shared" si="774"/>
        <v>0</v>
      </c>
      <c r="CE69">
        <f t="shared" si="775"/>
        <v>0</v>
      </c>
      <c r="CF69">
        <f t="shared" si="776"/>
        <v>0</v>
      </c>
      <c r="CG69">
        <f t="shared" si="777"/>
        <v>0</v>
      </c>
      <c r="CH69">
        <f t="shared" si="778"/>
        <v>0</v>
      </c>
      <c r="CI69">
        <f t="shared" si="779"/>
        <v>0</v>
      </c>
      <c r="CJ69">
        <f t="shared" si="780"/>
        <v>0</v>
      </c>
      <c r="CK69">
        <f t="shared" si="781"/>
        <v>0</v>
      </c>
      <c r="CL69">
        <f t="shared" si="782"/>
        <v>0</v>
      </c>
      <c r="CM69">
        <f t="shared" si="783"/>
        <v>0</v>
      </c>
      <c r="CN69" t="str">
        <f t="shared" si="784"/>
        <v/>
      </c>
      <c r="CO69" t="str">
        <f t="shared" si="785"/>
        <v/>
      </c>
      <c r="CP69">
        <f t="shared" si="786"/>
        <v>0</v>
      </c>
      <c r="DM69">
        <f t="shared" si="787"/>
        <v>999</v>
      </c>
      <c r="DN69">
        <f t="shared" si="788"/>
        <v>999</v>
      </c>
      <c r="DV69">
        <v>66</v>
      </c>
      <c r="DW69">
        <f t="shared" ref="DW69:DW75" si="1072">FA68</f>
        <v>0</v>
      </c>
      <c r="DX69">
        <f t="shared" ref="DX69:DX75" si="1073">FB68</f>
        <v>0</v>
      </c>
      <c r="DY69">
        <f t="shared" ref="DY69:DY75" si="1074">FC68</f>
        <v>0</v>
      </c>
      <c r="DZ69">
        <f t="shared" ref="DZ69:DZ75" si="1075">FD68</f>
        <v>0</v>
      </c>
      <c r="EA69">
        <f t="shared" ref="EA69:EA75" si="1076">FE68</f>
        <v>0</v>
      </c>
      <c r="EB69">
        <f t="shared" ref="EB69:EB75" si="1077">FF68</f>
        <v>0</v>
      </c>
      <c r="EC69">
        <f t="shared" ref="EC69:EC75" si="1078">FG68</f>
        <v>0</v>
      </c>
      <c r="ED69">
        <f t="shared" ref="ED69:ED75" si="1079">FH68</f>
        <v>0</v>
      </c>
      <c r="EE69">
        <f t="shared" ref="EE69:EE75" si="1080">FI68</f>
        <v>0</v>
      </c>
      <c r="EF69">
        <f t="shared" ref="EF69:EF75" si="1081">FJ68</f>
        <v>0</v>
      </c>
      <c r="EG69">
        <f t="shared" si="789"/>
        <v>0</v>
      </c>
      <c r="EH69">
        <f t="shared" si="790"/>
        <v>0</v>
      </c>
      <c r="EI69">
        <f t="shared" si="791"/>
        <v>0</v>
      </c>
      <c r="EJ69">
        <f t="shared" si="792"/>
        <v>0</v>
      </c>
      <c r="EK69">
        <f t="shared" si="793"/>
        <v>0</v>
      </c>
      <c r="EL69">
        <f t="shared" si="794"/>
        <v>0</v>
      </c>
      <c r="EM69">
        <f t="shared" si="795"/>
        <v>0</v>
      </c>
      <c r="EN69">
        <f t="shared" si="796"/>
        <v>0</v>
      </c>
      <c r="EO69">
        <f t="shared" si="797"/>
        <v>0</v>
      </c>
      <c r="EP69">
        <f t="shared" si="798"/>
        <v>0</v>
      </c>
      <c r="EQ69">
        <f t="shared" si="799"/>
        <v>0</v>
      </c>
      <c r="ER69">
        <f t="shared" si="800"/>
        <v>0</v>
      </c>
      <c r="ES69">
        <f t="shared" si="801"/>
        <v>0</v>
      </c>
      <c r="ET69">
        <f t="shared" si="802"/>
        <v>0</v>
      </c>
      <c r="EU69">
        <f t="shared" si="803"/>
        <v>0</v>
      </c>
      <c r="EV69">
        <f t="shared" si="804"/>
        <v>0</v>
      </c>
      <c r="EW69">
        <f t="shared" si="805"/>
        <v>0</v>
      </c>
      <c r="EX69">
        <f t="shared" si="806"/>
        <v>0</v>
      </c>
      <c r="EY69">
        <f t="shared" si="807"/>
        <v>0</v>
      </c>
      <c r="EZ69">
        <f t="shared" si="808"/>
        <v>0</v>
      </c>
      <c r="FA69">
        <f t="shared" si="809"/>
        <v>0</v>
      </c>
      <c r="FB69">
        <f t="shared" si="810"/>
        <v>0</v>
      </c>
      <c r="FC69">
        <f t="shared" si="811"/>
        <v>0</v>
      </c>
      <c r="FD69">
        <f t="shared" si="812"/>
        <v>0</v>
      </c>
      <c r="FE69">
        <f t="shared" si="813"/>
        <v>0</v>
      </c>
      <c r="FF69">
        <f t="shared" si="814"/>
        <v>0</v>
      </c>
      <c r="FG69">
        <f t="shared" si="815"/>
        <v>0</v>
      </c>
      <c r="FH69">
        <f t="shared" si="816"/>
        <v>0</v>
      </c>
      <c r="FI69">
        <f t="shared" si="817"/>
        <v>0</v>
      </c>
      <c r="FJ69">
        <f t="shared" si="818"/>
        <v>0</v>
      </c>
      <c r="FK69">
        <f t="shared" si="819"/>
        <v>0</v>
      </c>
      <c r="FL69">
        <f t="shared" si="820"/>
        <v>0</v>
      </c>
      <c r="FM69">
        <f t="shared" si="821"/>
        <v>0</v>
      </c>
      <c r="FN69">
        <f t="shared" si="822"/>
        <v>0</v>
      </c>
      <c r="FO69">
        <f t="shared" si="823"/>
        <v>0</v>
      </c>
      <c r="FP69" t="str">
        <f t="shared" si="824"/>
        <v/>
      </c>
      <c r="FQ69" t="str">
        <f t="shared" si="825"/>
        <v/>
      </c>
      <c r="FR69">
        <f t="shared" si="826"/>
        <v>0</v>
      </c>
      <c r="GO69">
        <f t="shared" si="827"/>
        <v>999</v>
      </c>
      <c r="GP69">
        <f t="shared" si="828"/>
        <v>999</v>
      </c>
      <c r="GX69">
        <v>66</v>
      </c>
      <c r="GY69">
        <f t="shared" ref="GY69:GY75" si="1082">IC68</f>
        <v>0</v>
      </c>
      <c r="GZ69">
        <f t="shared" ref="GZ69:GZ75" si="1083">ID68</f>
        <v>0</v>
      </c>
      <c r="HA69">
        <f t="shared" ref="HA69:HA75" si="1084">IE68</f>
        <v>0</v>
      </c>
      <c r="HB69">
        <f t="shared" ref="HB69:HB75" si="1085">IF68</f>
        <v>0</v>
      </c>
      <c r="HC69">
        <f t="shared" ref="HC69:HC75" si="1086">IG68</f>
        <v>0</v>
      </c>
      <c r="HD69">
        <f t="shared" ref="HD69:HD75" si="1087">IH68</f>
        <v>0</v>
      </c>
      <c r="HE69">
        <f t="shared" ref="HE69:HE75" si="1088">II68</f>
        <v>0</v>
      </c>
      <c r="HF69">
        <f t="shared" ref="HF69:HF75" si="1089">IJ68</f>
        <v>0</v>
      </c>
      <c r="HG69">
        <f t="shared" ref="HG69:HG75" si="1090">IK68</f>
        <v>0</v>
      </c>
      <c r="HH69">
        <f t="shared" ref="HH69:HH75" si="1091">IL68</f>
        <v>0</v>
      </c>
      <c r="HI69">
        <f t="shared" si="829"/>
        <v>0</v>
      </c>
      <c r="HJ69">
        <f t="shared" si="830"/>
        <v>0</v>
      </c>
      <c r="HK69">
        <f t="shared" si="831"/>
        <v>0</v>
      </c>
      <c r="HL69">
        <f t="shared" si="832"/>
        <v>0</v>
      </c>
      <c r="HM69">
        <f t="shared" si="833"/>
        <v>0</v>
      </c>
      <c r="HN69">
        <f t="shared" si="834"/>
        <v>0</v>
      </c>
      <c r="HO69">
        <f t="shared" si="835"/>
        <v>0</v>
      </c>
      <c r="HP69">
        <f t="shared" si="836"/>
        <v>0</v>
      </c>
      <c r="HQ69">
        <f t="shared" si="837"/>
        <v>0</v>
      </c>
      <c r="HR69">
        <f t="shared" si="838"/>
        <v>0</v>
      </c>
      <c r="HS69">
        <f t="shared" si="839"/>
        <v>0</v>
      </c>
      <c r="HT69">
        <f t="shared" si="840"/>
        <v>0</v>
      </c>
      <c r="HU69">
        <f t="shared" si="841"/>
        <v>0</v>
      </c>
      <c r="HV69">
        <f t="shared" si="842"/>
        <v>0</v>
      </c>
      <c r="HW69">
        <f t="shared" si="843"/>
        <v>0</v>
      </c>
      <c r="HX69">
        <f t="shared" si="844"/>
        <v>0</v>
      </c>
      <c r="HY69">
        <f t="shared" si="845"/>
        <v>0</v>
      </c>
      <c r="HZ69">
        <f t="shared" si="846"/>
        <v>0</v>
      </c>
      <c r="IA69">
        <f t="shared" si="847"/>
        <v>0</v>
      </c>
      <c r="IB69">
        <f t="shared" si="848"/>
        <v>0</v>
      </c>
      <c r="IC69">
        <f t="shared" si="849"/>
        <v>0</v>
      </c>
      <c r="ID69">
        <f t="shared" si="850"/>
        <v>0</v>
      </c>
      <c r="IE69">
        <f t="shared" si="851"/>
        <v>0</v>
      </c>
      <c r="IF69">
        <f t="shared" si="852"/>
        <v>0</v>
      </c>
      <c r="IG69">
        <f t="shared" si="853"/>
        <v>0</v>
      </c>
      <c r="IH69">
        <f t="shared" si="854"/>
        <v>0</v>
      </c>
      <c r="II69">
        <f t="shared" si="855"/>
        <v>0</v>
      </c>
      <c r="IJ69">
        <f t="shared" si="856"/>
        <v>0</v>
      </c>
      <c r="IK69">
        <f t="shared" si="857"/>
        <v>0</v>
      </c>
      <c r="IL69">
        <f t="shared" si="858"/>
        <v>0</v>
      </c>
      <c r="IM69">
        <f t="shared" si="859"/>
        <v>0</v>
      </c>
      <c r="IN69">
        <f t="shared" si="860"/>
        <v>0</v>
      </c>
      <c r="IO69">
        <f t="shared" si="861"/>
        <v>0</v>
      </c>
      <c r="IP69">
        <f t="shared" si="862"/>
        <v>0</v>
      </c>
      <c r="IQ69">
        <f t="shared" si="863"/>
        <v>0</v>
      </c>
      <c r="IR69" t="str">
        <f t="shared" si="864"/>
        <v/>
      </c>
      <c r="IS69" t="str">
        <f t="shared" si="865"/>
        <v/>
      </c>
      <c r="IT69">
        <f t="shared" si="866"/>
        <v>0</v>
      </c>
      <c r="JQ69">
        <f t="shared" si="867"/>
        <v>999</v>
      </c>
      <c r="JR69">
        <f t="shared" si="868"/>
        <v>999</v>
      </c>
      <c r="JZ69">
        <v>66</v>
      </c>
      <c r="KA69">
        <f t="shared" ref="KA69:KA75" si="1092">LE68</f>
        <v>0</v>
      </c>
      <c r="KB69">
        <f t="shared" ref="KB69:KB75" si="1093">LF68</f>
        <v>0</v>
      </c>
      <c r="KC69">
        <f t="shared" ref="KC69:KC75" si="1094">LG68</f>
        <v>0</v>
      </c>
      <c r="KD69">
        <f t="shared" ref="KD69:KD75" si="1095">LH68</f>
        <v>0</v>
      </c>
      <c r="KE69">
        <f t="shared" ref="KE69:KE75" si="1096">LI68</f>
        <v>0</v>
      </c>
      <c r="KF69">
        <f t="shared" ref="KF69:KF75" si="1097">LJ68</f>
        <v>0</v>
      </c>
      <c r="KG69">
        <f t="shared" ref="KG69:KG75" si="1098">LK68</f>
        <v>0</v>
      </c>
      <c r="KH69">
        <f t="shared" ref="KH69:KH75" si="1099">LL68</f>
        <v>0</v>
      </c>
      <c r="KI69">
        <f t="shared" ref="KI69:KI75" si="1100">LM68</f>
        <v>0</v>
      </c>
      <c r="KJ69">
        <f t="shared" ref="KJ69:KJ75" si="1101">LN68</f>
        <v>0</v>
      </c>
      <c r="KK69">
        <f t="shared" si="869"/>
        <v>0</v>
      </c>
      <c r="KL69">
        <f t="shared" si="870"/>
        <v>0</v>
      </c>
      <c r="KM69">
        <f t="shared" si="871"/>
        <v>0</v>
      </c>
      <c r="KN69">
        <f t="shared" si="872"/>
        <v>0</v>
      </c>
      <c r="KO69">
        <f t="shared" si="873"/>
        <v>0</v>
      </c>
      <c r="KP69">
        <f t="shared" si="874"/>
        <v>0</v>
      </c>
      <c r="KQ69">
        <f t="shared" si="875"/>
        <v>0</v>
      </c>
      <c r="KR69">
        <f t="shared" si="876"/>
        <v>0</v>
      </c>
      <c r="KS69">
        <f t="shared" si="877"/>
        <v>0</v>
      </c>
      <c r="KT69">
        <f t="shared" si="878"/>
        <v>0</v>
      </c>
      <c r="KU69">
        <f t="shared" si="879"/>
        <v>0</v>
      </c>
      <c r="KV69">
        <f t="shared" si="880"/>
        <v>0</v>
      </c>
      <c r="KW69">
        <f t="shared" si="881"/>
        <v>0</v>
      </c>
      <c r="KX69">
        <f t="shared" si="882"/>
        <v>0</v>
      </c>
      <c r="KY69">
        <f t="shared" si="883"/>
        <v>0</v>
      </c>
      <c r="KZ69">
        <f t="shared" si="884"/>
        <v>0</v>
      </c>
      <c r="LA69">
        <f t="shared" si="885"/>
        <v>0</v>
      </c>
      <c r="LB69">
        <f t="shared" si="886"/>
        <v>0</v>
      </c>
      <c r="LC69">
        <f t="shared" si="887"/>
        <v>0</v>
      </c>
      <c r="LD69">
        <f t="shared" si="888"/>
        <v>0</v>
      </c>
      <c r="LE69">
        <f t="shared" si="889"/>
        <v>0</v>
      </c>
      <c r="LF69">
        <f t="shared" si="890"/>
        <v>0</v>
      </c>
      <c r="LG69">
        <f t="shared" si="891"/>
        <v>0</v>
      </c>
      <c r="LH69">
        <f t="shared" si="892"/>
        <v>0</v>
      </c>
      <c r="LI69">
        <f t="shared" si="893"/>
        <v>0</v>
      </c>
      <c r="LJ69">
        <f t="shared" si="894"/>
        <v>0</v>
      </c>
      <c r="LK69">
        <f t="shared" si="895"/>
        <v>0</v>
      </c>
      <c r="LL69">
        <f t="shared" si="896"/>
        <v>0</v>
      </c>
      <c r="LM69">
        <f t="shared" si="897"/>
        <v>0</v>
      </c>
      <c r="LN69">
        <f t="shared" si="898"/>
        <v>0</v>
      </c>
      <c r="LO69">
        <f t="shared" si="899"/>
        <v>100</v>
      </c>
      <c r="LP69">
        <f t="shared" si="900"/>
        <v>0</v>
      </c>
      <c r="LQ69">
        <f t="shared" si="901"/>
        <v>0</v>
      </c>
      <c r="LR69">
        <f t="shared" si="902"/>
        <v>0</v>
      </c>
      <c r="LS69">
        <f t="shared" si="903"/>
        <v>0</v>
      </c>
      <c r="LT69" t="str">
        <f t="shared" si="904"/>
        <v/>
      </c>
      <c r="LU69" t="str">
        <f t="shared" si="905"/>
        <v/>
      </c>
      <c r="LV69">
        <f t="shared" si="906"/>
        <v>0</v>
      </c>
      <c r="MS69">
        <f t="shared" si="907"/>
        <v>999</v>
      </c>
      <c r="MT69">
        <f t="shared" si="908"/>
        <v>999</v>
      </c>
      <c r="NB69">
        <v>66</v>
      </c>
      <c r="NC69">
        <f t="shared" ref="NC69:NC75" si="1102">OG68</f>
        <v>0</v>
      </c>
      <c r="ND69">
        <f t="shared" ref="ND69:ND75" si="1103">OH68</f>
        <v>0</v>
      </c>
      <c r="NE69">
        <f t="shared" ref="NE69:NE75" si="1104">OI68</f>
        <v>0</v>
      </c>
      <c r="NF69">
        <f t="shared" ref="NF69:NF75" si="1105">OJ68</f>
        <v>0</v>
      </c>
      <c r="NG69">
        <f t="shared" ref="NG69:NG75" si="1106">OK68</f>
        <v>0</v>
      </c>
      <c r="NH69">
        <f t="shared" ref="NH69:NH75" si="1107">OL68</f>
        <v>0</v>
      </c>
      <c r="NI69">
        <f t="shared" ref="NI69:NI75" si="1108">OM68</f>
        <v>0</v>
      </c>
      <c r="NJ69">
        <f t="shared" ref="NJ69:NJ75" si="1109">ON68</f>
        <v>0</v>
      </c>
      <c r="NK69">
        <f t="shared" ref="NK69:NK75" si="1110">OO68</f>
        <v>0</v>
      </c>
      <c r="NL69">
        <f t="shared" ref="NL69:NL75" si="1111">OP68</f>
        <v>0</v>
      </c>
      <c r="NM69">
        <f t="shared" si="909"/>
        <v>0</v>
      </c>
      <c r="NN69">
        <f t="shared" si="910"/>
        <v>0</v>
      </c>
      <c r="NO69">
        <f t="shared" si="911"/>
        <v>0</v>
      </c>
      <c r="NP69">
        <f t="shared" si="912"/>
        <v>0</v>
      </c>
      <c r="NQ69">
        <f t="shared" si="913"/>
        <v>0</v>
      </c>
      <c r="NR69">
        <f t="shared" si="914"/>
        <v>0</v>
      </c>
      <c r="NS69">
        <f t="shared" si="915"/>
        <v>0</v>
      </c>
      <c r="NT69">
        <f t="shared" si="916"/>
        <v>0</v>
      </c>
      <c r="NU69">
        <f t="shared" si="917"/>
        <v>0</v>
      </c>
      <c r="NV69">
        <f t="shared" si="918"/>
        <v>0</v>
      </c>
      <c r="NW69">
        <f t="shared" si="919"/>
        <v>0</v>
      </c>
      <c r="NX69">
        <f t="shared" si="920"/>
        <v>0</v>
      </c>
      <c r="NY69">
        <f t="shared" si="921"/>
        <v>0</v>
      </c>
      <c r="NZ69">
        <f t="shared" si="922"/>
        <v>0</v>
      </c>
      <c r="OA69">
        <f t="shared" si="923"/>
        <v>0</v>
      </c>
      <c r="OB69">
        <f t="shared" si="924"/>
        <v>0</v>
      </c>
      <c r="OC69">
        <f t="shared" si="925"/>
        <v>0</v>
      </c>
      <c r="OD69">
        <f t="shared" si="926"/>
        <v>0</v>
      </c>
      <c r="OE69">
        <f t="shared" si="927"/>
        <v>0</v>
      </c>
      <c r="OF69">
        <f t="shared" si="928"/>
        <v>0</v>
      </c>
      <c r="OG69">
        <f t="shared" si="929"/>
        <v>0</v>
      </c>
      <c r="OH69">
        <f t="shared" si="930"/>
        <v>0</v>
      </c>
      <c r="OI69">
        <f t="shared" si="931"/>
        <v>0</v>
      </c>
      <c r="OJ69">
        <f t="shared" si="932"/>
        <v>0</v>
      </c>
      <c r="OK69">
        <f t="shared" si="933"/>
        <v>0</v>
      </c>
      <c r="OL69">
        <f t="shared" si="934"/>
        <v>0</v>
      </c>
      <c r="OM69">
        <f t="shared" si="935"/>
        <v>0</v>
      </c>
      <c r="ON69">
        <f t="shared" si="936"/>
        <v>0</v>
      </c>
      <c r="OO69">
        <f t="shared" si="937"/>
        <v>0</v>
      </c>
      <c r="OP69">
        <f t="shared" si="938"/>
        <v>0</v>
      </c>
      <c r="OQ69">
        <f t="shared" si="939"/>
        <v>200</v>
      </c>
      <c r="OR69">
        <f t="shared" si="940"/>
        <v>0</v>
      </c>
      <c r="OS69">
        <f t="shared" si="941"/>
        <v>0</v>
      </c>
      <c r="OT69">
        <f t="shared" si="942"/>
        <v>0</v>
      </c>
      <c r="OU69">
        <f t="shared" si="943"/>
        <v>0</v>
      </c>
      <c r="OV69" t="str">
        <f t="shared" si="944"/>
        <v/>
      </c>
      <c r="OW69" t="str">
        <f t="shared" si="945"/>
        <v/>
      </c>
      <c r="OX69">
        <f t="shared" si="946"/>
        <v>0</v>
      </c>
      <c r="PU69">
        <f t="shared" si="947"/>
        <v>999</v>
      </c>
      <c r="PV69">
        <f t="shared" si="948"/>
        <v>999</v>
      </c>
      <c r="QD69">
        <v>66</v>
      </c>
      <c r="QE69">
        <f t="shared" ref="QE69:QE75" si="1112">RI68</f>
        <v>0</v>
      </c>
      <c r="QF69">
        <f t="shared" ref="QF69:QF75" si="1113">RJ68</f>
        <v>0</v>
      </c>
      <c r="QG69">
        <f t="shared" ref="QG69:QG75" si="1114">RK68</f>
        <v>0</v>
      </c>
      <c r="QH69">
        <f t="shared" ref="QH69:QH75" si="1115">RL68</f>
        <v>0</v>
      </c>
      <c r="QI69">
        <f t="shared" ref="QI69:QI75" si="1116">RM68</f>
        <v>0</v>
      </c>
      <c r="QJ69">
        <f t="shared" ref="QJ69:QJ75" si="1117">RN68</f>
        <v>0</v>
      </c>
      <c r="QK69">
        <f t="shared" ref="QK69:QK75" si="1118">RO68</f>
        <v>0</v>
      </c>
      <c r="QL69">
        <f t="shared" ref="QL69:QL75" si="1119">RP68</f>
        <v>0</v>
      </c>
      <c r="QM69">
        <f t="shared" ref="QM69:QM75" si="1120">RQ68</f>
        <v>0</v>
      </c>
      <c r="QN69">
        <f t="shared" ref="QN69:QN75" si="1121">RR68</f>
        <v>0</v>
      </c>
      <c r="QO69">
        <f t="shared" si="949"/>
        <v>0</v>
      </c>
      <c r="QP69">
        <f t="shared" si="950"/>
        <v>0</v>
      </c>
      <c r="QQ69">
        <f t="shared" si="951"/>
        <v>0</v>
      </c>
      <c r="QR69">
        <f t="shared" si="952"/>
        <v>0</v>
      </c>
      <c r="QS69">
        <f t="shared" si="953"/>
        <v>0</v>
      </c>
      <c r="QT69">
        <f t="shared" si="954"/>
        <v>0</v>
      </c>
      <c r="QU69">
        <f t="shared" si="955"/>
        <v>0</v>
      </c>
      <c r="QV69">
        <f t="shared" si="956"/>
        <v>0</v>
      </c>
      <c r="QW69">
        <f t="shared" si="957"/>
        <v>0</v>
      </c>
      <c r="QX69">
        <f t="shared" si="958"/>
        <v>0</v>
      </c>
      <c r="QY69">
        <f t="shared" si="959"/>
        <v>0</v>
      </c>
      <c r="QZ69">
        <f t="shared" si="960"/>
        <v>0</v>
      </c>
      <c r="RA69">
        <f t="shared" si="961"/>
        <v>0</v>
      </c>
      <c r="RB69">
        <f t="shared" si="962"/>
        <v>0</v>
      </c>
      <c r="RC69">
        <f t="shared" si="963"/>
        <v>0</v>
      </c>
      <c r="RD69">
        <f t="shared" si="964"/>
        <v>0</v>
      </c>
      <c r="RE69">
        <f t="shared" si="965"/>
        <v>0</v>
      </c>
      <c r="RF69">
        <f t="shared" si="966"/>
        <v>0</v>
      </c>
      <c r="RG69">
        <f t="shared" si="967"/>
        <v>0</v>
      </c>
      <c r="RH69">
        <f t="shared" si="968"/>
        <v>0</v>
      </c>
      <c r="RI69">
        <f t="shared" si="969"/>
        <v>0</v>
      </c>
      <c r="RJ69">
        <f t="shared" si="970"/>
        <v>0</v>
      </c>
      <c r="RK69">
        <f t="shared" si="971"/>
        <v>0</v>
      </c>
      <c r="RL69">
        <f t="shared" si="972"/>
        <v>0</v>
      </c>
      <c r="RM69">
        <f t="shared" si="973"/>
        <v>0</v>
      </c>
      <c r="RN69">
        <f t="shared" si="974"/>
        <v>0</v>
      </c>
      <c r="RO69">
        <f t="shared" si="975"/>
        <v>0</v>
      </c>
      <c r="RP69">
        <f t="shared" si="976"/>
        <v>0</v>
      </c>
      <c r="RQ69">
        <f t="shared" si="977"/>
        <v>0</v>
      </c>
      <c r="RR69">
        <f t="shared" si="978"/>
        <v>0</v>
      </c>
      <c r="RS69">
        <f t="shared" si="979"/>
        <v>300</v>
      </c>
      <c r="RT69">
        <f t="shared" si="980"/>
        <v>0</v>
      </c>
      <c r="RU69">
        <f t="shared" si="981"/>
        <v>0</v>
      </c>
      <c r="RV69">
        <f t="shared" si="982"/>
        <v>0</v>
      </c>
      <c r="RW69">
        <f t="shared" si="983"/>
        <v>0</v>
      </c>
      <c r="RX69" t="str">
        <f t="shared" si="984"/>
        <v/>
      </c>
      <c r="RY69" t="str">
        <f t="shared" si="985"/>
        <v/>
      </c>
      <c r="RZ69">
        <f t="shared" si="986"/>
        <v>0</v>
      </c>
      <c r="SW69">
        <f t="shared" si="987"/>
        <v>999</v>
      </c>
      <c r="SX69">
        <f t="shared" si="988"/>
        <v>999</v>
      </c>
      <c r="TF69">
        <v>66</v>
      </c>
      <c r="TG69">
        <f t="shared" ref="TG69:TG75" si="1122">UK68</f>
        <v>0</v>
      </c>
      <c r="TH69">
        <f t="shared" ref="TH69:TH75" si="1123">UL68</f>
        <v>0</v>
      </c>
      <c r="TI69">
        <f t="shared" ref="TI69:TI75" si="1124">UM68</f>
        <v>0</v>
      </c>
      <c r="TJ69">
        <f t="shared" ref="TJ69:TJ75" si="1125">UN68</f>
        <v>0</v>
      </c>
      <c r="TK69">
        <f t="shared" ref="TK69:TK75" si="1126">UO68</f>
        <v>0</v>
      </c>
      <c r="TL69">
        <f t="shared" ref="TL69:TL75" si="1127">UP68</f>
        <v>0</v>
      </c>
      <c r="TM69">
        <f t="shared" ref="TM69:TM75" si="1128">UQ68</f>
        <v>0</v>
      </c>
      <c r="TN69">
        <f t="shared" ref="TN69:TN75" si="1129">UR68</f>
        <v>0</v>
      </c>
      <c r="TO69">
        <f t="shared" ref="TO69:TO75" si="1130">US68</f>
        <v>0</v>
      </c>
      <c r="TP69">
        <f t="shared" ref="TP69:TP75" si="1131">UT68</f>
        <v>0</v>
      </c>
      <c r="TQ69">
        <f t="shared" si="989"/>
        <v>0</v>
      </c>
      <c r="TR69">
        <f t="shared" si="990"/>
        <v>0</v>
      </c>
      <c r="TS69">
        <f t="shared" si="991"/>
        <v>0</v>
      </c>
      <c r="TT69">
        <f t="shared" si="992"/>
        <v>0</v>
      </c>
      <c r="TU69">
        <f t="shared" si="993"/>
        <v>0</v>
      </c>
      <c r="TV69">
        <f t="shared" si="994"/>
        <v>0</v>
      </c>
      <c r="TW69">
        <f t="shared" si="995"/>
        <v>0</v>
      </c>
      <c r="TX69">
        <f t="shared" si="996"/>
        <v>0</v>
      </c>
      <c r="TY69">
        <f t="shared" si="997"/>
        <v>0</v>
      </c>
      <c r="TZ69">
        <f t="shared" si="998"/>
        <v>0</v>
      </c>
      <c r="UA69">
        <f t="shared" si="999"/>
        <v>0</v>
      </c>
      <c r="UB69">
        <f t="shared" si="1000"/>
        <v>0</v>
      </c>
      <c r="UC69">
        <f t="shared" si="1001"/>
        <v>0</v>
      </c>
      <c r="UD69">
        <f t="shared" si="1002"/>
        <v>0</v>
      </c>
      <c r="UE69">
        <f t="shared" si="1003"/>
        <v>0</v>
      </c>
      <c r="UF69">
        <f t="shared" si="1004"/>
        <v>0</v>
      </c>
      <c r="UG69">
        <f t="shared" si="1005"/>
        <v>0</v>
      </c>
      <c r="UH69">
        <f t="shared" si="1006"/>
        <v>0</v>
      </c>
      <c r="UI69">
        <f t="shared" si="1007"/>
        <v>0</v>
      </c>
      <c r="UJ69">
        <f t="shared" si="1008"/>
        <v>0</v>
      </c>
      <c r="UK69">
        <f t="shared" si="1009"/>
        <v>0</v>
      </c>
      <c r="UL69">
        <f t="shared" si="1010"/>
        <v>0</v>
      </c>
      <c r="UM69">
        <f t="shared" si="1011"/>
        <v>0</v>
      </c>
      <c r="UN69">
        <f t="shared" si="1012"/>
        <v>0</v>
      </c>
      <c r="UO69">
        <f t="shared" si="1013"/>
        <v>0</v>
      </c>
      <c r="UP69">
        <f t="shared" si="1014"/>
        <v>0</v>
      </c>
      <c r="UQ69">
        <f t="shared" si="1015"/>
        <v>0</v>
      </c>
      <c r="UR69">
        <f t="shared" si="1016"/>
        <v>0</v>
      </c>
      <c r="US69">
        <f t="shared" si="1017"/>
        <v>0</v>
      </c>
      <c r="UT69">
        <f t="shared" si="1018"/>
        <v>0</v>
      </c>
      <c r="UU69">
        <f t="shared" si="1019"/>
        <v>400</v>
      </c>
      <c r="UV69">
        <f t="shared" si="1020"/>
        <v>0</v>
      </c>
      <c r="UW69">
        <f t="shared" si="1021"/>
        <v>0</v>
      </c>
      <c r="UX69">
        <f t="shared" si="1022"/>
        <v>0</v>
      </c>
      <c r="UY69">
        <f t="shared" si="1023"/>
        <v>0</v>
      </c>
      <c r="UZ69" t="str">
        <f t="shared" si="1024"/>
        <v/>
      </c>
      <c r="VA69" t="str">
        <f t="shared" si="1025"/>
        <v/>
      </c>
      <c r="VB69">
        <f t="shared" si="1026"/>
        <v>0</v>
      </c>
      <c r="VY69">
        <f t="shared" si="1027"/>
        <v>999</v>
      </c>
      <c r="VZ69">
        <f t="shared" si="1028"/>
        <v>999</v>
      </c>
      <c r="WH69">
        <v>66</v>
      </c>
      <c r="WI69">
        <f t="shared" ref="WI69:WI132" si="1132">XM68</f>
        <v>0</v>
      </c>
      <c r="WJ69">
        <f t="shared" ref="WJ69:WJ132" si="1133">XN68</f>
        <v>0</v>
      </c>
      <c r="WK69">
        <f t="shared" ref="WK69:WK132" si="1134">XO68</f>
        <v>0</v>
      </c>
      <c r="WL69">
        <f t="shared" ref="WL69:WL132" si="1135">XP68</f>
        <v>0</v>
      </c>
      <c r="WM69">
        <f t="shared" ref="WM69:WM132" si="1136">XQ68</f>
        <v>0</v>
      </c>
      <c r="WN69">
        <f t="shared" ref="WN69:WN132" si="1137">XR68</f>
        <v>0</v>
      </c>
      <c r="WO69">
        <f t="shared" ref="WO69:WO132" si="1138">XS68</f>
        <v>0</v>
      </c>
      <c r="WP69">
        <f t="shared" ref="WP69:WP132" si="1139">XT68</f>
        <v>0</v>
      </c>
      <c r="WQ69">
        <f t="shared" ref="WQ69:WQ132" si="1140">XU68</f>
        <v>0</v>
      </c>
      <c r="WR69">
        <f t="shared" ref="WR69:WR132" si="1141">XV68</f>
        <v>0</v>
      </c>
      <c r="WS69">
        <f t="shared" si="1029"/>
        <v>0</v>
      </c>
      <c r="WT69">
        <f t="shared" si="1030"/>
        <v>0</v>
      </c>
      <c r="WU69">
        <f t="shared" si="1031"/>
        <v>0</v>
      </c>
      <c r="WV69">
        <f t="shared" si="1032"/>
        <v>0</v>
      </c>
      <c r="WW69">
        <f t="shared" si="1033"/>
        <v>0</v>
      </c>
      <c r="WX69">
        <f t="shared" si="1034"/>
        <v>0</v>
      </c>
      <c r="WY69">
        <f t="shared" si="1035"/>
        <v>0</v>
      </c>
      <c r="WZ69">
        <f t="shared" si="1036"/>
        <v>0</v>
      </c>
      <c r="XA69">
        <f t="shared" si="1037"/>
        <v>0</v>
      </c>
      <c r="XB69">
        <f t="shared" si="1038"/>
        <v>0</v>
      </c>
      <c r="XC69">
        <f t="shared" si="1039"/>
        <v>0</v>
      </c>
      <c r="XD69">
        <f t="shared" si="1040"/>
        <v>0</v>
      </c>
      <c r="XE69">
        <f t="shared" si="1041"/>
        <v>0</v>
      </c>
      <c r="XF69">
        <f t="shared" si="1042"/>
        <v>0</v>
      </c>
      <c r="XG69">
        <f t="shared" si="1043"/>
        <v>0</v>
      </c>
      <c r="XH69">
        <f t="shared" si="1044"/>
        <v>0</v>
      </c>
      <c r="XI69">
        <f t="shared" si="1045"/>
        <v>0</v>
      </c>
      <c r="XJ69">
        <f t="shared" si="1046"/>
        <v>0</v>
      </c>
      <c r="XK69">
        <f t="shared" si="1047"/>
        <v>0</v>
      </c>
      <c r="XL69">
        <f t="shared" si="1048"/>
        <v>0</v>
      </c>
      <c r="XM69">
        <f t="shared" si="1049"/>
        <v>0</v>
      </c>
      <c r="XN69">
        <f t="shared" si="1050"/>
        <v>0</v>
      </c>
      <c r="XO69">
        <f t="shared" si="1051"/>
        <v>0</v>
      </c>
      <c r="XP69">
        <f t="shared" si="1052"/>
        <v>0</v>
      </c>
      <c r="XQ69">
        <f t="shared" si="1053"/>
        <v>0</v>
      </c>
      <c r="XR69">
        <f t="shared" si="1054"/>
        <v>0</v>
      </c>
      <c r="XS69">
        <f t="shared" si="1055"/>
        <v>0</v>
      </c>
      <c r="XT69">
        <f t="shared" si="1056"/>
        <v>0</v>
      </c>
      <c r="XU69">
        <f t="shared" si="1057"/>
        <v>0</v>
      </c>
      <c r="XV69">
        <f t="shared" si="1058"/>
        <v>0</v>
      </c>
      <c r="XX69">
        <f t="shared" si="1059"/>
        <v>0</v>
      </c>
      <c r="XY69">
        <f t="shared" si="1060"/>
        <v>0</v>
      </c>
      <c r="XZ69">
        <f t="shared" si="1061"/>
        <v>0</v>
      </c>
    </row>
    <row r="70" spans="2:650" x14ac:dyDescent="0.45">
      <c r="B70" s="31" t="str">
        <f>IF((IF($D$20="Snowball",CJ13,FL13)&gt;0.005),10,"")</f>
        <v/>
      </c>
      <c r="C70" s="32" t="str">
        <f>IF(AND((IF($D$20="Snowball",CJ13,FL13)&gt;0.005),$D$19&lt;&gt;""),EDATE($D$19,9),"")</f>
        <v/>
      </c>
      <c r="D70" s="29" t="str">
        <f t="shared" si="743"/>
        <v/>
      </c>
      <c r="E70" s="29" t="str">
        <f t="shared" si="744"/>
        <v/>
      </c>
      <c r="F70" s="29" t="str">
        <f t="shared" si="745"/>
        <v/>
      </c>
      <c r="G70" s="29" t="str">
        <f t="shared" si="746"/>
        <v/>
      </c>
      <c r="H70" s="35" t="str">
        <f t="shared" si="747"/>
        <v/>
      </c>
      <c r="I70" s="36" t="str">
        <f t="shared" si="748"/>
        <v/>
      </c>
      <c r="AT70">
        <v>67</v>
      </c>
      <c r="AU70">
        <f t="shared" si="1062"/>
        <v>0</v>
      </c>
      <c r="AV70">
        <f t="shared" si="1063"/>
        <v>0</v>
      </c>
      <c r="AW70">
        <f t="shared" si="1064"/>
        <v>0</v>
      </c>
      <c r="AX70">
        <f t="shared" si="1065"/>
        <v>0</v>
      </c>
      <c r="AY70">
        <f t="shared" si="1066"/>
        <v>0</v>
      </c>
      <c r="AZ70">
        <f t="shared" si="1067"/>
        <v>0</v>
      </c>
      <c r="BA70">
        <f t="shared" si="1068"/>
        <v>0</v>
      </c>
      <c r="BB70">
        <f t="shared" si="1069"/>
        <v>0</v>
      </c>
      <c r="BC70">
        <f t="shared" si="1070"/>
        <v>0</v>
      </c>
      <c r="BD70">
        <f t="shared" si="1071"/>
        <v>0</v>
      </c>
      <c r="BE70">
        <f t="shared" si="749"/>
        <v>0</v>
      </c>
      <c r="BF70">
        <f t="shared" si="750"/>
        <v>0</v>
      </c>
      <c r="BG70">
        <f t="shared" si="751"/>
        <v>0</v>
      </c>
      <c r="BH70">
        <f t="shared" si="752"/>
        <v>0</v>
      </c>
      <c r="BI70">
        <f t="shared" si="753"/>
        <v>0</v>
      </c>
      <c r="BJ70">
        <f t="shared" si="754"/>
        <v>0</v>
      </c>
      <c r="BK70">
        <f t="shared" si="755"/>
        <v>0</v>
      </c>
      <c r="BL70">
        <f t="shared" si="756"/>
        <v>0</v>
      </c>
      <c r="BM70">
        <f t="shared" si="757"/>
        <v>0</v>
      </c>
      <c r="BN70">
        <f t="shared" si="758"/>
        <v>0</v>
      </c>
      <c r="BO70">
        <f t="shared" si="759"/>
        <v>0</v>
      </c>
      <c r="BP70">
        <f t="shared" si="760"/>
        <v>0</v>
      </c>
      <c r="BQ70">
        <f t="shared" si="761"/>
        <v>0</v>
      </c>
      <c r="BR70">
        <f t="shared" si="762"/>
        <v>0</v>
      </c>
      <c r="BS70">
        <f t="shared" si="763"/>
        <v>0</v>
      </c>
      <c r="BT70">
        <f t="shared" si="764"/>
        <v>0</v>
      </c>
      <c r="BU70">
        <f t="shared" si="765"/>
        <v>0</v>
      </c>
      <c r="BV70">
        <f t="shared" si="766"/>
        <v>0</v>
      </c>
      <c r="BW70">
        <f t="shared" si="767"/>
        <v>0</v>
      </c>
      <c r="BX70">
        <f t="shared" si="768"/>
        <v>0</v>
      </c>
      <c r="BY70">
        <f t="shared" si="769"/>
        <v>0</v>
      </c>
      <c r="BZ70">
        <f t="shared" si="770"/>
        <v>0</v>
      </c>
      <c r="CA70">
        <f t="shared" si="771"/>
        <v>0</v>
      </c>
      <c r="CB70">
        <f t="shared" si="772"/>
        <v>0</v>
      </c>
      <c r="CC70">
        <f t="shared" si="773"/>
        <v>0</v>
      </c>
      <c r="CD70">
        <f t="shared" si="774"/>
        <v>0</v>
      </c>
      <c r="CE70">
        <f t="shared" si="775"/>
        <v>0</v>
      </c>
      <c r="CF70">
        <f t="shared" si="776"/>
        <v>0</v>
      </c>
      <c r="CG70">
        <f t="shared" si="777"/>
        <v>0</v>
      </c>
      <c r="CH70">
        <f t="shared" si="778"/>
        <v>0</v>
      </c>
      <c r="CI70">
        <f t="shared" si="779"/>
        <v>0</v>
      </c>
      <c r="CJ70">
        <f t="shared" si="780"/>
        <v>0</v>
      </c>
      <c r="CK70">
        <f t="shared" si="781"/>
        <v>0</v>
      </c>
      <c r="CL70">
        <f t="shared" si="782"/>
        <v>0</v>
      </c>
      <c r="CM70">
        <f t="shared" si="783"/>
        <v>0</v>
      </c>
      <c r="CN70" t="str">
        <f t="shared" si="784"/>
        <v/>
      </c>
      <c r="CO70" t="str">
        <f t="shared" si="785"/>
        <v/>
      </c>
      <c r="CP70">
        <f t="shared" si="786"/>
        <v>0</v>
      </c>
      <c r="DM70">
        <f t="shared" si="787"/>
        <v>999</v>
      </c>
      <c r="DN70">
        <f t="shared" si="788"/>
        <v>999</v>
      </c>
      <c r="DV70">
        <v>67</v>
      </c>
      <c r="DW70">
        <f t="shared" si="1072"/>
        <v>0</v>
      </c>
      <c r="DX70">
        <f t="shared" si="1073"/>
        <v>0</v>
      </c>
      <c r="DY70">
        <f t="shared" si="1074"/>
        <v>0</v>
      </c>
      <c r="DZ70">
        <f t="shared" si="1075"/>
        <v>0</v>
      </c>
      <c r="EA70">
        <f t="shared" si="1076"/>
        <v>0</v>
      </c>
      <c r="EB70">
        <f t="shared" si="1077"/>
        <v>0</v>
      </c>
      <c r="EC70">
        <f t="shared" si="1078"/>
        <v>0</v>
      </c>
      <c r="ED70">
        <f t="shared" si="1079"/>
        <v>0</v>
      </c>
      <c r="EE70">
        <f t="shared" si="1080"/>
        <v>0</v>
      </c>
      <c r="EF70">
        <f t="shared" si="1081"/>
        <v>0</v>
      </c>
      <c r="EG70">
        <f t="shared" si="789"/>
        <v>0</v>
      </c>
      <c r="EH70">
        <f t="shared" si="790"/>
        <v>0</v>
      </c>
      <c r="EI70">
        <f t="shared" si="791"/>
        <v>0</v>
      </c>
      <c r="EJ70">
        <f t="shared" si="792"/>
        <v>0</v>
      </c>
      <c r="EK70">
        <f t="shared" si="793"/>
        <v>0</v>
      </c>
      <c r="EL70">
        <f t="shared" si="794"/>
        <v>0</v>
      </c>
      <c r="EM70">
        <f t="shared" si="795"/>
        <v>0</v>
      </c>
      <c r="EN70">
        <f t="shared" si="796"/>
        <v>0</v>
      </c>
      <c r="EO70">
        <f t="shared" si="797"/>
        <v>0</v>
      </c>
      <c r="EP70">
        <f t="shared" si="798"/>
        <v>0</v>
      </c>
      <c r="EQ70">
        <f t="shared" si="799"/>
        <v>0</v>
      </c>
      <c r="ER70">
        <f t="shared" si="800"/>
        <v>0</v>
      </c>
      <c r="ES70">
        <f t="shared" si="801"/>
        <v>0</v>
      </c>
      <c r="ET70">
        <f t="shared" si="802"/>
        <v>0</v>
      </c>
      <c r="EU70">
        <f t="shared" si="803"/>
        <v>0</v>
      </c>
      <c r="EV70">
        <f t="shared" si="804"/>
        <v>0</v>
      </c>
      <c r="EW70">
        <f t="shared" si="805"/>
        <v>0</v>
      </c>
      <c r="EX70">
        <f t="shared" si="806"/>
        <v>0</v>
      </c>
      <c r="EY70">
        <f t="shared" si="807"/>
        <v>0</v>
      </c>
      <c r="EZ70">
        <f t="shared" si="808"/>
        <v>0</v>
      </c>
      <c r="FA70">
        <f t="shared" si="809"/>
        <v>0</v>
      </c>
      <c r="FB70">
        <f t="shared" si="810"/>
        <v>0</v>
      </c>
      <c r="FC70">
        <f t="shared" si="811"/>
        <v>0</v>
      </c>
      <c r="FD70">
        <f t="shared" si="812"/>
        <v>0</v>
      </c>
      <c r="FE70">
        <f t="shared" si="813"/>
        <v>0</v>
      </c>
      <c r="FF70">
        <f t="shared" si="814"/>
        <v>0</v>
      </c>
      <c r="FG70">
        <f t="shared" si="815"/>
        <v>0</v>
      </c>
      <c r="FH70">
        <f t="shared" si="816"/>
        <v>0</v>
      </c>
      <c r="FI70">
        <f t="shared" si="817"/>
        <v>0</v>
      </c>
      <c r="FJ70">
        <f t="shared" si="818"/>
        <v>0</v>
      </c>
      <c r="FK70">
        <f t="shared" si="819"/>
        <v>0</v>
      </c>
      <c r="FL70">
        <f t="shared" si="820"/>
        <v>0</v>
      </c>
      <c r="FM70">
        <f t="shared" si="821"/>
        <v>0</v>
      </c>
      <c r="FN70">
        <f t="shared" si="822"/>
        <v>0</v>
      </c>
      <c r="FO70">
        <f t="shared" si="823"/>
        <v>0</v>
      </c>
      <c r="FP70" t="str">
        <f t="shared" si="824"/>
        <v/>
      </c>
      <c r="FQ70" t="str">
        <f t="shared" si="825"/>
        <v/>
      </c>
      <c r="FR70">
        <f t="shared" si="826"/>
        <v>0</v>
      </c>
      <c r="GO70">
        <f t="shared" si="827"/>
        <v>999</v>
      </c>
      <c r="GP70">
        <f t="shared" si="828"/>
        <v>999</v>
      </c>
      <c r="GX70">
        <v>67</v>
      </c>
      <c r="GY70">
        <f t="shared" si="1082"/>
        <v>0</v>
      </c>
      <c r="GZ70">
        <f t="shared" si="1083"/>
        <v>0</v>
      </c>
      <c r="HA70">
        <f t="shared" si="1084"/>
        <v>0</v>
      </c>
      <c r="HB70">
        <f t="shared" si="1085"/>
        <v>0</v>
      </c>
      <c r="HC70">
        <f t="shared" si="1086"/>
        <v>0</v>
      </c>
      <c r="HD70">
        <f t="shared" si="1087"/>
        <v>0</v>
      </c>
      <c r="HE70">
        <f t="shared" si="1088"/>
        <v>0</v>
      </c>
      <c r="HF70">
        <f t="shared" si="1089"/>
        <v>0</v>
      </c>
      <c r="HG70">
        <f t="shared" si="1090"/>
        <v>0</v>
      </c>
      <c r="HH70">
        <f t="shared" si="1091"/>
        <v>0</v>
      </c>
      <c r="HI70">
        <f t="shared" si="829"/>
        <v>0</v>
      </c>
      <c r="HJ70">
        <f t="shared" si="830"/>
        <v>0</v>
      </c>
      <c r="HK70">
        <f t="shared" si="831"/>
        <v>0</v>
      </c>
      <c r="HL70">
        <f t="shared" si="832"/>
        <v>0</v>
      </c>
      <c r="HM70">
        <f t="shared" si="833"/>
        <v>0</v>
      </c>
      <c r="HN70">
        <f t="shared" si="834"/>
        <v>0</v>
      </c>
      <c r="HO70">
        <f t="shared" si="835"/>
        <v>0</v>
      </c>
      <c r="HP70">
        <f t="shared" si="836"/>
        <v>0</v>
      </c>
      <c r="HQ70">
        <f t="shared" si="837"/>
        <v>0</v>
      </c>
      <c r="HR70">
        <f t="shared" si="838"/>
        <v>0</v>
      </c>
      <c r="HS70">
        <f t="shared" si="839"/>
        <v>0</v>
      </c>
      <c r="HT70">
        <f t="shared" si="840"/>
        <v>0</v>
      </c>
      <c r="HU70">
        <f t="shared" si="841"/>
        <v>0</v>
      </c>
      <c r="HV70">
        <f t="shared" si="842"/>
        <v>0</v>
      </c>
      <c r="HW70">
        <f t="shared" si="843"/>
        <v>0</v>
      </c>
      <c r="HX70">
        <f t="shared" si="844"/>
        <v>0</v>
      </c>
      <c r="HY70">
        <f t="shared" si="845"/>
        <v>0</v>
      </c>
      <c r="HZ70">
        <f t="shared" si="846"/>
        <v>0</v>
      </c>
      <c r="IA70">
        <f t="shared" si="847"/>
        <v>0</v>
      </c>
      <c r="IB70">
        <f t="shared" si="848"/>
        <v>0</v>
      </c>
      <c r="IC70">
        <f t="shared" si="849"/>
        <v>0</v>
      </c>
      <c r="ID70">
        <f t="shared" si="850"/>
        <v>0</v>
      </c>
      <c r="IE70">
        <f t="shared" si="851"/>
        <v>0</v>
      </c>
      <c r="IF70">
        <f t="shared" si="852"/>
        <v>0</v>
      </c>
      <c r="IG70">
        <f t="shared" si="853"/>
        <v>0</v>
      </c>
      <c r="IH70">
        <f t="shared" si="854"/>
        <v>0</v>
      </c>
      <c r="II70">
        <f t="shared" si="855"/>
        <v>0</v>
      </c>
      <c r="IJ70">
        <f t="shared" si="856"/>
        <v>0</v>
      </c>
      <c r="IK70">
        <f t="shared" si="857"/>
        <v>0</v>
      </c>
      <c r="IL70">
        <f t="shared" si="858"/>
        <v>0</v>
      </c>
      <c r="IM70">
        <f t="shared" si="859"/>
        <v>0</v>
      </c>
      <c r="IN70">
        <f t="shared" si="860"/>
        <v>0</v>
      </c>
      <c r="IO70">
        <f t="shared" si="861"/>
        <v>0</v>
      </c>
      <c r="IP70">
        <f t="shared" si="862"/>
        <v>0</v>
      </c>
      <c r="IQ70">
        <f t="shared" si="863"/>
        <v>0</v>
      </c>
      <c r="IR70" t="str">
        <f t="shared" si="864"/>
        <v/>
      </c>
      <c r="IS70" t="str">
        <f t="shared" si="865"/>
        <v/>
      </c>
      <c r="IT70">
        <f t="shared" si="866"/>
        <v>0</v>
      </c>
      <c r="JQ70">
        <f t="shared" si="867"/>
        <v>999</v>
      </c>
      <c r="JR70">
        <f t="shared" si="868"/>
        <v>999</v>
      </c>
      <c r="JZ70">
        <v>67</v>
      </c>
      <c r="KA70">
        <f t="shared" si="1092"/>
        <v>0</v>
      </c>
      <c r="KB70">
        <f t="shared" si="1093"/>
        <v>0</v>
      </c>
      <c r="KC70">
        <f t="shared" si="1094"/>
        <v>0</v>
      </c>
      <c r="KD70">
        <f t="shared" si="1095"/>
        <v>0</v>
      </c>
      <c r="KE70">
        <f t="shared" si="1096"/>
        <v>0</v>
      </c>
      <c r="KF70">
        <f t="shared" si="1097"/>
        <v>0</v>
      </c>
      <c r="KG70">
        <f t="shared" si="1098"/>
        <v>0</v>
      </c>
      <c r="KH70">
        <f t="shared" si="1099"/>
        <v>0</v>
      </c>
      <c r="KI70">
        <f t="shared" si="1100"/>
        <v>0</v>
      </c>
      <c r="KJ70">
        <f t="shared" si="1101"/>
        <v>0</v>
      </c>
      <c r="KK70">
        <f t="shared" si="869"/>
        <v>0</v>
      </c>
      <c r="KL70">
        <f t="shared" si="870"/>
        <v>0</v>
      </c>
      <c r="KM70">
        <f t="shared" si="871"/>
        <v>0</v>
      </c>
      <c r="KN70">
        <f t="shared" si="872"/>
        <v>0</v>
      </c>
      <c r="KO70">
        <f t="shared" si="873"/>
        <v>0</v>
      </c>
      <c r="KP70">
        <f t="shared" si="874"/>
        <v>0</v>
      </c>
      <c r="KQ70">
        <f t="shared" si="875"/>
        <v>0</v>
      </c>
      <c r="KR70">
        <f t="shared" si="876"/>
        <v>0</v>
      </c>
      <c r="KS70">
        <f t="shared" si="877"/>
        <v>0</v>
      </c>
      <c r="KT70">
        <f t="shared" si="878"/>
        <v>0</v>
      </c>
      <c r="KU70">
        <f t="shared" si="879"/>
        <v>0</v>
      </c>
      <c r="KV70">
        <f t="shared" si="880"/>
        <v>0</v>
      </c>
      <c r="KW70">
        <f t="shared" si="881"/>
        <v>0</v>
      </c>
      <c r="KX70">
        <f t="shared" si="882"/>
        <v>0</v>
      </c>
      <c r="KY70">
        <f t="shared" si="883"/>
        <v>0</v>
      </c>
      <c r="KZ70">
        <f t="shared" si="884"/>
        <v>0</v>
      </c>
      <c r="LA70">
        <f t="shared" si="885"/>
        <v>0</v>
      </c>
      <c r="LB70">
        <f t="shared" si="886"/>
        <v>0</v>
      </c>
      <c r="LC70">
        <f t="shared" si="887"/>
        <v>0</v>
      </c>
      <c r="LD70">
        <f t="shared" si="888"/>
        <v>0</v>
      </c>
      <c r="LE70">
        <f t="shared" si="889"/>
        <v>0</v>
      </c>
      <c r="LF70">
        <f t="shared" si="890"/>
        <v>0</v>
      </c>
      <c r="LG70">
        <f t="shared" si="891"/>
        <v>0</v>
      </c>
      <c r="LH70">
        <f t="shared" si="892"/>
        <v>0</v>
      </c>
      <c r="LI70">
        <f t="shared" si="893"/>
        <v>0</v>
      </c>
      <c r="LJ70">
        <f t="shared" si="894"/>
        <v>0</v>
      </c>
      <c r="LK70">
        <f t="shared" si="895"/>
        <v>0</v>
      </c>
      <c r="LL70">
        <f t="shared" si="896"/>
        <v>0</v>
      </c>
      <c r="LM70">
        <f t="shared" si="897"/>
        <v>0</v>
      </c>
      <c r="LN70">
        <f t="shared" si="898"/>
        <v>0</v>
      </c>
      <c r="LO70">
        <f t="shared" si="899"/>
        <v>100</v>
      </c>
      <c r="LP70">
        <f t="shared" si="900"/>
        <v>0</v>
      </c>
      <c r="LQ70">
        <f t="shared" si="901"/>
        <v>0</v>
      </c>
      <c r="LR70">
        <f t="shared" si="902"/>
        <v>0</v>
      </c>
      <c r="LS70">
        <f t="shared" si="903"/>
        <v>0</v>
      </c>
      <c r="LT70" t="str">
        <f t="shared" si="904"/>
        <v/>
      </c>
      <c r="LU70" t="str">
        <f t="shared" si="905"/>
        <v/>
      </c>
      <c r="LV70">
        <f t="shared" si="906"/>
        <v>0</v>
      </c>
      <c r="MS70">
        <f t="shared" si="907"/>
        <v>999</v>
      </c>
      <c r="MT70">
        <f t="shared" si="908"/>
        <v>999</v>
      </c>
      <c r="NB70">
        <v>67</v>
      </c>
      <c r="NC70">
        <f t="shared" si="1102"/>
        <v>0</v>
      </c>
      <c r="ND70">
        <f t="shared" si="1103"/>
        <v>0</v>
      </c>
      <c r="NE70">
        <f t="shared" si="1104"/>
        <v>0</v>
      </c>
      <c r="NF70">
        <f t="shared" si="1105"/>
        <v>0</v>
      </c>
      <c r="NG70">
        <f t="shared" si="1106"/>
        <v>0</v>
      </c>
      <c r="NH70">
        <f t="shared" si="1107"/>
        <v>0</v>
      </c>
      <c r="NI70">
        <f t="shared" si="1108"/>
        <v>0</v>
      </c>
      <c r="NJ70">
        <f t="shared" si="1109"/>
        <v>0</v>
      </c>
      <c r="NK70">
        <f t="shared" si="1110"/>
        <v>0</v>
      </c>
      <c r="NL70">
        <f t="shared" si="1111"/>
        <v>0</v>
      </c>
      <c r="NM70">
        <f t="shared" si="909"/>
        <v>0</v>
      </c>
      <c r="NN70">
        <f t="shared" si="910"/>
        <v>0</v>
      </c>
      <c r="NO70">
        <f t="shared" si="911"/>
        <v>0</v>
      </c>
      <c r="NP70">
        <f t="shared" si="912"/>
        <v>0</v>
      </c>
      <c r="NQ70">
        <f t="shared" si="913"/>
        <v>0</v>
      </c>
      <c r="NR70">
        <f t="shared" si="914"/>
        <v>0</v>
      </c>
      <c r="NS70">
        <f t="shared" si="915"/>
        <v>0</v>
      </c>
      <c r="NT70">
        <f t="shared" si="916"/>
        <v>0</v>
      </c>
      <c r="NU70">
        <f t="shared" si="917"/>
        <v>0</v>
      </c>
      <c r="NV70">
        <f t="shared" si="918"/>
        <v>0</v>
      </c>
      <c r="NW70">
        <f t="shared" si="919"/>
        <v>0</v>
      </c>
      <c r="NX70">
        <f t="shared" si="920"/>
        <v>0</v>
      </c>
      <c r="NY70">
        <f t="shared" si="921"/>
        <v>0</v>
      </c>
      <c r="NZ70">
        <f t="shared" si="922"/>
        <v>0</v>
      </c>
      <c r="OA70">
        <f t="shared" si="923"/>
        <v>0</v>
      </c>
      <c r="OB70">
        <f t="shared" si="924"/>
        <v>0</v>
      </c>
      <c r="OC70">
        <f t="shared" si="925"/>
        <v>0</v>
      </c>
      <c r="OD70">
        <f t="shared" si="926"/>
        <v>0</v>
      </c>
      <c r="OE70">
        <f t="shared" si="927"/>
        <v>0</v>
      </c>
      <c r="OF70">
        <f t="shared" si="928"/>
        <v>0</v>
      </c>
      <c r="OG70">
        <f t="shared" si="929"/>
        <v>0</v>
      </c>
      <c r="OH70">
        <f t="shared" si="930"/>
        <v>0</v>
      </c>
      <c r="OI70">
        <f t="shared" si="931"/>
        <v>0</v>
      </c>
      <c r="OJ70">
        <f t="shared" si="932"/>
        <v>0</v>
      </c>
      <c r="OK70">
        <f t="shared" si="933"/>
        <v>0</v>
      </c>
      <c r="OL70">
        <f t="shared" si="934"/>
        <v>0</v>
      </c>
      <c r="OM70">
        <f t="shared" si="935"/>
        <v>0</v>
      </c>
      <c r="ON70">
        <f t="shared" si="936"/>
        <v>0</v>
      </c>
      <c r="OO70">
        <f t="shared" si="937"/>
        <v>0</v>
      </c>
      <c r="OP70">
        <f t="shared" si="938"/>
        <v>0</v>
      </c>
      <c r="OQ70">
        <f t="shared" si="939"/>
        <v>200</v>
      </c>
      <c r="OR70">
        <f t="shared" si="940"/>
        <v>0</v>
      </c>
      <c r="OS70">
        <f t="shared" si="941"/>
        <v>0</v>
      </c>
      <c r="OT70">
        <f t="shared" si="942"/>
        <v>0</v>
      </c>
      <c r="OU70">
        <f t="shared" si="943"/>
        <v>0</v>
      </c>
      <c r="OV70" t="str">
        <f t="shared" si="944"/>
        <v/>
      </c>
      <c r="OW70" t="str">
        <f t="shared" si="945"/>
        <v/>
      </c>
      <c r="OX70">
        <f t="shared" si="946"/>
        <v>0</v>
      </c>
      <c r="PU70">
        <f t="shared" si="947"/>
        <v>999</v>
      </c>
      <c r="PV70">
        <f t="shared" si="948"/>
        <v>999</v>
      </c>
      <c r="QD70">
        <v>67</v>
      </c>
      <c r="QE70">
        <f t="shared" si="1112"/>
        <v>0</v>
      </c>
      <c r="QF70">
        <f t="shared" si="1113"/>
        <v>0</v>
      </c>
      <c r="QG70">
        <f t="shared" si="1114"/>
        <v>0</v>
      </c>
      <c r="QH70">
        <f t="shared" si="1115"/>
        <v>0</v>
      </c>
      <c r="QI70">
        <f t="shared" si="1116"/>
        <v>0</v>
      </c>
      <c r="QJ70">
        <f t="shared" si="1117"/>
        <v>0</v>
      </c>
      <c r="QK70">
        <f t="shared" si="1118"/>
        <v>0</v>
      </c>
      <c r="QL70">
        <f t="shared" si="1119"/>
        <v>0</v>
      </c>
      <c r="QM70">
        <f t="shared" si="1120"/>
        <v>0</v>
      </c>
      <c r="QN70">
        <f t="shared" si="1121"/>
        <v>0</v>
      </c>
      <c r="QO70">
        <f t="shared" si="949"/>
        <v>0</v>
      </c>
      <c r="QP70">
        <f t="shared" si="950"/>
        <v>0</v>
      </c>
      <c r="QQ70">
        <f t="shared" si="951"/>
        <v>0</v>
      </c>
      <c r="QR70">
        <f t="shared" si="952"/>
        <v>0</v>
      </c>
      <c r="QS70">
        <f t="shared" si="953"/>
        <v>0</v>
      </c>
      <c r="QT70">
        <f t="shared" si="954"/>
        <v>0</v>
      </c>
      <c r="QU70">
        <f t="shared" si="955"/>
        <v>0</v>
      </c>
      <c r="QV70">
        <f t="shared" si="956"/>
        <v>0</v>
      </c>
      <c r="QW70">
        <f t="shared" si="957"/>
        <v>0</v>
      </c>
      <c r="QX70">
        <f t="shared" si="958"/>
        <v>0</v>
      </c>
      <c r="QY70">
        <f t="shared" si="959"/>
        <v>0</v>
      </c>
      <c r="QZ70">
        <f t="shared" si="960"/>
        <v>0</v>
      </c>
      <c r="RA70">
        <f t="shared" si="961"/>
        <v>0</v>
      </c>
      <c r="RB70">
        <f t="shared" si="962"/>
        <v>0</v>
      </c>
      <c r="RC70">
        <f t="shared" si="963"/>
        <v>0</v>
      </c>
      <c r="RD70">
        <f t="shared" si="964"/>
        <v>0</v>
      </c>
      <c r="RE70">
        <f t="shared" si="965"/>
        <v>0</v>
      </c>
      <c r="RF70">
        <f t="shared" si="966"/>
        <v>0</v>
      </c>
      <c r="RG70">
        <f t="shared" si="967"/>
        <v>0</v>
      </c>
      <c r="RH70">
        <f t="shared" si="968"/>
        <v>0</v>
      </c>
      <c r="RI70">
        <f t="shared" si="969"/>
        <v>0</v>
      </c>
      <c r="RJ70">
        <f t="shared" si="970"/>
        <v>0</v>
      </c>
      <c r="RK70">
        <f t="shared" si="971"/>
        <v>0</v>
      </c>
      <c r="RL70">
        <f t="shared" si="972"/>
        <v>0</v>
      </c>
      <c r="RM70">
        <f t="shared" si="973"/>
        <v>0</v>
      </c>
      <c r="RN70">
        <f t="shared" si="974"/>
        <v>0</v>
      </c>
      <c r="RO70">
        <f t="shared" si="975"/>
        <v>0</v>
      </c>
      <c r="RP70">
        <f t="shared" si="976"/>
        <v>0</v>
      </c>
      <c r="RQ70">
        <f t="shared" si="977"/>
        <v>0</v>
      </c>
      <c r="RR70">
        <f t="shared" si="978"/>
        <v>0</v>
      </c>
      <c r="RS70">
        <f t="shared" si="979"/>
        <v>300</v>
      </c>
      <c r="RT70">
        <f t="shared" si="980"/>
        <v>0</v>
      </c>
      <c r="RU70">
        <f t="shared" si="981"/>
        <v>0</v>
      </c>
      <c r="RV70">
        <f t="shared" si="982"/>
        <v>0</v>
      </c>
      <c r="RW70">
        <f t="shared" si="983"/>
        <v>0</v>
      </c>
      <c r="RX70" t="str">
        <f t="shared" si="984"/>
        <v/>
      </c>
      <c r="RY70" t="str">
        <f t="shared" si="985"/>
        <v/>
      </c>
      <c r="RZ70">
        <f t="shared" si="986"/>
        <v>0</v>
      </c>
      <c r="SW70">
        <f t="shared" si="987"/>
        <v>999</v>
      </c>
      <c r="SX70">
        <f t="shared" si="988"/>
        <v>999</v>
      </c>
      <c r="TF70">
        <v>67</v>
      </c>
      <c r="TG70">
        <f t="shared" si="1122"/>
        <v>0</v>
      </c>
      <c r="TH70">
        <f t="shared" si="1123"/>
        <v>0</v>
      </c>
      <c r="TI70">
        <f t="shared" si="1124"/>
        <v>0</v>
      </c>
      <c r="TJ70">
        <f t="shared" si="1125"/>
        <v>0</v>
      </c>
      <c r="TK70">
        <f t="shared" si="1126"/>
        <v>0</v>
      </c>
      <c r="TL70">
        <f t="shared" si="1127"/>
        <v>0</v>
      </c>
      <c r="TM70">
        <f t="shared" si="1128"/>
        <v>0</v>
      </c>
      <c r="TN70">
        <f t="shared" si="1129"/>
        <v>0</v>
      </c>
      <c r="TO70">
        <f t="shared" si="1130"/>
        <v>0</v>
      </c>
      <c r="TP70">
        <f t="shared" si="1131"/>
        <v>0</v>
      </c>
      <c r="TQ70">
        <f t="shared" si="989"/>
        <v>0</v>
      </c>
      <c r="TR70">
        <f t="shared" si="990"/>
        <v>0</v>
      </c>
      <c r="TS70">
        <f t="shared" si="991"/>
        <v>0</v>
      </c>
      <c r="TT70">
        <f t="shared" si="992"/>
        <v>0</v>
      </c>
      <c r="TU70">
        <f t="shared" si="993"/>
        <v>0</v>
      </c>
      <c r="TV70">
        <f t="shared" si="994"/>
        <v>0</v>
      </c>
      <c r="TW70">
        <f t="shared" si="995"/>
        <v>0</v>
      </c>
      <c r="TX70">
        <f t="shared" si="996"/>
        <v>0</v>
      </c>
      <c r="TY70">
        <f t="shared" si="997"/>
        <v>0</v>
      </c>
      <c r="TZ70">
        <f t="shared" si="998"/>
        <v>0</v>
      </c>
      <c r="UA70">
        <f t="shared" si="999"/>
        <v>0</v>
      </c>
      <c r="UB70">
        <f t="shared" si="1000"/>
        <v>0</v>
      </c>
      <c r="UC70">
        <f t="shared" si="1001"/>
        <v>0</v>
      </c>
      <c r="UD70">
        <f t="shared" si="1002"/>
        <v>0</v>
      </c>
      <c r="UE70">
        <f t="shared" si="1003"/>
        <v>0</v>
      </c>
      <c r="UF70">
        <f t="shared" si="1004"/>
        <v>0</v>
      </c>
      <c r="UG70">
        <f t="shared" si="1005"/>
        <v>0</v>
      </c>
      <c r="UH70">
        <f t="shared" si="1006"/>
        <v>0</v>
      </c>
      <c r="UI70">
        <f t="shared" si="1007"/>
        <v>0</v>
      </c>
      <c r="UJ70">
        <f t="shared" si="1008"/>
        <v>0</v>
      </c>
      <c r="UK70">
        <f t="shared" si="1009"/>
        <v>0</v>
      </c>
      <c r="UL70">
        <f t="shared" si="1010"/>
        <v>0</v>
      </c>
      <c r="UM70">
        <f t="shared" si="1011"/>
        <v>0</v>
      </c>
      <c r="UN70">
        <f t="shared" si="1012"/>
        <v>0</v>
      </c>
      <c r="UO70">
        <f t="shared" si="1013"/>
        <v>0</v>
      </c>
      <c r="UP70">
        <f t="shared" si="1014"/>
        <v>0</v>
      </c>
      <c r="UQ70">
        <f t="shared" si="1015"/>
        <v>0</v>
      </c>
      <c r="UR70">
        <f t="shared" si="1016"/>
        <v>0</v>
      </c>
      <c r="US70">
        <f t="shared" si="1017"/>
        <v>0</v>
      </c>
      <c r="UT70">
        <f t="shared" si="1018"/>
        <v>0</v>
      </c>
      <c r="UU70">
        <f t="shared" si="1019"/>
        <v>400</v>
      </c>
      <c r="UV70">
        <f t="shared" si="1020"/>
        <v>0</v>
      </c>
      <c r="UW70">
        <f t="shared" si="1021"/>
        <v>0</v>
      </c>
      <c r="UX70">
        <f t="shared" si="1022"/>
        <v>0</v>
      </c>
      <c r="UY70">
        <f t="shared" si="1023"/>
        <v>0</v>
      </c>
      <c r="UZ70" t="str">
        <f t="shared" si="1024"/>
        <v/>
      </c>
      <c r="VA70" t="str">
        <f t="shared" si="1025"/>
        <v/>
      </c>
      <c r="VB70">
        <f t="shared" si="1026"/>
        <v>0</v>
      </c>
      <c r="VY70">
        <f t="shared" si="1027"/>
        <v>999</v>
      </c>
      <c r="VZ70">
        <f t="shared" si="1028"/>
        <v>999</v>
      </c>
      <c r="WH70">
        <v>67</v>
      </c>
      <c r="WI70">
        <f t="shared" si="1132"/>
        <v>0</v>
      </c>
      <c r="WJ70">
        <f t="shared" si="1133"/>
        <v>0</v>
      </c>
      <c r="WK70">
        <f t="shared" si="1134"/>
        <v>0</v>
      </c>
      <c r="WL70">
        <f t="shared" si="1135"/>
        <v>0</v>
      </c>
      <c r="WM70">
        <f t="shared" si="1136"/>
        <v>0</v>
      </c>
      <c r="WN70">
        <f t="shared" si="1137"/>
        <v>0</v>
      </c>
      <c r="WO70">
        <f t="shared" si="1138"/>
        <v>0</v>
      </c>
      <c r="WP70">
        <f t="shared" si="1139"/>
        <v>0</v>
      </c>
      <c r="WQ70">
        <f t="shared" si="1140"/>
        <v>0</v>
      </c>
      <c r="WR70">
        <f t="shared" si="1141"/>
        <v>0</v>
      </c>
      <c r="WS70">
        <f t="shared" si="1029"/>
        <v>0</v>
      </c>
      <c r="WT70">
        <f t="shared" si="1030"/>
        <v>0</v>
      </c>
      <c r="WU70">
        <f t="shared" si="1031"/>
        <v>0</v>
      </c>
      <c r="WV70">
        <f t="shared" si="1032"/>
        <v>0</v>
      </c>
      <c r="WW70">
        <f t="shared" si="1033"/>
        <v>0</v>
      </c>
      <c r="WX70">
        <f t="shared" si="1034"/>
        <v>0</v>
      </c>
      <c r="WY70">
        <f t="shared" si="1035"/>
        <v>0</v>
      </c>
      <c r="WZ70">
        <f t="shared" si="1036"/>
        <v>0</v>
      </c>
      <c r="XA70">
        <f t="shared" si="1037"/>
        <v>0</v>
      </c>
      <c r="XB70">
        <f t="shared" si="1038"/>
        <v>0</v>
      </c>
      <c r="XC70">
        <f t="shared" si="1039"/>
        <v>0</v>
      </c>
      <c r="XD70">
        <f t="shared" si="1040"/>
        <v>0</v>
      </c>
      <c r="XE70">
        <f t="shared" si="1041"/>
        <v>0</v>
      </c>
      <c r="XF70">
        <f t="shared" si="1042"/>
        <v>0</v>
      </c>
      <c r="XG70">
        <f t="shared" si="1043"/>
        <v>0</v>
      </c>
      <c r="XH70">
        <f t="shared" si="1044"/>
        <v>0</v>
      </c>
      <c r="XI70">
        <f t="shared" si="1045"/>
        <v>0</v>
      </c>
      <c r="XJ70">
        <f t="shared" si="1046"/>
        <v>0</v>
      </c>
      <c r="XK70">
        <f t="shared" si="1047"/>
        <v>0</v>
      </c>
      <c r="XL70">
        <f t="shared" si="1048"/>
        <v>0</v>
      </c>
      <c r="XM70">
        <f t="shared" si="1049"/>
        <v>0</v>
      </c>
      <c r="XN70">
        <f t="shared" si="1050"/>
        <v>0</v>
      </c>
      <c r="XO70">
        <f t="shared" si="1051"/>
        <v>0</v>
      </c>
      <c r="XP70">
        <f t="shared" si="1052"/>
        <v>0</v>
      </c>
      <c r="XQ70">
        <f t="shared" si="1053"/>
        <v>0</v>
      </c>
      <c r="XR70">
        <f t="shared" si="1054"/>
        <v>0</v>
      </c>
      <c r="XS70">
        <f t="shared" si="1055"/>
        <v>0</v>
      </c>
      <c r="XT70">
        <f t="shared" si="1056"/>
        <v>0</v>
      </c>
      <c r="XU70">
        <f t="shared" si="1057"/>
        <v>0</v>
      </c>
      <c r="XV70">
        <f t="shared" si="1058"/>
        <v>0</v>
      </c>
      <c r="XX70">
        <f t="shared" si="1059"/>
        <v>0</v>
      </c>
      <c r="XY70">
        <f t="shared" si="1060"/>
        <v>0</v>
      </c>
      <c r="XZ70">
        <f t="shared" si="1061"/>
        <v>0</v>
      </c>
    </row>
    <row r="71" spans="2:650" x14ac:dyDescent="0.45">
      <c r="B71" s="31" t="str">
        <f>IF((IF($D$20="Snowball",CJ14,FL14)&gt;0.005),11,"")</f>
        <v/>
      </c>
      <c r="C71" s="32" t="str">
        <f>IF(AND((IF($D$20="Snowball",CJ14,FL14)&gt;0.005),$D$19&lt;&gt;""),EDATE($D$19,10),"")</f>
        <v/>
      </c>
      <c r="D71" s="29" t="str">
        <f t="shared" si="743"/>
        <v/>
      </c>
      <c r="E71" s="29" t="str">
        <f t="shared" si="744"/>
        <v/>
      </c>
      <c r="F71" s="29" t="str">
        <f t="shared" si="745"/>
        <v/>
      </c>
      <c r="G71" s="29" t="str">
        <f t="shared" si="746"/>
        <v/>
      </c>
      <c r="H71" s="35" t="str">
        <f t="shared" si="747"/>
        <v/>
      </c>
      <c r="I71" s="36" t="str">
        <f t="shared" si="748"/>
        <v/>
      </c>
      <c r="AT71">
        <v>68</v>
      </c>
      <c r="AU71">
        <f t="shared" si="1062"/>
        <v>0</v>
      </c>
      <c r="AV71">
        <f t="shared" si="1063"/>
        <v>0</v>
      </c>
      <c r="AW71">
        <f t="shared" si="1064"/>
        <v>0</v>
      </c>
      <c r="AX71">
        <f t="shared" si="1065"/>
        <v>0</v>
      </c>
      <c r="AY71">
        <f t="shared" si="1066"/>
        <v>0</v>
      </c>
      <c r="AZ71">
        <f t="shared" si="1067"/>
        <v>0</v>
      </c>
      <c r="BA71">
        <f t="shared" si="1068"/>
        <v>0</v>
      </c>
      <c r="BB71">
        <f t="shared" si="1069"/>
        <v>0</v>
      </c>
      <c r="BC71">
        <f t="shared" si="1070"/>
        <v>0</v>
      </c>
      <c r="BD71">
        <f t="shared" si="1071"/>
        <v>0</v>
      </c>
      <c r="BE71">
        <f t="shared" si="749"/>
        <v>0</v>
      </c>
      <c r="BF71">
        <f t="shared" si="750"/>
        <v>0</v>
      </c>
      <c r="BG71">
        <f t="shared" si="751"/>
        <v>0</v>
      </c>
      <c r="BH71">
        <f t="shared" si="752"/>
        <v>0</v>
      </c>
      <c r="BI71">
        <f t="shared" si="753"/>
        <v>0</v>
      </c>
      <c r="BJ71">
        <f t="shared" si="754"/>
        <v>0</v>
      </c>
      <c r="BK71">
        <f t="shared" si="755"/>
        <v>0</v>
      </c>
      <c r="BL71">
        <f t="shared" si="756"/>
        <v>0</v>
      </c>
      <c r="BM71">
        <f t="shared" si="757"/>
        <v>0</v>
      </c>
      <c r="BN71">
        <f t="shared" si="758"/>
        <v>0</v>
      </c>
      <c r="BO71">
        <f t="shared" si="759"/>
        <v>0</v>
      </c>
      <c r="BP71">
        <f t="shared" si="760"/>
        <v>0</v>
      </c>
      <c r="BQ71">
        <f t="shared" si="761"/>
        <v>0</v>
      </c>
      <c r="BR71">
        <f t="shared" si="762"/>
        <v>0</v>
      </c>
      <c r="BS71">
        <f t="shared" si="763"/>
        <v>0</v>
      </c>
      <c r="BT71">
        <f t="shared" si="764"/>
        <v>0</v>
      </c>
      <c r="BU71">
        <f t="shared" si="765"/>
        <v>0</v>
      </c>
      <c r="BV71">
        <f t="shared" si="766"/>
        <v>0</v>
      </c>
      <c r="BW71">
        <f t="shared" si="767"/>
        <v>0</v>
      </c>
      <c r="BX71">
        <f t="shared" si="768"/>
        <v>0</v>
      </c>
      <c r="BY71">
        <f t="shared" si="769"/>
        <v>0</v>
      </c>
      <c r="BZ71">
        <f t="shared" si="770"/>
        <v>0</v>
      </c>
      <c r="CA71">
        <f t="shared" si="771"/>
        <v>0</v>
      </c>
      <c r="CB71">
        <f t="shared" si="772"/>
        <v>0</v>
      </c>
      <c r="CC71">
        <f t="shared" si="773"/>
        <v>0</v>
      </c>
      <c r="CD71">
        <f t="shared" si="774"/>
        <v>0</v>
      </c>
      <c r="CE71">
        <f t="shared" si="775"/>
        <v>0</v>
      </c>
      <c r="CF71">
        <f t="shared" si="776"/>
        <v>0</v>
      </c>
      <c r="CG71">
        <f t="shared" si="777"/>
        <v>0</v>
      </c>
      <c r="CH71">
        <f t="shared" si="778"/>
        <v>0</v>
      </c>
      <c r="CI71">
        <f t="shared" si="779"/>
        <v>0</v>
      </c>
      <c r="CJ71">
        <f t="shared" si="780"/>
        <v>0</v>
      </c>
      <c r="CK71">
        <f t="shared" si="781"/>
        <v>0</v>
      </c>
      <c r="CL71">
        <f t="shared" si="782"/>
        <v>0</v>
      </c>
      <c r="CM71">
        <f t="shared" si="783"/>
        <v>0</v>
      </c>
      <c r="CN71" t="str">
        <f t="shared" si="784"/>
        <v/>
      </c>
      <c r="CO71" t="str">
        <f t="shared" si="785"/>
        <v/>
      </c>
      <c r="CP71">
        <f t="shared" si="786"/>
        <v>0</v>
      </c>
      <c r="DM71">
        <f t="shared" si="787"/>
        <v>999</v>
      </c>
      <c r="DN71">
        <f t="shared" si="788"/>
        <v>999</v>
      </c>
      <c r="DV71">
        <v>68</v>
      </c>
      <c r="DW71">
        <f t="shared" si="1072"/>
        <v>0</v>
      </c>
      <c r="DX71">
        <f t="shared" si="1073"/>
        <v>0</v>
      </c>
      <c r="DY71">
        <f t="shared" si="1074"/>
        <v>0</v>
      </c>
      <c r="DZ71">
        <f t="shared" si="1075"/>
        <v>0</v>
      </c>
      <c r="EA71">
        <f t="shared" si="1076"/>
        <v>0</v>
      </c>
      <c r="EB71">
        <f t="shared" si="1077"/>
        <v>0</v>
      </c>
      <c r="EC71">
        <f t="shared" si="1078"/>
        <v>0</v>
      </c>
      <c r="ED71">
        <f t="shared" si="1079"/>
        <v>0</v>
      </c>
      <c r="EE71">
        <f t="shared" si="1080"/>
        <v>0</v>
      </c>
      <c r="EF71">
        <f t="shared" si="1081"/>
        <v>0</v>
      </c>
      <c r="EG71">
        <f t="shared" si="789"/>
        <v>0</v>
      </c>
      <c r="EH71">
        <f t="shared" si="790"/>
        <v>0</v>
      </c>
      <c r="EI71">
        <f t="shared" si="791"/>
        <v>0</v>
      </c>
      <c r="EJ71">
        <f t="shared" si="792"/>
        <v>0</v>
      </c>
      <c r="EK71">
        <f t="shared" si="793"/>
        <v>0</v>
      </c>
      <c r="EL71">
        <f t="shared" si="794"/>
        <v>0</v>
      </c>
      <c r="EM71">
        <f t="shared" si="795"/>
        <v>0</v>
      </c>
      <c r="EN71">
        <f t="shared" si="796"/>
        <v>0</v>
      </c>
      <c r="EO71">
        <f t="shared" si="797"/>
        <v>0</v>
      </c>
      <c r="EP71">
        <f t="shared" si="798"/>
        <v>0</v>
      </c>
      <c r="EQ71">
        <f t="shared" si="799"/>
        <v>0</v>
      </c>
      <c r="ER71">
        <f t="shared" si="800"/>
        <v>0</v>
      </c>
      <c r="ES71">
        <f t="shared" si="801"/>
        <v>0</v>
      </c>
      <c r="ET71">
        <f t="shared" si="802"/>
        <v>0</v>
      </c>
      <c r="EU71">
        <f t="shared" si="803"/>
        <v>0</v>
      </c>
      <c r="EV71">
        <f t="shared" si="804"/>
        <v>0</v>
      </c>
      <c r="EW71">
        <f t="shared" si="805"/>
        <v>0</v>
      </c>
      <c r="EX71">
        <f t="shared" si="806"/>
        <v>0</v>
      </c>
      <c r="EY71">
        <f t="shared" si="807"/>
        <v>0</v>
      </c>
      <c r="EZ71">
        <f t="shared" si="808"/>
        <v>0</v>
      </c>
      <c r="FA71">
        <f t="shared" si="809"/>
        <v>0</v>
      </c>
      <c r="FB71">
        <f t="shared" si="810"/>
        <v>0</v>
      </c>
      <c r="FC71">
        <f t="shared" si="811"/>
        <v>0</v>
      </c>
      <c r="FD71">
        <f t="shared" si="812"/>
        <v>0</v>
      </c>
      <c r="FE71">
        <f t="shared" si="813"/>
        <v>0</v>
      </c>
      <c r="FF71">
        <f t="shared" si="814"/>
        <v>0</v>
      </c>
      <c r="FG71">
        <f t="shared" si="815"/>
        <v>0</v>
      </c>
      <c r="FH71">
        <f t="shared" si="816"/>
        <v>0</v>
      </c>
      <c r="FI71">
        <f t="shared" si="817"/>
        <v>0</v>
      </c>
      <c r="FJ71">
        <f t="shared" si="818"/>
        <v>0</v>
      </c>
      <c r="FK71">
        <f t="shared" si="819"/>
        <v>0</v>
      </c>
      <c r="FL71">
        <f t="shared" si="820"/>
        <v>0</v>
      </c>
      <c r="FM71">
        <f t="shared" si="821"/>
        <v>0</v>
      </c>
      <c r="FN71">
        <f t="shared" si="822"/>
        <v>0</v>
      </c>
      <c r="FO71">
        <f t="shared" si="823"/>
        <v>0</v>
      </c>
      <c r="FP71" t="str">
        <f t="shared" si="824"/>
        <v/>
      </c>
      <c r="FQ71" t="str">
        <f t="shared" si="825"/>
        <v/>
      </c>
      <c r="FR71">
        <f t="shared" si="826"/>
        <v>0</v>
      </c>
      <c r="GO71">
        <f t="shared" si="827"/>
        <v>999</v>
      </c>
      <c r="GP71">
        <f t="shared" si="828"/>
        <v>999</v>
      </c>
      <c r="GX71">
        <v>68</v>
      </c>
      <c r="GY71">
        <f t="shared" si="1082"/>
        <v>0</v>
      </c>
      <c r="GZ71">
        <f t="shared" si="1083"/>
        <v>0</v>
      </c>
      <c r="HA71">
        <f t="shared" si="1084"/>
        <v>0</v>
      </c>
      <c r="HB71">
        <f t="shared" si="1085"/>
        <v>0</v>
      </c>
      <c r="HC71">
        <f t="shared" si="1086"/>
        <v>0</v>
      </c>
      <c r="HD71">
        <f t="shared" si="1087"/>
        <v>0</v>
      </c>
      <c r="HE71">
        <f t="shared" si="1088"/>
        <v>0</v>
      </c>
      <c r="HF71">
        <f t="shared" si="1089"/>
        <v>0</v>
      </c>
      <c r="HG71">
        <f t="shared" si="1090"/>
        <v>0</v>
      </c>
      <c r="HH71">
        <f t="shared" si="1091"/>
        <v>0</v>
      </c>
      <c r="HI71">
        <f t="shared" si="829"/>
        <v>0</v>
      </c>
      <c r="HJ71">
        <f t="shared" si="830"/>
        <v>0</v>
      </c>
      <c r="HK71">
        <f t="shared" si="831"/>
        <v>0</v>
      </c>
      <c r="HL71">
        <f t="shared" si="832"/>
        <v>0</v>
      </c>
      <c r="HM71">
        <f t="shared" si="833"/>
        <v>0</v>
      </c>
      <c r="HN71">
        <f t="shared" si="834"/>
        <v>0</v>
      </c>
      <c r="HO71">
        <f t="shared" si="835"/>
        <v>0</v>
      </c>
      <c r="HP71">
        <f t="shared" si="836"/>
        <v>0</v>
      </c>
      <c r="HQ71">
        <f t="shared" si="837"/>
        <v>0</v>
      </c>
      <c r="HR71">
        <f t="shared" si="838"/>
        <v>0</v>
      </c>
      <c r="HS71">
        <f t="shared" si="839"/>
        <v>0</v>
      </c>
      <c r="HT71">
        <f t="shared" si="840"/>
        <v>0</v>
      </c>
      <c r="HU71">
        <f t="shared" si="841"/>
        <v>0</v>
      </c>
      <c r="HV71">
        <f t="shared" si="842"/>
        <v>0</v>
      </c>
      <c r="HW71">
        <f t="shared" si="843"/>
        <v>0</v>
      </c>
      <c r="HX71">
        <f t="shared" si="844"/>
        <v>0</v>
      </c>
      <c r="HY71">
        <f t="shared" si="845"/>
        <v>0</v>
      </c>
      <c r="HZ71">
        <f t="shared" si="846"/>
        <v>0</v>
      </c>
      <c r="IA71">
        <f t="shared" si="847"/>
        <v>0</v>
      </c>
      <c r="IB71">
        <f t="shared" si="848"/>
        <v>0</v>
      </c>
      <c r="IC71">
        <f t="shared" si="849"/>
        <v>0</v>
      </c>
      <c r="ID71">
        <f t="shared" si="850"/>
        <v>0</v>
      </c>
      <c r="IE71">
        <f t="shared" si="851"/>
        <v>0</v>
      </c>
      <c r="IF71">
        <f t="shared" si="852"/>
        <v>0</v>
      </c>
      <c r="IG71">
        <f t="shared" si="853"/>
        <v>0</v>
      </c>
      <c r="IH71">
        <f t="shared" si="854"/>
        <v>0</v>
      </c>
      <c r="II71">
        <f t="shared" si="855"/>
        <v>0</v>
      </c>
      <c r="IJ71">
        <f t="shared" si="856"/>
        <v>0</v>
      </c>
      <c r="IK71">
        <f t="shared" si="857"/>
        <v>0</v>
      </c>
      <c r="IL71">
        <f t="shared" si="858"/>
        <v>0</v>
      </c>
      <c r="IM71">
        <f t="shared" si="859"/>
        <v>0</v>
      </c>
      <c r="IN71">
        <f t="shared" si="860"/>
        <v>0</v>
      </c>
      <c r="IO71">
        <f t="shared" si="861"/>
        <v>0</v>
      </c>
      <c r="IP71">
        <f t="shared" si="862"/>
        <v>0</v>
      </c>
      <c r="IQ71">
        <f t="shared" si="863"/>
        <v>0</v>
      </c>
      <c r="IR71" t="str">
        <f t="shared" si="864"/>
        <v/>
      </c>
      <c r="IS71" t="str">
        <f t="shared" si="865"/>
        <v/>
      </c>
      <c r="IT71">
        <f t="shared" si="866"/>
        <v>0</v>
      </c>
      <c r="JQ71">
        <f t="shared" si="867"/>
        <v>999</v>
      </c>
      <c r="JR71">
        <f t="shared" si="868"/>
        <v>999</v>
      </c>
      <c r="JZ71">
        <v>68</v>
      </c>
      <c r="KA71">
        <f t="shared" si="1092"/>
        <v>0</v>
      </c>
      <c r="KB71">
        <f t="shared" si="1093"/>
        <v>0</v>
      </c>
      <c r="KC71">
        <f t="shared" si="1094"/>
        <v>0</v>
      </c>
      <c r="KD71">
        <f t="shared" si="1095"/>
        <v>0</v>
      </c>
      <c r="KE71">
        <f t="shared" si="1096"/>
        <v>0</v>
      </c>
      <c r="KF71">
        <f t="shared" si="1097"/>
        <v>0</v>
      </c>
      <c r="KG71">
        <f t="shared" si="1098"/>
        <v>0</v>
      </c>
      <c r="KH71">
        <f t="shared" si="1099"/>
        <v>0</v>
      </c>
      <c r="KI71">
        <f t="shared" si="1100"/>
        <v>0</v>
      </c>
      <c r="KJ71">
        <f t="shared" si="1101"/>
        <v>0</v>
      </c>
      <c r="KK71">
        <f t="shared" si="869"/>
        <v>0</v>
      </c>
      <c r="KL71">
        <f t="shared" si="870"/>
        <v>0</v>
      </c>
      <c r="KM71">
        <f t="shared" si="871"/>
        <v>0</v>
      </c>
      <c r="KN71">
        <f t="shared" si="872"/>
        <v>0</v>
      </c>
      <c r="KO71">
        <f t="shared" si="873"/>
        <v>0</v>
      </c>
      <c r="KP71">
        <f t="shared" si="874"/>
        <v>0</v>
      </c>
      <c r="KQ71">
        <f t="shared" si="875"/>
        <v>0</v>
      </c>
      <c r="KR71">
        <f t="shared" si="876"/>
        <v>0</v>
      </c>
      <c r="KS71">
        <f t="shared" si="877"/>
        <v>0</v>
      </c>
      <c r="KT71">
        <f t="shared" si="878"/>
        <v>0</v>
      </c>
      <c r="KU71">
        <f t="shared" si="879"/>
        <v>0</v>
      </c>
      <c r="KV71">
        <f t="shared" si="880"/>
        <v>0</v>
      </c>
      <c r="KW71">
        <f t="shared" si="881"/>
        <v>0</v>
      </c>
      <c r="KX71">
        <f t="shared" si="882"/>
        <v>0</v>
      </c>
      <c r="KY71">
        <f t="shared" si="883"/>
        <v>0</v>
      </c>
      <c r="KZ71">
        <f t="shared" si="884"/>
        <v>0</v>
      </c>
      <c r="LA71">
        <f t="shared" si="885"/>
        <v>0</v>
      </c>
      <c r="LB71">
        <f t="shared" si="886"/>
        <v>0</v>
      </c>
      <c r="LC71">
        <f t="shared" si="887"/>
        <v>0</v>
      </c>
      <c r="LD71">
        <f t="shared" si="888"/>
        <v>0</v>
      </c>
      <c r="LE71">
        <f t="shared" si="889"/>
        <v>0</v>
      </c>
      <c r="LF71">
        <f t="shared" si="890"/>
        <v>0</v>
      </c>
      <c r="LG71">
        <f t="shared" si="891"/>
        <v>0</v>
      </c>
      <c r="LH71">
        <f t="shared" si="892"/>
        <v>0</v>
      </c>
      <c r="LI71">
        <f t="shared" si="893"/>
        <v>0</v>
      </c>
      <c r="LJ71">
        <f t="shared" si="894"/>
        <v>0</v>
      </c>
      <c r="LK71">
        <f t="shared" si="895"/>
        <v>0</v>
      </c>
      <c r="LL71">
        <f t="shared" si="896"/>
        <v>0</v>
      </c>
      <c r="LM71">
        <f t="shared" si="897"/>
        <v>0</v>
      </c>
      <c r="LN71">
        <f t="shared" si="898"/>
        <v>0</v>
      </c>
      <c r="LO71">
        <f t="shared" si="899"/>
        <v>100</v>
      </c>
      <c r="LP71">
        <f t="shared" si="900"/>
        <v>0</v>
      </c>
      <c r="LQ71">
        <f t="shared" si="901"/>
        <v>0</v>
      </c>
      <c r="LR71">
        <f t="shared" si="902"/>
        <v>0</v>
      </c>
      <c r="LS71">
        <f t="shared" si="903"/>
        <v>0</v>
      </c>
      <c r="LT71" t="str">
        <f t="shared" si="904"/>
        <v/>
      </c>
      <c r="LU71" t="str">
        <f t="shared" si="905"/>
        <v/>
      </c>
      <c r="LV71">
        <f t="shared" si="906"/>
        <v>0</v>
      </c>
      <c r="MS71">
        <f t="shared" si="907"/>
        <v>999</v>
      </c>
      <c r="MT71">
        <f t="shared" si="908"/>
        <v>999</v>
      </c>
      <c r="NB71">
        <v>68</v>
      </c>
      <c r="NC71">
        <f t="shared" si="1102"/>
        <v>0</v>
      </c>
      <c r="ND71">
        <f t="shared" si="1103"/>
        <v>0</v>
      </c>
      <c r="NE71">
        <f t="shared" si="1104"/>
        <v>0</v>
      </c>
      <c r="NF71">
        <f t="shared" si="1105"/>
        <v>0</v>
      </c>
      <c r="NG71">
        <f t="shared" si="1106"/>
        <v>0</v>
      </c>
      <c r="NH71">
        <f t="shared" si="1107"/>
        <v>0</v>
      </c>
      <c r="NI71">
        <f t="shared" si="1108"/>
        <v>0</v>
      </c>
      <c r="NJ71">
        <f t="shared" si="1109"/>
        <v>0</v>
      </c>
      <c r="NK71">
        <f t="shared" si="1110"/>
        <v>0</v>
      </c>
      <c r="NL71">
        <f t="shared" si="1111"/>
        <v>0</v>
      </c>
      <c r="NM71">
        <f t="shared" si="909"/>
        <v>0</v>
      </c>
      <c r="NN71">
        <f t="shared" si="910"/>
        <v>0</v>
      </c>
      <c r="NO71">
        <f t="shared" si="911"/>
        <v>0</v>
      </c>
      <c r="NP71">
        <f t="shared" si="912"/>
        <v>0</v>
      </c>
      <c r="NQ71">
        <f t="shared" si="913"/>
        <v>0</v>
      </c>
      <c r="NR71">
        <f t="shared" si="914"/>
        <v>0</v>
      </c>
      <c r="NS71">
        <f t="shared" si="915"/>
        <v>0</v>
      </c>
      <c r="NT71">
        <f t="shared" si="916"/>
        <v>0</v>
      </c>
      <c r="NU71">
        <f t="shared" si="917"/>
        <v>0</v>
      </c>
      <c r="NV71">
        <f t="shared" si="918"/>
        <v>0</v>
      </c>
      <c r="NW71">
        <f t="shared" si="919"/>
        <v>0</v>
      </c>
      <c r="NX71">
        <f t="shared" si="920"/>
        <v>0</v>
      </c>
      <c r="NY71">
        <f t="shared" si="921"/>
        <v>0</v>
      </c>
      <c r="NZ71">
        <f t="shared" si="922"/>
        <v>0</v>
      </c>
      <c r="OA71">
        <f t="shared" si="923"/>
        <v>0</v>
      </c>
      <c r="OB71">
        <f t="shared" si="924"/>
        <v>0</v>
      </c>
      <c r="OC71">
        <f t="shared" si="925"/>
        <v>0</v>
      </c>
      <c r="OD71">
        <f t="shared" si="926"/>
        <v>0</v>
      </c>
      <c r="OE71">
        <f t="shared" si="927"/>
        <v>0</v>
      </c>
      <c r="OF71">
        <f t="shared" si="928"/>
        <v>0</v>
      </c>
      <c r="OG71">
        <f t="shared" si="929"/>
        <v>0</v>
      </c>
      <c r="OH71">
        <f t="shared" si="930"/>
        <v>0</v>
      </c>
      <c r="OI71">
        <f t="shared" si="931"/>
        <v>0</v>
      </c>
      <c r="OJ71">
        <f t="shared" si="932"/>
        <v>0</v>
      </c>
      <c r="OK71">
        <f t="shared" si="933"/>
        <v>0</v>
      </c>
      <c r="OL71">
        <f t="shared" si="934"/>
        <v>0</v>
      </c>
      <c r="OM71">
        <f t="shared" si="935"/>
        <v>0</v>
      </c>
      <c r="ON71">
        <f t="shared" si="936"/>
        <v>0</v>
      </c>
      <c r="OO71">
        <f t="shared" si="937"/>
        <v>0</v>
      </c>
      <c r="OP71">
        <f t="shared" si="938"/>
        <v>0</v>
      </c>
      <c r="OQ71">
        <f t="shared" si="939"/>
        <v>200</v>
      </c>
      <c r="OR71">
        <f t="shared" si="940"/>
        <v>0</v>
      </c>
      <c r="OS71">
        <f t="shared" si="941"/>
        <v>0</v>
      </c>
      <c r="OT71">
        <f t="shared" si="942"/>
        <v>0</v>
      </c>
      <c r="OU71">
        <f t="shared" si="943"/>
        <v>0</v>
      </c>
      <c r="OV71" t="str">
        <f t="shared" si="944"/>
        <v/>
      </c>
      <c r="OW71" t="str">
        <f t="shared" si="945"/>
        <v/>
      </c>
      <c r="OX71">
        <f t="shared" si="946"/>
        <v>0</v>
      </c>
      <c r="PU71">
        <f t="shared" si="947"/>
        <v>999</v>
      </c>
      <c r="PV71">
        <f t="shared" si="948"/>
        <v>999</v>
      </c>
      <c r="QD71">
        <v>68</v>
      </c>
      <c r="QE71">
        <f t="shared" si="1112"/>
        <v>0</v>
      </c>
      <c r="QF71">
        <f t="shared" si="1113"/>
        <v>0</v>
      </c>
      <c r="QG71">
        <f t="shared" si="1114"/>
        <v>0</v>
      </c>
      <c r="QH71">
        <f t="shared" si="1115"/>
        <v>0</v>
      </c>
      <c r="QI71">
        <f t="shared" si="1116"/>
        <v>0</v>
      </c>
      <c r="QJ71">
        <f t="shared" si="1117"/>
        <v>0</v>
      </c>
      <c r="QK71">
        <f t="shared" si="1118"/>
        <v>0</v>
      </c>
      <c r="QL71">
        <f t="shared" si="1119"/>
        <v>0</v>
      </c>
      <c r="QM71">
        <f t="shared" si="1120"/>
        <v>0</v>
      </c>
      <c r="QN71">
        <f t="shared" si="1121"/>
        <v>0</v>
      </c>
      <c r="QO71">
        <f t="shared" si="949"/>
        <v>0</v>
      </c>
      <c r="QP71">
        <f t="shared" si="950"/>
        <v>0</v>
      </c>
      <c r="QQ71">
        <f t="shared" si="951"/>
        <v>0</v>
      </c>
      <c r="QR71">
        <f t="shared" si="952"/>
        <v>0</v>
      </c>
      <c r="QS71">
        <f t="shared" si="953"/>
        <v>0</v>
      </c>
      <c r="QT71">
        <f t="shared" si="954"/>
        <v>0</v>
      </c>
      <c r="QU71">
        <f t="shared" si="955"/>
        <v>0</v>
      </c>
      <c r="QV71">
        <f t="shared" si="956"/>
        <v>0</v>
      </c>
      <c r="QW71">
        <f t="shared" si="957"/>
        <v>0</v>
      </c>
      <c r="QX71">
        <f t="shared" si="958"/>
        <v>0</v>
      </c>
      <c r="QY71">
        <f t="shared" si="959"/>
        <v>0</v>
      </c>
      <c r="QZ71">
        <f t="shared" si="960"/>
        <v>0</v>
      </c>
      <c r="RA71">
        <f t="shared" si="961"/>
        <v>0</v>
      </c>
      <c r="RB71">
        <f t="shared" si="962"/>
        <v>0</v>
      </c>
      <c r="RC71">
        <f t="shared" si="963"/>
        <v>0</v>
      </c>
      <c r="RD71">
        <f t="shared" si="964"/>
        <v>0</v>
      </c>
      <c r="RE71">
        <f t="shared" si="965"/>
        <v>0</v>
      </c>
      <c r="RF71">
        <f t="shared" si="966"/>
        <v>0</v>
      </c>
      <c r="RG71">
        <f t="shared" si="967"/>
        <v>0</v>
      </c>
      <c r="RH71">
        <f t="shared" si="968"/>
        <v>0</v>
      </c>
      <c r="RI71">
        <f t="shared" si="969"/>
        <v>0</v>
      </c>
      <c r="RJ71">
        <f t="shared" si="970"/>
        <v>0</v>
      </c>
      <c r="RK71">
        <f t="shared" si="971"/>
        <v>0</v>
      </c>
      <c r="RL71">
        <f t="shared" si="972"/>
        <v>0</v>
      </c>
      <c r="RM71">
        <f t="shared" si="973"/>
        <v>0</v>
      </c>
      <c r="RN71">
        <f t="shared" si="974"/>
        <v>0</v>
      </c>
      <c r="RO71">
        <f t="shared" si="975"/>
        <v>0</v>
      </c>
      <c r="RP71">
        <f t="shared" si="976"/>
        <v>0</v>
      </c>
      <c r="RQ71">
        <f t="shared" si="977"/>
        <v>0</v>
      </c>
      <c r="RR71">
        <f t="shared" si="978"/>
        <v>0</v>
      </c>
      <c r="RS71">
        <f t="shared" si="979"/>
        <v>300</v>
      </c>
      <c r="RT71">
        <f t="shared" si="980"/>
        <v>0</v>
      </c>
      <c r="RU71">
        <f t="shared" si="981"/>
        <v>0</v>
      </c>
      <c r="RV71">
        <f t="shared" si="982"/>
        <v>0</v>
      </c>
      <c r="RW71">
        <f t="shared" si="983"/>
        <v>0</v>
      </c>
      <c r="RX71" t="str">
        <f t="shared" si="984"/>
        <v/>
      </c>
      <c r="RY71" t="str">
        <f t="shared" si="985"/>
        <v/>
      </c>
      <c r="RZ71">
        <f t="shared" si="986"/>
        <v>0</v>
      </c>
      <c r="SW71">
        <f t="shared" si="987"/>
        <v>999</v>
      </c>
      <c r="SX71">
        <f t="shared" si="988"/>
        <v>999</v>
      </c>
      <c r="TF71">
        <v>68</v>
      </c>
      <c r="TG71">
        <f t="shared" si="1122"/>
        <v>0</v>
      </c>
      <c r="TH71">
        <f t="shared" si="1123"/>
        <v>0</v>
      </c>
      <c r="TI71">
        <f t="shared" si="1124"/>
        <v>0</v>
      </c>
      <c r="TJ71">
        <f t="shared" si="1125"/>
        <v>0</v>
      </c>
      <c r="TK71">
        <f t="shared" si="1126"/>
        <v>0</v>
      </c>
      <c r="TL71">
        <f t="shared" si="1127"/>
        <v>0</v>
      </c>
      <c r="TM71">
        <f t="shared" si="1128"/>
        <v>0</v>
      </c>
      <c r="TN71">
        <f t="shared" si="1129"/>
        <v>0</v>
      </c>
      <c r="TO71">
        <f t="shared" si="1130"/>
        <v>0</v>
      </c>
      <c r="TP71">
        <f t="shared" si="1131"/>
        <v>0</v>
      </c>
      <c r="TQ71">
        <f t="shared" si="989"/>
        <v>0</v>
      </c>
      <c r="TR71">
        <f t="shared" si="990"/>
        <v>0</v>
      </c>
      <c r="TS71">
        <f t="shared" si="991"/>
        <v>0</v>
      </c>
      <c r="TT71">
        <f t="shared" si="992"/>
        <v>0</v>
      </c>
      <c r="TU71">
        <f t="shared" si="993"/>
        <v>0</v>
      </c>
      <c r="TV71">
        <f t="shared" si="994"/>
        <v>0</v>
      </c>
      <c r="TW71">
        <f t="shared" si="995"/>
        <v>0</v>
      </c>
      <c r="TX71">
        <f t="shared" si="996"/>
        <v>0</v>
      </c>
      <c r="TY71">
        <f t="shared" si="997"/>
        <v>0</v>
      </c>
      <c r="TZ71">
        <f t="shared" si="998"/>
        <v>0</v>
      </c>
      <c r="UA71">
        <f t="shared" si="999"/>
        <v>0</v>
      </c>
      <c r="UB71">
        <f t="shared" si="1000"/>
        <v>0</v>
      </c>
      <c r="UC71">
        <f t="shared" si="1001"/>
        <v>0</v>
      </c>
      <c r="UD71">
        <f t="shared" si="1002"/>
        <v>0</v>
      </c>
      <c r="UE71">
        <f t="shared" si="1003"/>
        <v>0</v>
      </c>
      <c r="UF71">
        <f t="shared" si="1004"/>
        <v>0</v>
      </c>
      <c r="UG71">
        <f t="shared" si="1005"/>
        <v>0</v>
      </c>
      <c r="UH71">
        <f t="shared" si="1006"/>
        <v>0</v>
      </c>
      <c r="UI71">
        <f t="shared" si="1007"/>
        <v>0</v>
      </c>
      <c r="UJ71">
        <f t="shared" si="1008"/>
        <v>0</v>
      </c>
      <c r="UK71">
        <f t="shared" si="1009"/>
        <v>0</v>
      </c>
      <c r="UL71">
        <f t="shared" si="1010"/>
        <v>0</v>
      </c>
      <c r="UM71">
        <f t="shared" si="1011"/>
        <v>0</v>
      </c>
      <c r="UN71">
        <f t="shared" si="1012"/>
        <v>0</v>
      </c>
      <c r="UO71">
        <f t="shared" si="1013"/>
        <v>0</v>
      </c>
      <c r="UP71">
        <f t="shared" si="1014"/>
        <v>0</v>
      </c>
      <c r="UQ71">
        <f t="shared" si="1015"/>
        <v>0</v>
      </c>
      <c r="UR71">
        <f t="shared" si="1016"/>
        <v>0</v>
      </c>
      <c r="US71">
        <f t="shared" si="1017"/>
        <v>0</v>
      </c>
      <c r="UT71">
        <f t="shared" si="1018"/>
        <v>0</v>
      </c>
      <c r="UU71">
        <f t="shared" si="1019"/>
        <v>400</v>
      </c>
      <c r="UV71">
        <f t="shared" si="1020"/>
        <v>0</v>
      </c>
      <c r="UW71">
        <f t="shared" si="1021"/>
        <v>0</v>
      </c>
      <c r="UX71">
        <f t="shared" si="1022"/>
        <v>0</v>
      </c>
      <c r="UY71">
        <f t="shared" si="1023"/>
        <v>0</v>
      </c>
      <c r="UZ71" t="str">
        <f t="shared" si="1024"/>
        <v/>
      </c>
      <c r="VA71" t="str">
        <f t="shared" si="1025"/>
        <v/>
      </c>
      <c r="VB71">
        <f t="shared" si="1026"/>
        <v>0</v>
      </c>
      <c r="VY71">
        <f t="shared" si="1027"/>
        <v>999</v>
      </c>
      <c r="VZ71">
        <f t="shared" si="1028"/>
        <v>999</v>
      </c>
      <c r="WH71">
        <v>68</v>
      </c>
      <c r="WI71">
        <f t="shared" si="1132"/>
        <v>0</v>
      </c>
      <c r="WJ71">
        <f t="shared" si="1133"/>
        <v>0</v>
      </c>
      <c r="WK71">
        <f t="shared" si="1134"/>
        <v>0</v>
      </c>
      <c r="WL71">
        <f t="shared" si="1135"/>
        <v>0</v>
      </c>
      <c r="WM71">
        <f t="shared" si="1136"/>
        <v>0</v>
      </c>
      <c r="WN71">
        <f t="shared" si="1137"/>
        <v>0</v>
      </c>
      <c r="WO71">
        <f t="shared" si="1138"/>
        <v>0</v>
      </c>
      <c r="WP71">
        <f t="shared" si="1139"/>
        <v>0</v>
      </c>
      <c r="WQ71">
        <f t="shared" si="1140"/>
        <v>0</v>
      </c>
      <c r="WR71">
        <f t="shared" si="1141"/>
        <v>0</v>
      </c>
      <c r="WS71">
        <f t="shared" si="1029"/>
        <v>0</v>
      </c>
      <c r="WT71">
        <f t="shared" si="1030"/>
        <v>0</v>
      </c>
      <c r="WU71">
        <f t="shared" si="1031"/>
        <v>0</v>
      </c>
      <c r="WV71">
        <f t="shared" si="1032"/>
        <v>0</v>
      </c>
      <c r="WW71">
        <f t="shared" si="1033"/>
        <v>0</v>
      </c>
      <c r="WX71">
        <f t="shared" si="1034"/>
        <v>0</v>
      </c>
      <c r="WY71">
        <f t="shared" si="1035"/>
        <v>0</v>
      </c>
      <c r="WZ71">
        <f t="shared" si="1036"/>
        <v>0</v>
      </c>
      <c r="XA71">
        <f t="shared" si="1037"/>
        <v>0</v>
      </c>
      <c r="XB71">
        <f t="shared" si="1038"/>
        <v>0</v>
      </c>
      <c r="XC71">
        <f t="shared" si="1039"/>
        <v>0</v>
      </c>
      <c r="XD71">
        <f t="shared" si="1040"/>
        <v>0</v>
      </c>
      <c r="XE71">
        <f t="shared" si="1041"/>
        <v>0</v>
      </c>
      <c r="XF71">
        <f t="shared" si="1042"/>
        <v>0</v>
      </c>
      <c r="XG71">
        <f t="shared" si="1043"/>
        <v>0</v>
      </c>
      <c r="XH71">
        <f t="shared" si="1044"/>
        <v>0</v>
      </c>
      <c r="XI71">
        <f t="shared" si="1045"/>
        <v>0</v>
      </c>
      <c r="XJ71">
        <f t="shared" si="1046"/>
        <v>0</v>
      </c>
      <c r="XK71">
        <f t="shared" si="1047"/>
        <v>0</v>
      </c>
      <c r="XL71">
        <f t="shared" si="1048"/>
        <v>0</v>
      </c>
      <c r="XM71">
        <f t="shared" si="1049"/>
        <v>0</v>
      </c>
      <c r="XN71">
        <f t="shared" si="1050"/>
        <v>0</v>
      </c>
      <c r="XO71">
        <f t="shared" si="1051"/>
        <v>0</v>
      </c>
      <c r="XP71">
        <f t="shared" si="1052"/>
        <v>0</v>
      </c>
      <c r="XQ71">
        <f t="shared" si="1053"/>
        <v>0</v>
      </c>
      <c r="XR71">
        <f t="shared" si="1054"/>
        <v>0</v>
      </c>
      <c r="XS71">
        <f t="shared" si="1055"/>
        <v>0</v>
      </c>
      <c r="XT71">
        <f t="shared" si="1056"/>
        <v>0</v>
      </c>
      <c r="XU71">
        <f t="shared" si="1057"/>
        <v>0</v>
      </c>
      <c r="XV71">
        <f t="shared" si="1058"/>
        <v>0</v>
      </c>
      <c r="XX71">
        <f t="shared" si="1059"/>
        <v>0</v>
      </c>
      <c r="XY71">
        <f t="shared" si="1060"/>
        <v>0</v>
      </c>
      <c r="XZ71">
        <f t="shared" si="1061"/>
        <v>0</v>
      </c>
    </row>
    <row r="72" spans="2:650" x14ac:dyDescent="0.45">
      <c r="B72" s="31" t="str">
        <f>IF((IF($D$20="Snowball",CJ15,FL15)&gt;0.005),12,"")</f>
        <v/>
      </c>
      <c r="C72" s="32" t="str">
        <f>IF(AND((IF($D$20="Snowball",CJ15,FL15)&gt;0.005),$D$19&lt;&gt;""),EDATE($D$19,11),"")</f>
        <v/>
      </c>
      <c r="D72" s="29" t="str">
        <f t="shared" si="743"/>
        <v/>
      </c>
      <c r="E72" s="29" t="str">
        <f t="shared" si="744"/>
        <v/>
      </c>
      <c r="F72" s="29" t="str">
        <f t="shared" si="745"/>
        <v/>
      </c>
      <c r="G72" s="29" t="str">
        <f t="shared" si="746"/>
        <v/>
      </c>
      <c r="H72" s="35" t="str">
        <f t="shared" si="747"/>
        <v/>
      </c>
      <c r="I72" s="36" t="str">
        <f t="shared" si="748"/>
        <v/>
      </c>
      <c r="AT72">
        <v>69</v>
      </c>
      <c r="AU72">
        <f t="shared" si="1062"/>
        <v>0</v>
      </c>
      <c r="AV72">
        <f t="shared" si="1063"/>
        <v>0</v>
      </c>
      <c r="AW72">
        <f t="shared" si="1064"/>
        <v>0</v>
      </c>
      <c r="AX72">
        <f t="shared" si="1065"/>
        <v>0</v>
      </c>
      <c r="AY72">
        <f t="shared" si="1066"/>
        <v>0</v>
      </c>
      <c r="AZ72">
        <f t="shared" si="1067"/>
        <v>0</v>
      </c>
      <c r="BA72">
        <f t="shared" si="1068"/>
        <v>0</v>
      </c>
      <c r="BB72">
        <f t="shared" si="1069"/>
        <v>0</v>
      </c>
      <c r="BC72">
        <f t="shared" si="1070"/>
        <v>0</v>
      </c>
      <c r="BD72">
        <f t="shared" si="1071"/>
        <v>0</v>
      </c>
      <c r="BE72">
        <f t="shared" si="749"/>
        <v>0</v>
      </c>
      <c r="BF72">
        <f t="shared" si="750"/>
        <v>0</v>
      </c>
      <c r="BG72">
        <f t="shared" si="751"/>
        <v>0</v>
      </c>
      <c r="BH72">
        <f t="shared" si="752"/>
        <v>0</v>
      </c>
      <c r="BI72">
        <f t="shared" si="753"/>
        <v>0</v>
      </c>
      <c r="BJ72">
        <f t="shared" si="754"/>
        <v>0</v>
      </c>
      <c r="BK72">
        <f t="shared" si="755"/>
        <v>0</v>
      </c>
      <c r="BL72">
        <f t="shared" si="756"/>
        <v>0</v>
      </c>
      <c r="BM72">
        <f t="shared" si="757"/>
        <v>0</v>
      </c>
      <c r="BN72">
        <f t="shared" si="758"/>
        <v>0</v>
      </c>
      <c r="BO72">
        <f t="shared" si="759"/>
        <v>0</v>
      </c>
      <c r="BP72">
        <f t="shared" si="760"/>
        <v>0</v>
      </c>
      <c r="BQ72">
        <f t="shared" si="761"/>
        <v>0</v>
      </c>
      <c r="BR72">
        <f t="shared" si="762"/>
        <v>0</v>
      </c>
      <c r="BS72">
        <f t="shared" si="763"/>
        <v>0</v>
      </c>
      <c r="BT72">
        <f t="shared" si="764"/>
        <v>0</v>
      </c>
      <c r="BU72">
        <f t="shared" si="765"/>
        <v>0</v>
      </c>
      <c r="BV72">
        <f t="shared" si="766"/>
        <v>0</v>
      </c>
      <c r="BW72">
        <f t="shared" si="767"/>
        <v>0</v>
      </c>
      <c r="BX72">
        <f t="shared" si="768"/>
        <v>0</v>
      </c>
      <c r="BY72">
        <f t="shared" si="769"/>
        <v>0</v>
      </c>
      <c r="BZ72">
        <f t="shared" si="770"/>
        <v>0</v>
      </c>
      <c r="CA72">
        <f t="shared" si="771"/>
        <v>0</v>
      </c>
      <c r="CB72">
        <f t="shared" si="772"/>
        <v>0</v>
      </c>
      <c r="CC72">
        <f t="shared" si="773"/>
        <v>0</v>
      </c>
      <c r="CD72">
        <f t="shared" si="774"/>
        <v>0</v>
      </c>
      <c r="CE72">
        <f t="shared" si="775"/>
        <v>0</v>
      </c>
      <c r="CF72">
        <f t="shared" si="776"/>
        <v>0</v>
      </c>
      <c r="CG72">
        <f t="shared" si="777"/>
        <v>0</v>
      </c>
      <c r="CH72">
        <f t="shared" si="778"/>
        <v>0</v>
      </c>
      <c r="CI72">
        <f t="shared" si="779"/>
        <v>0</v>
      </c>
      <c r="CJ72">
        <f t="shared" si="780"/>
        <v>0</v>
      </c>
      <c r="CK72">
        <f t="shared" si="781"/>
        <v>0</v>
      </c>
      <c r="CL72">
        <f t="shared" si="782"/>
        <v>0</v>
      </c>
      <c r="CM72">
        <f t="shared" si="783"/>
        <v>0</v>
      </c>
      <c r="CN72" t="str">
        <f t="shared" si="784"/>
        <v/>
      </c>
      <c r="CO72" t="str">
        <f t="shared" si="785"/>
        <v/>
      </c>
      <c r="CP72">
        <f t="shared" si="786"/>
        <v>0</v>
      </c>
      <c r="DM72">
        <f t="shared" si="787"/>
        <v>999</v>
      </c>
      <c r="DN72">
        <f t="shared" si="788"/>
        <v>999</v>
      </c>
      <c r="DV72">
        <v>69</v>
      </c>
      <c r="DW72">
        <f t="shared" si="1072"/>
        <v>0</v>
      </c>
      <c r="DX72">
        <f t="shared" si="1073"/>
        <v>0</v>
      </c>
      <c r="DY72">
        <f t="shared" si="1074"/>
        <v>0</v>
      </c>
      <c r="DZ72">
        <f t="shared" si="1075"/>
        <v>0</v>
      </c>
      <c r="EA72">
        <f t="shared" si="1076"/>
        <v>0</v>
      </c>
      <c r="EB72">
        <f t="shared" si="1077"/>
        <v>0</v>
      </c>
      <c r="EC72">
        <f t="shared" si="1078"/>
        <v>0</v>
      </c>
      <c r="ED72">
        <f t="shared" si="1079"/>
        <v>0</v>
      </c>
      <c r="EE72">
        <f t="shared" si="1080"/>
        <v>0</v>
      </c>
      <c r="EF72">
        <f t="shared" si="1081"/>
        <v>0</v>
      </c>
      <c r="EG72">
        <f t="shared" si="789"/>
        <v>0</v>
      </c>
      <c r="EH72">
        <f t="shared" si="790"/>
        <v>0</v>
      </c>
      <c r="EI72">
        <f t="shared" si="791"/>
        <v>0</v>
      </c>
      <c r="EJ72">
        <f t="shared" si="792"/>
        <v>0</v>
      </c>
      <c r="EK72">
        <f t="shared" si="793"/>
        <v>0</v>
      </c>
      <c r="EL72">
        <f t="shared" si="794"/>
        <v>0</v>
      </c>
      <c r="EM72">
        <f t="shared" si="795"/>
        <v>0</v>
      </c>
      <c r="EN72">
        <f t="shared" si="796"/>
        <v>0</v>
      </c>
      <c r="EO72">
        <f t="shared" si="797"/>
        <v>0</v>
      </c>
      <c r="EP72">
        <f t="shared" si="798"/>
        <v>0</v>
      </c>
      <c r="EQ72">
        <f t="shared" si="799"/>
        <v>0</v>
      </c>
      <c r="ER72">
        <f t="shared" si="800"/>
        <v>0</v>
      </c>
      <c r="ES72">
        <f t="shared" si="801"/>
        <v>0</v>
      </c>
      <c r="ET72">
        <f t="shared" si="802"/>
        <v>0</v>
      </c>
      <c r="EU72">
        <f t="shared" si="803"/>
        <v>0</v>
      </c>
      <c r="EV72">
        <f t="shared" si="804"/>
        <v>0</v>
      </c>
      <c r="EW72">
        <f t="shared" si="805"/>
        <v>0</v>
      </c>
      <c r="EX72">
        <f t="shared" si="806"/>
        <v>0</v>
      </c>
      <c r="EY72">
        <f t="shared" si="807"/>
        <v>0</v>
      </c>
      <c r="EZ72">
        <f t="shared" si="808"/>
        <v>0</v>
      </c>
      <c r="FA72">
        <f t="shared" si="809"/>
        <v>0</v>
      </c>
      <c r="FB72">
        <f t="shared" si="810"/>
        <v>0</v>
      </c>
      <c r="FC72">
        <f t="shared" si="811"/>
        <v>0</v>
      </c>
      <c r="FD72">
        <f t="shared" si="812"/>
        <v>0</v>
      </c>
      <c r="FE72">
        <f t="shared" si="813"/>
        <v>0</v>
      </c>
      <c r="FF72">
        <f t="shared" si="814"/>
        <v>0</v>
      </c>
      <c r="FG72">
        <f t="shared" si="815"/>
        <v>0</v>
      </c>
      <c r="FH72">
        <f t="shared" si="816"/>
        <v>0</v>
      </c>
      <c r="FI72">
        <f t="shared" si="817"/>
        <v>0</v>
      </c>
      <c r="FJ72">
        <f t="shared" si="818"/>
        <v>0</v>
      </c>
      <c r="FK72">
        <f t="shared" si="819"/>
        <v>0</v>
      </c>
      <c r="FL72">
        <f t="shared" si="820"/>
        <v>0</v>
      </c>
      <c r="FM72">
        <f t="shared" si="821"/>
        <v>0</v>
      </c>
      <c r="FN72">
        <f t="shared" si="822"/>
        <v>0</v>
      </c>
      <c r="FO72">
        <f t="shared" si="823"/>
        <v>0</v>
      </c>
      <c r="FP72" t="str">
        <f t="shared" si="824"/>
        <v/>
      </c>
      <c r="FQ72" t="str">
        <f t="shared" si="825"/>
        <v/>
      </c>
      <c r="FR72">
        <f t="shared" si="826"/>
        <v>0</v>
      </c>
      <c r="GO72">
        <f t="shared" si="827"/>
        <v>999</v>
      </c>
      <c r="GP72">
        <f t="shared" si="828"/>
        <v>999</v>
      </c>
      <c r="GX72">
        <v>69</v>
      </c>
      <c r="GY72">
        <f t="shared" si="1082"/>
        <v>0</v>
      </c>
      <c r="GZ72">
        <f t="shared" si="1083"/>
        <v>0</v>
      </c>
      <c r="HA72">
        <f t="shared" si="1084"/>
        <v>0</v>
      </c>
      <c r="HB72">
        <f t="shared" si="1085"/>
        <v>0</v>
      </c>
      <c r="HC72">
        <f t="shared" si="1086"/>
        <v>0</v>
      </c>
      <c r="HD72">
        <f t="shared" si="1087"/>
        <v>0</v>
      </c>
      <c r="HE72">
        <f t="shared" si="1088"/>
        <v>0</v>
      </c>
      <c r="HF72">
        <f t="shared" si="1089"/>
        <v>0</v>
      </c>
      <c r="HG72">
        <f t="shared" si="1090"/>
        <v>0</v>
      </c>
      <c r="HH72">
        <f t="shared" si="1091"/>
        <v>0</v>
      </c>
      <c r="HI72">
        <f t="shared" si="829"/>
        <v>0</v>
      </c>
      <c r="HJ72">
        <f t="shared" si="830"/>
        <v>0</v>
      </c>
      <c r="HK72">
        <f t="shared" si="831"/>
        <v>0</v>
      </c>
      <c r="HL72">
        <f t="shared" si="832"/>
        <v>0</v>
      </c>
      <c r="HM72">
        <f t="shared" si="833"/>
        <v>0</v>
      </c>
      <c r="HN72">
        <f t="shared" si="834"/>
        <v>0</v>
      </c>
      <c r="HO72">
        <f t="shared" si="835"/>
        <v>0</v>
      </c>
      <c r="HP72">
        <f t="shared" si="836"/>
        <v>0</v>
      </c>
      <c r="HQ72">
        <f t="shared" si="837"/>
        <v>0</v>
      </c>
      <c r="HR72">
        <f t="shared" si="838"/>
        <v>0</v>
      </c>
      <c r="HS72">
        <f t="shared" si="839"/>
        <v>0</v>
      </c>
      <c r="HT72">
        <f t="shared" si="840"/>
        <v>0</v>
      </c>
      <c r="HU72">
        <f t="shared" si="841"/>
        <v>0</v>
      </c>
      <c r="HV72">
        <f t="shared" si="842"/>
        <v>0</v>
      </c>
      <c r="HW72">
        <f t="shared" si="843"/>
        <v>0</v>
      </c>
      <c r="HX72">
        <f t="shared" si="844"/>
        <v>0</v>
      </c>
      <c r="HY72">
        <f t="shared" si="845"/>
        <v>0</v>
      </c>
      <c r="HZ72">
        <f t="shared" si="846"/>
        <v>0</v>
      </c>
      <c r="IA72">
        <f t="shared" si="847"/>
        <v>0</v>
      </c>
      <c r="IB72">
        <f t="shared" si="848"/>
        <v>0</v>
      </c>
      <c r="IC72">
        <f t="shared" si="849"/>
        <v>0</v>
      </c>
      <c r="ID72">
        <f t="shared" si="850"/>
        <v>0</v>
      </c>
      <c r="IE72">
        <f t="shared" si="851"/>
        <v>0</v>
      </c>
      <c r="IF72">
        <f t="shared" si="852"/>
        <v>0</v>
      </c>
      <c r="IG72">
        <f t="shared" si="853"/>
        <v>0</v>
      </c>
      <c r="IH72">
        <f t="shared" si="854"/>
        <v>0</v>
      </c>
      <c r="II72">
        <f t="shared" si="855"/>
        <v>0</v>
      </c>
      <c r="IJ72">
        <f t="shared" si="856"/>
        <v>0</v>
      </c>
      <c r="IK72">
        <f t="shared" si="857"/>
        <v>0</v>
      </c>
      <c r="IL72">
        <f t="shared" si="858"/>
        <v>0</v>
      </c>
      <c r="IM72">
        <f t="shared" si="859"/>
        <v>0</v>
      </c>
      <c r="IN72">
        <f t="shared" si="860"/>
        <v>0</v>
      </c>
      <c r="IO72">
        <f t="shared" si="861"/>
        <v>0</v>
      </c>
      <c r="IP72">
        <f t="shared" si="862"/>
        <v>0</v>
      </c>
      <c r="IQ72">
        <f t="shared" si="863"/>
        <v>0</v>
      </c>
      <c r="IR72" t="str">
        <f t="shared" si="864"/>
        <v/>
      </c>
      <c r="IS72" t="str">
        <f t="shared" si="865"/>
        <v/>
      </c>
      <c r="IT72">
        <f t="shared" si="866"/>
        <v>0</v>
      </c>
      <c r="JQ72">
        <f t="shared" si="867"/>
        <v>999</v>
      </c>
      <c r="JR72">
        <f t="shared" si="868"/>
        <v>999</v>
      </c>
      <c r="JZ72">
        <v>69</v>
      </c>
      <c r="KA72">
        <f t="shared" si="1092"/>
        <v>0</v>
      </c>
      <c r="KB72">
        <f t="shared" si="1093"/>
        <v>0</v>
      </c>
      <c r="KC72">
        <f t="shared" si="1094"/>
        <v>0</v>
      </c>
      <c r="KD72">
        <f t="shared" si="1095"/>
        <v>0</v>
      </c>
      <c r="KE72">
        <f t="shared" si="1096"/>
        <v>0</v>
      </c>
      <c r="KF72">
        <f t="shared" si="1097"/>
        <v>0</v>
      </c>
      <c r="KG72">
        <f t="shared" si="1098"/>
        <v>0</v>
      </c>
      <c r="KH72">
        <f t="shared" si="1099"/>
        <v>0</v>
      </c>
      <c r="KI72">
        <f t="shared" si="1100"/>
        <v>0</v>
      </c>
      <c r="KJ72">
        <f t="shared" si="1101"/>
        <v>0</v>
      </c>
      <c r="KK72">
        <f t="shared" si="869"/>
        <v>0</v>
      </c>
      <c r="KL72">
        <f t="shared" si="870"/>
        <v>0</v>
      </c>
      <c r="KM72">
        <f t="shared" si="871"/>
        <v>0</v>
      </c>
      <c r="KN72">
        <f t="shared" si="872"/>
        <v>0</v>
      </c>
      <c r="KO72">
        <f t="shared" si="873"/>
        <v>0</v>
      </c>
      <c r="KP72">
        <f t="shared" si="874"/>
        <v>0</v>
      </c>
      <c r="KQ72">
        <f t="shared" si="875"/>
        <v>0</v>
      </c>
      <c r="KR72">
        <f t="shared" si="876"/>
        <v>0</v>
      </c>
      <c r="KS72">
        <f t="shared" si="877"/>
        <v>0</v>
      </c>
      <c r="KT72">
        <f t="shared" si="878"/>
        <v>0</v>
      </c>
      <c r="KU72">
        <f t="shared" si="879"/>
        <v>0</v>
      </c>
      <c r="KV72">
        <f t="shared" si="880"/>
        <v>0</v>
      </c>
      <c r="KW72">
        <f t="shared" si="881"/>
        <v>0</v>
      </c>
      <c r="KX72">
        <f t="shared" si="882"/>
        <v>0</v>
      </c>
      <c r="KY72">
        <f t="shared" si="883"/>
        <v>0</v>
      </c>
      <c r="KZ72">
        <f t="shared" si="884"/>
        <v>0</v>
      </c>
      <c r="LA72">
        <f t="shared" si="885"/>
        <v>0</v>
      </c>
      <c r="LB72">
        <f t="shared" si="886"/>
        <v>0</v>
      </c>
      <c r="LC72">
        <f t="shared" si="887"/>
        <v>0</v>
      </c>
      <c r="LD72">
        <f t="shared" si="888"/>
        <v>0</v>
      </c>
      <c r="LE72">
        <f t="shared" si="889"/>
        <v>0</v>
      </c>
      <c r="LF72">
        <f t="shared" si="890"/>
        <v>0</v>
      </c>
      <c r="LG72">
        <f t="shared" si="891"/>
        <v>0</v>
      </c>
      <c r="LH72">
        <f t="shared" si="892"/>
        <v>0</v>
      </c>
      <c r="LI72">
        <f t="shared" si="893"/>
        <v>0</v>
      </c>
      <c r="LJ72">
        <f t="shared" si="894"/>
        <v>0</v>
      </c>
      <c r="LK72">
        <f t="shared" si="895"/>
        <v>0</v>
      </c>
      <c r="LL72">
        <f t="shared" si="896"/>
        <v>0</v>
      </c>
      <c r="LM72">
        <f t="shared" si="897"/>
        <v>0</v>
      </c>
      <c r="LN72">
        <f t="shared" si="898"/>
        <v>0</v>
      </c>
      <c r="LO72">
        <f t="shared" si="899"/>
        <v>100</v>
      </c>
      <c r="LP72">
        <f t="shared" si="900"/>
        <v>0</v>
      </c>
      <c r="LQ72">
        <f t="shared" si="901"/>
        <v>0</v>
      </c>
      <c r="LR72">
        <f t="shared" si="902"/>
        <v>0</v>
      </c>
      <c r="LS72">
        <f t="shared" si="903"/>
        <v>0</v>
      </c>
      <c r="LT72" t="str">
        <f t="shared" si="904"/>
        <v/>
      </c>
      <c r="LU72" t="str">
        <f t="shared" si="905"/>
        <v/>
      </c>
      <c r="LV72">
        <f t="shared" si="906"/>
        <v>0</v>
      </c>
      <c r="MS72">
        <f t="shared" si="907"/>
        <v>999</v>
      </c>
      <c r="MT72">
        <f t="shared" si="908"/>
        <v>999</v>
      </c>
      <c r="NB72">
        <v>69</v>
      </c>
      <c r="NC72">
        <f t="shared" si="1102"/>
        <v>0</v>
      </c>
      <c r="ND72">
        <f t="shared" si="1103"/>
        <v>0</v>
      </c>
      <c r="NE72">
        <f t="shared" si="1104"/>
        <v>0</v>
      </c>
      <c r="NF72">
        <f t="shared" si="1105"/>
        <v>0</v>
      </c>
      <c r="NG72">
        <f t="shared" si="1106"/>
        <v>0</v>
      </c>
      <c r="NH72">
        <f t="shared" si="1107"/>
        <v>0</v>
      </c>
      <c r="NI72">
        <f t="shared" si="1108"/>
        <v>0</v>
      </c>
      <c r="NJ72">
        <f t="shared" si="1109"/>
        <v>0</v>
      </c>
      <c r="NK72">
        <f t="shared" si="1110"/>
        <v>0</v>
      </c>
      <c r="NL72">
        <f t="shared" si="1111"/>
        <v>0</v>
      </c>
      <c r="NM72">
        <f t="shared" si="909"/>
        <v>0</v>
      </c>
      <c r="NN72">
        <f t="shared" si="910"/>
        <v>0</v>
      </c>
      <c r="NO72">
        <f t="shared" si="911"/>
        <v>0</v>
      </c>
      <c r="NP72">
        <f t="shared" si="912"/>
        <v>0</v>
      </c>
      <c r="NQ72">
        <f t="shared" si="913"/>
        <v>0</v>
      </c>
      <c r="NR72">
        <f t="shared" si="914"/>
        <v>0</v>
      </c>
      <c r="NS72">
        <f t="shared" si="915"/>
        <v>0</v>
      </c>
      <c r="NT72">
        <f t="shared" si="916"/>
        <v>0</v>
      </c>
      <c r="NU72">
        <f t="shared" si="917"/>
        <v>0</v>
      </c>
      <c r="NV72">
        <f t="shared" si="918"/>
        <v>0</v>
      </c>
      <c r="NW72">
        <f t="shared" si="919"/>
        <v>0</v>
      </c>
      <c r="NX72">
        <f t="shared" si="920"/>
        <v>0</v>
      </c>
      <c r="NY72">
        <f t="shared" si="921"/>
        <v>0</v>
      </c>
      <c r="NZ72">
        <f t="shared" si="922"/>
        <v>0</v>
      </c>
      <c r="OA72">
        <f t="shared" si="923"/>
        <v>0</v>
      </c>
      <c r="OB72">
        <f t="shared" si="924"/>
        <v>0</v>
      </c>
      <c r="OC72">
        <f t="shared" si="925"/>
        <v>0</v>
      </c>
      <c r="OD72">
        <f t="shared" si="926"/>
        <v>0</v>
      </c>
      <c r="OE72">
        <f t="shared" si="927"/>
        <v>0</v>
      </c>
      <c r="OF72">
        <f t="shared" si="928"/>
        <v>0</v>
      </c>
      <c r="OG72">
        <f t="shared" si="929"/>
        <v>0</v>
      </c>
      <c r="OH72">
        <f t="shared" si="930"/>
        <v>0</v>
      </c>
      <c r="OI72">
        <f t="shared" si="931"/>
        <v>0</v>
      </c>
      <c r="OJ72">
        <f t="shared" si="932"/>
        <v>0</v>
      </c>
      <c r="OK72">
        <f t="shared" si="933"/>
        <v>0</v>
      </c>
      <c r="OL72">
        <f t="shared" si="934"/>
        <v>0</v>
      </c>
      <c r="OM72">
        <f t="shared" si="935"/>
        <v>0</v>
      </c>
      <c r="ON72">
        <f t="shared" si="936"/>
        <v>0</v>
      </c>
      <c r="OO72">
        <f t="shared" si="937"/>
        <v>0</v>
      </c>
      <c r="OP72">
        <f t="shared" si="938"/>
        <v>0</v>
      </c>
      <c r="OQ72">
        <f t="shared" si="939"/>
        <v>200</v>
      </c>
      <c r="OR72">
        <f t="shared" si="940"/>
        <v>0</v>
      </c>
      <c r="OS72">
        <f t="shared" si="941"/>
        <v>0</v>
      </c>
      <c r="OT72">
        <f t="shared" si="942"/>
        <v>0</v>
      </c>
      <c r="OU72">
        <f t="shared" si="943"/>
        <v>0</v>
      </c>
      <c r="OV72" t="str">
        <f t="shared" si="944"/>
        <v/>
      </c>
      <c r="OW72" t="str">
        <f t="shared" si="945"/>
        <v/>
      </c>
      <c r="OX72">
        <f t="shared" si="946"/>
        <v>0</v>
      </c>
      <c r="PU72">
        <f t="shared" si="947"/>
        <v>999</v>
      </c>
      <c r="PV72">
        <f t="shared" si="948"/>
        <v>999</v>
      </c>
      <c r="QD72">
        <v>69</v>
      </c>
      <c r="QE72">
        <f t="shared" si="1112"/>
        <v>0</v>
      </c>
      <c r="QF72">
        <f t="shared" si="1113"/>
        <v>0</v>
      </c>
      <c r="QG72">
        <f t="shared" si="1114"/>
        <v>0</v>
      </c>
      <c r="QH72">
        <f t="shared" si="1115"/>
        <v>0</v>
      </c>
      <c r="QI72">
        <f t="shared" si="1116"/>
        <v>0</v>
      </c>
      <c r="QJ72">
        <f t="shared" si="1117"/>
        <v>0</v>
      </c>
      <c r="QK72">
        <f t="shared" si="1118"/>
        <v>0</v>
      </c>
      <c r="QL72">
        <f t="shared" si="1119"/>
        <v>0</v>
      </c>
      <c r="QM72">
        <f t="shared" si="1120"/>
        <v>0</v>
      </c>
      <c r="QN72">
        <f t="shared" si="1121"/>
        <v>0</v>
      </c>
      <c r="QO72">
        <f t="shared" si="949"/>
        <v>0</v>
      </c>
      <c r="QP72">
        <f t="shared" si="950"/>
        <v>0</v>
      </c>
      <c r="QQ72">
        <f t="shared" si="951"/>
        <v>0</v>
      </c>
      <c r="QR72">
        <f t="shared" si="952"/>
        <v>0</v>
      </c>
      <c r="QS72">
        <f t="shared" si="953"/>
        <v>0</v>
      </c>
      <c r="QT72">
        <f t="shared" si="954"/>
        <v>0</v>
      </c>
      <c r="QU72">
        <f t="shared" si="955"/>
        <v>0</v>
      </c>
      <c r="QV72">
        <f t="shared" si="956"/>
        <v>0</v>
      </c>
      <c r="QW72">
        <f t="shared" si="957"/>
        <v>0</v>
      </c>
      <c r="QX72">
        <f t="shared" si="958"/>
        <v>0</v>
      </c>
      <c r="QY72">
        <f t="shared" si="959"/>
        <v>0</v>
      </c>
      <c r="QZ72">
        <f t="shared" si="960"/>
        <v>0</v>
      </c>
      <c r="RA72">
        <f t="shared" si="961"/>
        <v>0</v>
      </c>
      <c r="RB72">
        <f t="shared" si="962"/>
        <v>0</v>
      </c>
      <c r="RC72">
        <f t="shared" si="963"/>
        <v>0</v>
      </c>
      <c r="RD72">
        <f t="shared" si="964"/>
        <v>0</v>
      </c>
      <c r="RE72">
        <f t="shared" si="965"/>
        <v>0</v>
      </c>
      <c r="RF72">
        <f t="shared" si="966"/>
        <v>0</v>
      </c>
      <c r="RG72">
        <f t="shared" si="967"/>
        <v>0</v>
      </c>
      <c r="RH72">
        <f t="shared" si="968"/>
        <v>0</v>
      </c>
      <c r="RI72">
        <f t="shared" si="969"/>
        <v>0</v>
      </c>
      <c r="RJ72">
        <f t="shared" si="970"/>
        <v>0</v>
      </c>
      <c r="RK72">
        <f t="shared" si="971"/>
        <v>0</v>
      </c>
      <c r="RL72">
        <f t="shared" si="972"/>
        <v>0</v>
      </c>
      <c r="RM72">
        <f t="shared" si="973"/>
        <v>0</v>
      </c>
      <c r="RN72">
        <f t="shared" si="974"/>
        <v>0</v>
      </c>
      <c r="RO72">
        <f t="shared" si="975"/>
        <v>0</v>
      </c>
      <c r="RP72">
        <f t="shared" si="976"/>
        <v>0</v>
      </c>
      <c r="RQ72">
        <f t="shared" si="977"/>
        <v>0</v>
      </c>
      <c r="RR72">
        <f t="shared" si="978"/>
        <v>0</v>
      </c>
      <c r="RS72">
        <f t="shared" si="979"/>
        <v>300</v>
      </c>
      <c r="RT72">
        <f t="shared" si="980"/>
        <v>0</v>
      </c>
      <c r="RU72">
        <f t="shared" si="981"/>
        <v>0</v>
      </c>
      <c r="RV72">
        <f t="shared" si="982"/>
        <v>0</v>
      </c>
      <c r="RW72">
        <f t="shared" si="983"/>
        <v>0</v>
      </c>
      <c r="RX72" t="str">
        <f t="shared" si="984"/>
        <v/>
      </c>
      <c r="RY72" t="str">
        <f t="shared" si="985"/>
        <v/>
      </c>
      <c r="RZ72">
        <f t="shared" si="986"/>
        <v>0</v>
      </c>
      <c r="SW72">
        <f t="shared" si="987"/>
        <v>999</v>
      </c>
      <c r="SX72">
        <f t="shared" si="988"/>
        <v>999</v>
      </c>
      <c r="TF72">
        <v>69</v>
      </c>
      <c r="TG72">
        <f t="shared" si="1122"/>
        <v>0</v>
      </c>
      <c r="TH72">
        <f t="shared" si="1123"/>
        <v>0</v>
      </c>
      <c r="TI72">
        <f t="shared" si="1124"/>
        <v>0</v>
      </c>
      <c r="TJ72">
        <f t="shared" si="1125"/>
        <v>0</v>
      </c>
      <c r="TK72">
        <f t="shared" si="1126"/>
        <v>0</v>
      </c>
      <c r="TL72">
        <f t="shared" si="1127"/>
        <v>0</v>
      </c>
      <c r="TM72">
        <f t="shared" si="1128"/>
        <v>0</v>
      </c>
      <c r="TN72">
        <f t="shared" si="1129"/>
        <v>0</v>
      </c>
      <c r="TO72">
        <f t="shared" si="1130"/>
        <v>0</v>
      </c>
      <c r="TP72">
        <f t="shared" si="1131"/>
        <v>0</v>
      </c>
      <c r="TQ72">
        <f t="shared" si="989"/>
        <v>0</v>
      </c>
      <c r="TR72">
        <f t="shared" si="990"/>
        <v>0</v>
      </c>
      <c r="TS72">
        <f t="shared" si="991"/>
        <v>0</v>
      </c>
      <c r="TT72">
        <f t="shared" si="992"/>
        <v>0</v>
      </c>
      <c r="TU72">
        <f t="shared" si="993"/>
        <v>0</v>
      </c>
      <c r="TV72">
        <f t="shared" si="994"/>
        <v>0</v>
      </c>
      <c r="TW72">
        <f t="shared" si="995"/>
        <v>0</v>
      </c>
      <c r="TX72">
        <f t="shared" si="996"/>
        <v>0</v>
      </c>
      <c r="TY72">
        <f t="shared" si="997"/>
        <v>0</v>
      </c>
      <c r="TZ72">
        <f t="shared" si="998"/>
        <v>0</v>
      </c>
      <c r="UA72">
        <f t="shared" si="999"/>
        <v>0</v>
      </c>
      <c r="UB72">
        <f t="shared" si="1000"/>
        <v>0</v>
      </c>
      <c r="UC72">
        <f t="shared" si="1001"/>
        <v>0</v>
      </c>
      <c r="UD72">
        <f t="shared" si="1002"/>
        <v>0</v>
      </c>
      <c r="UE72">
        <f t="shared" si="1003"/>
        <v>0</v>
      </c>
      <c r="UF72">
        <f t="shared" si="1004"/>
        <v>0</v>
      </c>
      <c r="UG72">
        <f t="shared" si="1005"/>
        <v>0</v>
      </c>
      <c r="UH72">
        <f t="shared" si="1006"/>
        <v>0</v>
      </c>
      <c r="UI72">
        <f t="shared" si="1007"/>
        <v>0</v>
      </c>
      <c r="UJ72">
        <f t="shared" si="1008"/>
        <v>0</v>
      </c>
      <c r="UK72">
        <f t="shared" si="1009"/>
        <v>0</v>
      </c>
      <c r="UL72">
        <f t="shared" si="1010"/>
        <v>0</v>
      </c>
      <c r="UM72">
        <f t="shared" si="1011"/>
        <v>0</v>
      </c>
      <c r="UN72">
        <f t="shared" si="1012"/>
        <v>0</v>
      </c>
      <c r="UO72">
        <f t="shared" si="1013"/>
        <v>0</v>
      </c>
      <c r="UP72">
        <f t="shared" si="1014"/>
        <v>0</v>
      </c>
      <c r="UQ72">
        <f t="shared" si="1015"/>
        <v>0</v>
      </c>
      <c r="UR72">
        <f t="shared" si="1016"/>
        <v>0</v>
      </c>
      <c r="US72">
        <f t="shared" si="1017"/>
        <v>0</v>
      </c>
      <c r="UT72">
        <f t="shared" si="1018"/>
        <v>0</v>
      </c>
      <c r="UU72">
        <f t="shared" si="1019"/>
        <v>400</v>
      </c>
      <c r="UV72">
        <f t="shared" si="1020"/>
        <v>0</v>
      </c>
      <c r="UW72">
        <f t="shared" si="1021"/>
        <v>0</v>
      </c>
      <c r="UX72">
        <f t="shared" si="1022"/>
        <v>0</v>
      </c>
      <c r="UY72">
        <f t="shared" si="1023"/>
        <v>0</v>
      </c>
      <c r="UZ72" t="str">
        <f t="shared" si="1024"/>
        <v/>
      </c>
      <c r="VA72" t="str">
        <f t="shared" si="1025"/>
        <v/>
      </c>
      <c r="VB72">
        <f t="shared" si="1026"/>
        <v>0</v>
      </c>
      <c r="VY72">
        <f t="shared" si="1027"/>
        <v>999</v>
      </c>
      <c r="VZ72">
        <f t="shared" si="1028"/>
        <v>999</v>
      </c>
      <c r="WH72">
        <v>69</v>
      </c>
      <c r="WI72">
        <f t="shared" si="1132"/>
        <v>0</v>
      </c>
      <c r="WJ72">
        <f t="shared" si="1133"/>
        <v>0</v>
      </c>
      <c r="WK72">
        <f t="shared" si="1134"/>
        <v>0</v>
      </c>
      <c r="WL72">
        <f t="shared" si="1135"/>
        <v>0</v>
      </c>
      <c r="WM72">
        <f t="shared" si="1136"/>
        <v>0</v>
      </c>
      <c r="WN72">
        <f t="shared" si="1137"/>
        <v>0</v>
      </c>
      <c r="WO72">
        <f t="shared" si="1138"/>
        <v>0</v>
      </c>
      <c r="WP72">
        <f t="shared" si="1139"/>
        <v>0</v>
      </c>
      <c r="WQ72">
        <f t="shared" si="1140"/>
        <v>0</v>
      </c>
      <c r="WR72">
        <f t="shared" si="1141"/>
        <v>0</v>
      </c>
      <c r="WS72">
        <f t="shared" si="1029"/>
        <v>0</v>
      </c>
      <c r="WT72">
        <f t="shared" si="1030"/>
        <v>0</v>
      </c>
      <c r="WU72">
        <f t="shared" si="1031"/>
        <v>0</v>
      </c>
      <c r="WV72">
        <f t="shared" si="1032"/>
        <v>0</v>
      </c>
      <c r="WW72">
        <f t="shared" si="1033"/>
        <v>0</v>
      </c>
      <c r="WX72">
        <f t="shared" si="1034"/>
        <v>0</v>
      </c>
      <c r="WY72">
        <f t="shared" si="1035"/>
        <v>0</v>
      </c>
      <c r="WZ72">
        <f t="shared" si="1036"/>
        <v>0</v>
      </c>
      <c r="XA72">
        <f t="shared" si="1037"/>
        <v>0</v>
      </c>
      <c r="XB72">
        <f t="shared" si="1038"/>
        <v>0</v>
      </c>
      <c r="XC72">
        <f t="shared" si="1039"/>
        <v>0</v>
      </c>
      <c r="XD72">
        <f t="shared" si="1040"/>
        <v>0</v>
      </c>
      <c r="XE72">
        <f t="shared" si="1041"/>
        <v>0</v>
      </c>
      <c r="XF72">
        <f t="shared" si="1042"/>
        <v>0</v>
      </c>
      <c r="XG72">
        <f t="shared" si="1043"/>
        <v>0</v>
      </c>
      <c r="XH72">
        <f t="shared" si="1044"/>
        <v>0</v>
      </c>
      <c r="XI72">
        <f t="shared" si="1045"/>
        <v>0</v>
      </c>
      <c r="XJ72">
        <f t="shared" si="1046"/>
        <v>0</v>
      </c>
      <c r="XK72">
        <f t="shared" si="1047"/>
        <v>0</v>
      </c>
      <c r="XL72">
        <f t="shared" si="1048"/>
        <v>0</v>
      </c>
      <c r="XM72">
        <f t="shared" si="1049"/>
        <v>0</v>
      </c>
      <c r="XN72">
        <f t="shared" si="1050"/>
        <v>0</v>
      </c>
      <c r="XO72">
        <f t="shared" si="1051"/>
        <v>0</v>
      </c>
      <c r="XP72">
        <f t="shared" si="1052"/>
        <v>0</v>
      </c>
      <c r="XQ72">
        <f t="shared" si="1053"/>
        <v>0</v>
      </c>
      <c r="XR72">
        <f t="shared" si="1054"/>
        <v>0</v>
      </c>
      <c r="XS72">
        <f t="shared" si="1055"/>
        <v>0</v>
      </c>
      <c r="XT72">
        <f t="shared" si="1056"/>
        <v>0</v>
      </c>
      <c r="XU72">
        <f t="shared" si="1057"/>
        <v>0</v>
      </c>
      <c r="XV72">
        <f t="shared" si="1058"/>
        <v>0</v>
      </c>
      <c r="XX72">
        <f t="shared" si="1059"/>
        <v>0</v>
      </c>
      <c r="XY72">
        <f t="shared" si="1060"/>
        <v>0</v>
      </c>
      <c r="XZ72">
        <f t="shared" si="1061"/>
        <v>0</v>
      </c>
    </row>
    <row r="73" spans="2:650" x14ac:dyDescent="0.45">
      <c r="B73" s="31" t="str">
        <f>IF((IF($D$20="Snowball",CJ16,FL16)&gt;0.005),13,"")</f>
        <v/>
      </c>
      <c r="C73" s="32" t="str">
        <f>IF(AND((IF($D$20="Snowball",CJ16,FL16)&gt;0.005),$D$19&lt;&gt;""),EDATE($D$19,12),"")</f>
        <v/>
      </c>
      <c r="D73" s="29" t="str">
        <f t="shared" si="743"/>
        <v/>
      </c>
      <c r="E73" s="29" t="str">
        <f t="shared" si="744"/>
        <v/>
      </c>
      <c r="F73" s="29" t="str">
        <f t="shared" si="745"/>
        <v/>
      </c>
      <c r="G73" s="29" t="str">
        <f t="shared" si="746"/>
        <v/>
      </c>
      <c r="H73" s="35" t="str">
        <f t="shared" si="747"/>
        <v/>
      </c>
      <c r="I73" s="36" t="str">
        <f t="shared" si="748"/>
        <v/>
      </c>
      <c r="AT73">
        <v>70</v>
      </c>
      <c r="AU73">
        <f t="shared" si="1062"/>
        <v>0</v>
      </c>
      <c r="AV73">
        <f t="shared" si="1063"/>
        <v>0</v>
      </c>
      <c r="AW73">
        <f t="shared" si="1064"/>
        <v>0</v>
      </c>
      <c r="AX73">
        <f t="shared" si="1065"/>
        <v>0</v>
      </c>
      <c r="AY73">
        <f t="shared" si="1066"/>
        <v>0</v>
      </c>
      <c r="AZ73">
        <f t="shared" si="1067"/>
        <v>0</v>
      </c>
      <c r="BA73">
        <f t="shared" si="1068"/>
        <v>0</v>
      </c>
      <c r="BB73">
        <f t="shared" si="1069"/>
        <v>0</v>
      </c>
      <c r="BC73">
        <f t="shared" si="1070"/>
        <v>0</v>
      </c>
      <c r="BD73">
        <f t="shared" si="1071"/>
        <v>0</v>
      </c>
      <c r="BE73">
        <f t="shared" si="749"/>
        <v>0</v>
      </c>
      <c r="BF73">
        <f t="shared" si="750"/>
        <v>0</v>
      </c>
      <c r="BG73">
        <f t="shared" si="751"/>
        <v>0</v>
      </c>
      <c r="BH73">
        <f t="shared" si="752"/>
        <v>0</v>
      </c>
      <c r="BI73">
        <f t="shared" si="753"/>
        <v>0</v>
      </c>
      <c r="BJ73">
        <f t="shared" si="754"/>
        <v>0</v>
      </c>
      <c r="BK73">
        <f t="shared" si="755"/>
        <v>0</v>
      </c>
      <c r="BL73">
        <f t="shared" si="756"/>
        <v>0</v>
      </c>
      <c r="BM73">
        <f t="shared" si="757"/>
        <v>0</v>
      </c>
      <c r="BN73">
        <f t="shared" si="758"/>
        <v>0</v>
      </c>
      <c r="BO73">
        <f t="shared" si="759"/>
        <v>0</v>
      </c>
      <c r="BP73">
        <f t="shared" si="760"/>
        <v>0</v>
      </c>
      <c r="BQ73">
        <f t="shared" si="761"/>
        <v>0</v>
      </c>
      <c r="BR73">
        <f t="shared" si="762"/>
        <v>0</v>
      </c>
      <c r="BS73">
        <f t="shared" si="763"/>
        <v>0</v>
      </c>
      <c r="BT73">
        <f t="shared" si="764"/>
        <v>0</v>
      </c>
      <c r="BU73">
        <f t="shared" si="765"/>
        <v>0</v>
      </c>
      <c r="BV73">
        <f t="shared" si="766"/>
        <v>0</v>
      </c>
      <c r="BW73">
        <f t="shared" si="767"/>
        <v>0</v>
      </c>
      <c r="BX73">
        <f t="shared" si="768"/>
        <v>0</v>
      </c>
      <c r="BY73">
        <f t="shared" si="769"/>
        <v>0</v>
      </c>
      <c r="BZ73">
        <f t="shared" si="770"/>
        <v>0</v>
      </c>
      <c r="CA73">
        <f t="shared" si="771"/>
        <v>0</v>
      </c>
      <c r="CB73">
        <f t="shared" si="772"/>
        <v>0</v>
      </c>
      <c r="CC73">
        <f t="shared" si="773"/>
        <v>0</v>
      </c>
      <c r="CD73">
        <f t="shared" si="774"/>
        <v>0</v>
      </c>
      <c r="CE73">
        <f t="shared" si="775"/>
        <v>0</v>
      </c>
      <c r="CF73">
        <f t="shared" si="776"/>
        <v>0</v>
      </c>
      <c r="CG73">
        <f t="shared" si="777"/>
        <v>0</v>
      </c>
      <c r="CH73">
        <f t="shared" si="778"/>
        <v>0</v>
      </c>
      <c r="CI73">
        <f t="shared" si="779"/>
        <v>0</v>
      </c>
      <c r="CJ73">
        <f t="shared" si="780"/>
        <v>0</v>
      </c>
      <c r="CK73">
        <f t="shared" si="781"/>
        <v>0</v>
      </c>
      <c r="CL73">
        <f t="shared" si="782"/>
        <v>0</v>
      </c>
      <c r="CM73">
        <f t="shared" si="783"/>
        <v>0</v>
      </c>
      <c r="CN73" t="str">
        <f t="shared" si="784"/>
        <v/>
      </c>
      <c r="CO73" t="str">
        <f t="shared" si="785"/>
        <v/>
      </c>
      <c r="CP73">
        <f t="shared" si="786"/>
        <v>0</v>
      </c>
      <c r="DM73">
        <f t="shared" si="787"/>
        <v>999</v>
      </c>
      <c r="DN73">
        <f t="shared" si="788"/>
        <v>999</v>
      </c>
      <c r="DV73">
        <v>70</v>
      </c>
      <c r="DW73">
        <f t="shared" si="1072"/>
        <v>0</v>
      </c>
      <c r="DX73">
        <f t="shared" si="1073"/>
        <v>0</v>
      </c>
      <c r="DY73">
        <f t="shared" si="1074"/>
        <v>0</v>
      </c>
      <c r="DZ73">
        <f t="shared" si="1075"/>
        <v>0</v>
      </c>
      <c r="EA73">
        <f t="shared" si="1076"/>
        <v>0</v>
      </c>
      <c r="EB73">
        <f t="shared" si="1077"/>
        <v>0</v>
      </c>
      <c r="EC73">
        <f t="shared" si="1078"/>
        <v>0</v>
      </c>
      <c r="ED73">
        <f t="shared" si="1079"/>
        <v>0</v>
      </c>
      <c r="EE73">
        <f t="shared" si="1080"/>
        <v>0</v>
      </c>
      <c r="EF73">
        <f t="shared" si="1081"/>
        <v>0</v>
      </c>
      <c r="EG73">
        <f t="shared" si="789"/>
        <v>0</v>
      </c>
      <c r="EH73">
        <f t="shared" si="790"/>
        <v>0</v>
      </c>
      <c r="EI73">
        <f t="shared" si="791"/>
        <v>0</v>
      </c>
      <c r="EJ73">
        <f t="shared" si="792"/>
        <v>0</v>
      </c>
      <c r="EK73">
        <f t="shared" si="793"/>
        <v>0</v>
      </c>
      <c r="EL73">
        <f t="shared" si="794"/>
        <v>0</v>
      </c>
      <c r="EM73">
        <f t="shared" si="795"/>
        <v>0</v>
      </c>
      <c r="EN73">
        <f t="shared" si="796"/>
        <v>0</v>
      </c>
      <c r="EO73">
        <f t="shared" si="797"/>
        <v>0</v>
      </c>
      <c r="EP73">
        <f t="shared" si="798"/>
        <v>0</v>
      </c>
      <c r="EQ73">
        <f t="shared" si="799"/>
        <v>0</v>
      </c>
      <c r="ER73">
        <f t="shared" si="800"/>
        <v>0</v>
      </c>
      <c r="ES73">
        <f t="shared" si="801"/>
        <v>0</v>
      </c>
      <c r="ET73">
        <f t="shared" si="802"/>
        <v>0</v>
      </c>
      <c r="EU73">
        <f t="shared" si="803"/>
        <v>0</v>
      </c>
      <c r="EV73">
        <f t="shared" si="804"/>
        <v>0</v>
      </c>
      <c r="EW73">
        <f t="shared" si="805"/>
        <v>0</v>
      </c>
      <c r="EX73">
        <f t="shared" si="806"/>
        <v>0</v>
      </c>
      <c r="EY73">
        <f t="shared" si="807"/>
        <v>0</v>
      </c>
      <c r="EZ73">
        <f t="shared" si="808"/>
        <v>0</v>
      </c>
      <c r="FA73">
        <f t="shared" si="809"/>
        <v>0</v>
      </c>
      <c r="FB73">
        <f t="shared" si="810"/>
        <v>0</v>
      </c>
      <c r="FC73">
        <f t="shared" si="811"/>
        <v>0</v>
      </c>
      <c r="FD73">
        <f t="shared" si="812"/>
        <v>0</v>
      </c>
      <c r="FE73">
        <f t="shared" si="813"/>
        <v>0</v>
      </c>
      <c r="FF73">
        <f t="shared" si="814"/>
        <v>0</v>
      </c>
      <c r="FG73">
        <f t="shared" si="815"/>
        <v>0</v>
      </c>
      <c r="FH73">
        <f t="shared" si="816"/>
        <v>0</v>
      </c>
      <c r="FI73">
        <f t="shared" si="817"/>
        <v>0</v>
      </c>
      <c r="FJ73">
        <f t="shared" si="818"/>
        <v>0</v>
      </c>
      <c r="FK73">
        <f t="shared" si="819"/>
        <v>0</v>
      </c>
      <c r="FL73">
        <f t="shared" si="820"/>
        <v>0</v>
      </c>
      <c r="FM73">
        <f t="shared" si="821"/>
        <v>0</v>
      </c>
      <c r="FN73">
        <f t="shared" si="822"/>
        <v>0</v>
      </c>
      <c r="FO73">
        <f t="shared" si="823"/>
        <v>0</v>
      </c>
      <c r="FP73" t="str">
        <f t="shared" si="824"/>
        <v/>
      </c>
      <c r="FQ73" t="str">
        <f t="shared" si="825"/>
        <v/>
      </c>
      <c r="FR73">
        <f t="shared" si="826"/>
        <v>0</v>
      </c>
      <c r="GO73">
        <f t="shared" si="827"/>
        <v>999</v>
      </c>
      <c r="GP73">
        <f t="shared" si="828"/>
        <v>999</v>
      </c>
      <c r="GX73">
        <v>70</v>
      </c>
      <c r="GY73">
        <f t="shared" si="1082"/>
        <v>0</v>
      </c>
      <c r="GZ73">
        <f t="shared" si="1083"/>
        <v>0</v>
      </c>
      <c r="HA73">
        <f t="shared" si="1084"/>
        <v>0</v>
      </c>
      <c r="HB73">
        <f t="shared" si="1085"/>
        <v>0</v>
      </c>
      <c r="HC73">
        <f t="shared" si="1086"/>
        <v>0</v>
      </c>
      <c r="HD73">
        <f t="shared" si="1087"/>
        <v>0</v>
      </c>
      <c r="HE73">
        <f t="shared" si="1088"/>
        <v>0</v>
      </c>
      <c r="HF73">
        <f t="shared" si="1089"/>
        <v>0</v>
      </c>
      <c r="HG73">
        <f t="shared" si="1090"/>
        <v>0</v>
      </c>
      <c r="HH73">
        <f t="shared" si="1091"/>
        <v>0</v>
      </c>
      <c r="HI73">
        <f t="shared" si="829"/>
        <v>0</v>
      </c>
      <c r="HJ73">
        <f t="shared" si="830"/>
        <v>0</v>
      </c>
      <c r="HK73">
        <f t="shared" si="831"/>
        <v>0</v>
      </c>
      <c r="HL73">
        <f t="shared" si="832"/>
        <v>0</v>
      </c>
      <c r="HM73">
        <f t="shared" si="833"/>
        <v>0</v>
      </c>
      <c r="HN73">
        <f t="shared" si="834"/>
        <v>0</v>
      </c>
      <c r="HO73">
        <f t="shared" si="835"/>
        <v>0</v>
      </c>
      <c r="HP73">
        <f t="shared" si="836"/>
        <v>0</v>
      </c>
      <c r="HQ73">
        <f t="shared" si="837"/>
        <v>0</v>
      </c>
      <c r="HR73">
        <f t="shared" si="838"/>
        <v>0</v>
      </c>
      <c r="HS73">
        <f t="shared" si="839"/>
        <v>0</v>
      </c>
      <c r="HT73">
        <f t="shared" si="840"/>
        <v>0</v>
      </c>
      <c r="HU73">
        <f t="shared" si="841"/>
        <v>0</v>
      </c>
      <c r="HV73">
        <f t="shared" si="842"/>
        <v>0</v>
      </c>
      <c r="HW73">
        <f t="shared" si="843"/>
        <v>0</v>
      </c>
      <c r="HX73">
        <f t="shared" si="844"/>
        <v>0</v>
      </c>
      <c r="HY73">
        <f t="shared" si="845"/>
        <v>0</v>
      </c>
      <c r="HZ73">
        <f t="shared" si="846"/>
        <v>0</v>
      </c>
      <c r="IA73">
        <f t="shared" si="847"/>
        <v>0</v>
      </c>
      <c r="IB73">
        <f t="shared" si="848"/>
        <v>0</v>
      </c>
      <c r="IC73">
        <f t="shared" si="849"/>
        <v>0</v>
      </c>
      <c r="ID73">
        <f t="shared" si="850"/>
        <v>0</v>
      </c>
      <c r="IE73">
        <f t="shared" si="851"/>
        <v>0</v>
      </c>
      <c r="IF73">
        <f t="shared" si="852"/>
        <v>0</v>
      </c>
      <c r="IG73">
        <f t="shared" si="853"/>
        <v>0</v>
      </c>
      <c r="IH73">
        <f t="shared" si="854"/>
        <v>0</v>
      </c>
      <c r="II73">
        <f t="shared" si="855"/>
        <v>0</v>
      </c>
      <c r="IJ73">
        <f t="shared" si="856"/>
        <v>0</v>
      </c>
      <c r="IK73">
        <f t="shared" si="857"/>
        <v>0</v>
      </c>
      <c r="IL73">
        <f t="shared" si="858"/>
        <v>0</v>
      </c>
      <c r="IM73">
        <f t="shared" si="859"/>
        <v>0</v>
      </c>
      <c r="IN73">
        <f t="shared" si="860"/>
        <v>0</v>
      </c>
      <c r="IO73">
        <f t="shared" si="861"/>
        <v>0</v>
      </c>
      <c r="IP73">
        <f t="shared" si="862"/>
        <v>0</v>
      </c>
      <c r="IQ73">
        <f t="shared" si="863"/>
        <v>0</v>
      </c>
      <c r="IR73" t="str">
        <f t="shared" si="864"/>
        <v/>
      </c>
      <c r="IS73" t="str">
        <f t="shared" si="865"/>
        <v/>
      </c>
      <c r="IT73">
        <f t="shared" si="866"/>
        <v>0</v>
      </c>
      <c r="JQ73">
        <f t="shared" si="867"/>
        <v>999</v>
      </c>
      <c r="JR73">
        <f t="shared" si="868"/>
        <v>999</v>
      </c>
      <c r="JZ73">
        <v>70</v>
      </c>
      <c r="KA73">
        <f t="shared" si="1092"/>
        <v>0</v>
      </c>
      <c r="KB73">
        <f t="shared" si="1093"/>
        <v>0</v>
      </c>
      <c r="KC73">
        <f t="shared" si="1094"/>
        <v>0</v>
      </c>
      <c r="KD73">
        <f t="shared" si="1095"/>
        <v>0</v>
      </c>
      <c r="KE73">
        <f t="shared" si="1096"/>
        <v>0</v>
      </c>
      <c r="KF73">
        <f t="shared" si="1097"/>
        <v>0</v>
      </c>
      <c r="KG73">
        <f t="shared" si="1098"/>
        <v>0</v>
      </c>
      <c r="KH73">
        <f t="shared" si="1099"/>
        <v>0</v>
      </c>
      <c r="KI73">
        <f t="shared" si="1100"/>
        <v>0</v>
      </c>
      <c r="KJ73">
        <f t="shared" si="1101"/>
        <v>0</v>
      </c>
      <c r="KK73">
        <f t="shared" si="869"/>
        <v>0</v>
      </c>
      <c r="KL73">
        <f t="shared" si="870"/>
        <v>0</v>
      </c>
      <c r="KM73">
        <f t="shared" si="871"/>
        <v>0</v>
      </c>
      <c r="KN73">
        <f t="shared" si="872"/>
        <v>0</v>
      </c>
      <c r="KO73">
        <f t="shared" si="873"/>
        <v>0</v>
      </c>
      <c r="KP73">
        <f t="shared" si="874"/>
        <v>0</v>
      </c>
      <c r="KQ73">
        <f t="shared" si="875"/>
        <v>0</v>
      </c>
      <c r="KR73">
        <f t="shared" si="876"/>
        <v>0</v>
      </c>
      <c r="KS73">
        <f t="shared" si="877"/>
        <v>0</v>
      </c>
      <c r="KT73">
        <f t="shared" si="878"/>
        <v>0</v>
      </c>
      <c r="KU73">
        <f t="shared" si="879"/>
        <v>0</v>
      </c>
      <c r="KV73">
        <f t="shared" si="880"/>
        <v>0</v>
      </c>
      <c r="KW73">
        <f t="shared" si="881"/>
        <v>0</v>
      </c>
      <c r="KX73">
        <f t="shared" si="882"/>
        <v>0</v>
      </c>
      <c r="KY73">
        <f t="shared" si="883"/>
        <v>0</v>
      </c>
      <c r="KZ73">
        <f t="shared" si="884"/>
        <v>0</v>
      </c>
      <c r="LA73">
        <f t="shared" si="885"/>
        <v>0</v>
      </c>
      <c r="LB73">
        <f t="shared" si="886"/>
        <v>0</v>
      </c>
      <c r="LC73">
        <f t="shared" si="887"/>
        <v>0</v>
      </c>
      <c r="LD73">
        <f t="shared" si="888"/>
        <v>0</v>
      </c>
      <c r="LE73">
        <f t="shared" si="889"/>
        <v>0</v>
      </c>
      <c r="LF73">
        <f t="shared" si="890"/>
        <v>0</v>
      </c>
      <c r="LG73">
        <f t="shared" si="891"/>
        <v>0</v>
      </c>
      <c r="LH73">
        <f t="shared" si="892"/>
        <v>0</v>
      </c>
      <c r="LI73">
        <f t="shared" si="893"/>
        <v>0</v>
      </c>
      <c r="LJ73">
        <f t="shared" si="894"/>
        <v>0</v>
      </c>
      <c r="LK73">
        <f t="shared" si="895"/>
        <v>0</v>
      </c>
      <c r="LL73">
        <f t="shared" si="896"/>
        <v>0</v>
      </c>
      <c r="LM73">
        <f t="shared" si="897"/>
        <v>0</v>
      </c>
      <c r="LN73">
        <f t="shared" si="898"/>
        <v>0</v>
      </c>
      <c r="LO73">
        <f t="shared" si="899"/>
        <v>100</v>
      </c>
      <c r="LP73">
        <f t="shared" si="900"/>
        <v>0</v>
      </c>
      <c r="LQ73">
        <f t="shared" si="901"/>
        <v>0</v>
      </c>
      <c r="LR73">
        <f t="shared" si="902"/>
        <v>0</v>
      </c>
      <c r="LS73">
        <f t="shared" si="903"/>
        <v>0</v>
      </c>
      <c r="LT73" t="str">
        <f t="shared" si="904"/>
        <v/>
      </c>
      <c r="LU73" t="str">
        <f t="shared" si="905"/>
        <v/>
      </c>
      <c r="LV73">
        <f t="shared" si="906"/>
        <v>0</v>
      </c>
      <c r="MS73">
        <f t="shared" si="907"/>
        <v>999</v>
      </c>
      <c r="MT73">
        <f t="shared" si="908"/>
        <v>999</v>
      </c>
      <c r="NB73">
        <v>70</v>
      </c>
      <c r="NC73">
        <f t="shared" si="1102"/>
        <v>0</v>
      </c>
      <c r="ND73">
        <f t="shared" si="1103"/>
        <v>0</v>
      </c>
      <c r="NE73">
        <f t="shared" si="1104"/>
        <v>0</v>
      </c>
      <c r="NF73">
        <f t="shared" si="1105"/>
        <v>0</v>
      </c>
      <c r="NG73">
        <f t="shared" si="1106"/>
        <v>0</v>
      </c>
      <c r="NH73">
        <f t="shared" si="1107"/>
        <v>0</v>
      </c>
      <c r="NI73">
        <f t="shared" si="1108"/>
        <v>0</v>
      </c>
      <c r="NJ73">
        <f t="shared" si="1109"/>
        <v>0</v>
      </c>
      <c r="NK73">
        <f t="shared" si="1110"/>
        <v>0</v>
      </c>
      <c r="NL73">
        <f t="shared" si="1111"/>
        <v>0</v>
      </c>
      <c r="NM73">
        <f t="shared" si="909"/>
        <v>0</v>
      </c>
      <c r="NN73">
        <f t="shared" si="910"/>
        <v>0</v>
      </c>
      <c r="NO73">
        <f t="shared" si="911"/>
        <v>0</v>
      </c>
      <c r="NP73">
        <f t="shared" si="912"/>
        <v>0</v>
      </c>
      <c r="NQ73">
        <f t="shared" si="913"/>
        <v>0</v>
      </c>
      <c r="NR73">
        <f t="shared" si="914"/>
        <v>0</v>
      </c>
      <c r="NS73">
        <f t="shared" si="915"/>
        <v>0</v>
      </c>
      <c r="NT73">
        <f t="shared" si="916"/>
        <v>0</v>
      </c>
      <c r="NU73">
        <f t="shared" si="917"/>
        <v>0</v>
      </c>
      <c r="NV73">
        <f t="shared" si="918"/>
        <v>0</v>
      </c>
      <c r="NW73">
        <f t="shared" si="919"/>
        <v>0</v>
      </c>
      <c r="NX73">
        <f t="shared" si="920"/>
        <v>0</v>
      </c>
      <c r="NY73">
        <f t="shared" si="921"/>
        <v>0</v>
      </c>
      <c r="NZ73">
        <f t="shared" si="922"/>
        <v>0</v>
      </c>
      <c r="OA73">
        <f t="shared" si="923"/>
        <v>0</v>
      </c>
      <c r="OB73">
        <f t="shared" si="924"/>
        <v>0</v>
      </c>
      <c r="OC73">
        <f t="shared" si="925"/>
        <v>0</v>
      </c>
      <c r="OD73">
        <f t="shared" si="926"/>
        <v>0</v>
      </c>
      <c r="OE73">
        <f t="shared" si="927"/>
        <v>0</v>
      </c>
      <c r="OF73">
        <f t="shared" si="928"/>
        <v>0</v>
      </c>
      <c r="OG73">
        <f t="shared" si="929"/>
        <v>0</v>
      </c>
      <c r="OH73">
        <f t="shared" si="930"/>
        <v>0</v>
      </c>
      <c r="OI73">
        <f t="shared" si="931"/>
        <v>0</v>
      </c>
      <c r="OJ73">
        <f t="shared" si="932"/>
        <v>0</v>
      </c>
      <c r="OK73">
        <f t="shared" si="933"/>
        <v>0</v>
      </c>
      <c r="OL73">
        <f t="shared" si="934"/>
        <v>0</v>
      </c>
      <c r="OM73">
        <f t="shared" si="935"/>
        <v>0</v>
      </c>
      <c r="ON73">
        <f t="shared" si="936"/>
        <v>0</v>
      </c>
      <c r="OO73">
        <f t="shared" si="937"/>
        <v>0</v>
      </c>
      <c r="OP73">
        <f t="shared" si="938"/>
        <v>0</v>
      </c>
      <c r="OQ73">
        <f t="shared" si="939"/>
        <v>200</v>
      </c>
      <c r="OR73">
        <f t="shared" si="940"/>
        <v>0</v>
      </c>
      <c r="OS73">
        <f t="shared" si="941"/>
        <v>0</v>
      </c>
      <c r="OT73">
        <f t="shared" si="942"/>
        <v>0</v>
      </c>
      <c r="OU73">
        <f t="shared" si="943"/>
        <v>0</v>
      </c>
      <c r="OV73" t="str">
        <f t="shared" si="944"/>
        <v/>
      </c>
      <c r="OW73" t="str">
        <f t="shared" si="945"/>
        <v/>
      </c>
      <c r="OX73">
        <f t="shared" si="946"/>
        <v>0</v>
      </c>
      <c r="PU73">
        <f t="shared" si="947"/>
        <v>999</v>
      </c>
      <c r="PV73">
        <f t="shared" si="948"/>
        <v>999</v>
      </c>
      <c r="QD73">
        <v>70</v>
      </c>
      <c r="QE73">
        <f t="shared" si="1112"/>
        <v>0</v>
      </c>
      <c r="QF73">
        <f t="shared" si="1113"/>
        <v>0</v>
      </c>
      <c r="QG73">
        <f t="shared" si="1114"/>
        <v>0</v>
      </c>
      <c r="QH73">
        <f t="shared" si="1115"/>
        <v>0</v>
      </c>
      <c r="QI73">
        <f t="shared" si="1116"/>
        <v>0</v>
      </c>
      <c r="QJ73">
        <f t="shared" si="1117"/>
        <v>0</v>
      </c>
      <c r="QK73">
        <f t="shared" si="1118"/>
        <v>0</v>
      </c>
      <c r="QL73">
        <f t="shared" si="1119"/>
        <v>0</v>
      </c>
      <c r="QM73">
        <f t="shared" si="1120"/>
        <v>0</v>
      </c>
      <c r="QN73">
        <f t="shared" si="1121"/>
        <v>0</v>
      </c>
      <c r="QO73">
        <f t="shared" si="949"/>
        <v>0</v>
      </c>
      <c r="QP73">
        <f t="shared" si="950"/>
        <v>0</v>
      </c>
      <c r="QQ73">
        <f t="shared" si="951"/>
        <v>0</v>
      </c>
      <c r="QR73">
        <f t="shared" si="952"/>
        <v>0</v>
      </c>
      <c r="QS73">
        <f t="shared" si="953"/>
        <v>0</v>
      </c>
      <c r="QT73">
        <f t="shared" si="954"/>
        <v>0</v>
      </c>
      <c r="QU73">
        <f t="shared" si="955"/>
        <v>0</v>
      </c>
      <c r="QV73">
        <f t="shared" si="956"/>
        <v>0</v>
      </c>
      <c r="QW73">
        <f t="shared" si="957"/>
        <v>0</v>
      </c>
      <c r="QX73">
        <f t="shared" si="958"/>
        <v>0</v>
      </c>
      <c r="QY73">
        <f t="shared" si="959"/>
        <v>0</v>
      </c>
      <c r="QZ73">
        <f t="shared" si="960"/>
        <v>0</v>
      </c>
      <c r="RA73">
        <f t="shared" si="961"/>
        <v>0</v>
      </c>
      <c r="RB73">
        <f t="shared" si="962"/>
        <v>0</v>
      </c>
      <c r="RC73">
        <f t="shared" si="963"/>
        <v>0</v>
      </c>
      <c r="RD73">
        <f t="shared" si="964"/>
        <v>0</v>
      </c>
      <c r="RE73">
        <f t="shared" si="965"/>
        <v>0</v>
      </c>
      <c r="RF73">
        <f t="shared" si="966"/>
        <v>0</v>
      </c>
      <c r="RG73">
        <f t="shared" si="967"/>
        <v>0</v>
      </c>
      <c r="RH73">
        <f t="shared" si="968"/>
        <v>0</v>
      </c>
      <c r="RI73">
        <f t="shared" si="969"/>
        <v>0</v>
      </c>
      <c r="RJ73">
        <f t="shared" si="970"/>
        <v>0</v>
      </c>
      <c r="RK73">
        <f t="shared" si="971"/>
        <v>0</v>
      </c>
      <c r="RL73">
        <f t="shared" si="972"/>
        <v>0</v>
      </c>
      <c r="RM73">
        <f t="shared" si="973"/>
        <v>0</v>
      </c>
      <c r="RN73">
        <f t="shared" si="974"/>
        <v>0</v>
      </c>
      <c r="RO73">
        <f t="shared" si="975"/>
        <v>0</v>
      </c>
      <c r="RP73">
        <f t="shared" si="976"/>
        <v>0</v>
      </c>
      <c r="RQ73">
        <f t="shared" si="977"/>
        <v>0</v>
      </c>
      <c r="RR73">
        <f t="shared" si="978"/>
        <v>0</v>
      </c>
      <c r="RS73">
        <f t="shared" si="979"/>
        <v>300</v>
      </c>
      <c r="RT73">
        <f t="shared" si="980"/>
        <v>0</v>
      </c>
      <c r="RU73">
        <f t="shared" si="981"/>
        <v>0</v>
      </c>
      <c r="RV73">
        <f t="shared" si="982"/>
        <v>0</v>
      </c>
      <c r="RW73">
        <f t="shared" si="983"/>
        <v>0</v>
      </c>
      <c r="RX73" t="str">
        <f t="shared" si="984"/>
        <v/>
      </c>
      <c r="RY73" t="str">
        <f t="shared" si="985"/>
        <v/>
      </c>
      <c r="RZ73">
        <f t="shared" si="986"/>
        <v>0</v>
      </c>
      <c r="SW73">
        <f t="shared" si="987"/>
        <v>999</v>
      </c>
      <c r="SX73">
        <f t="shared" si="988"/>
        <v>999</v>
      </c>
      <c r="TF73">
        <v>70</v>
      </c>
      <c r="TG73">
        <f t="shared" si="1122"/>
        <v>0</v>
      </c>
      <c r="TH73">
        <f t="shared" si="1123"/>
        <v>0</v>
      </c>
      <c r="TI73">
        <f t="shared" si="1124"/>
        <v>0</v>
      </c>
      <c r="TJ73">
        <f t="shared" si="1125"/>
        <v>0</v>
      </c>
      <c r="TK73">
        <f t="shared" si="1126"/>
        <v>0</v>
      </c>
      <c r="TL73">
        <f t="shared" si="1127"/>
        <v>0</v>
      </c>
      <c r="TM73">
        <f t="shared" si="1128"/>
        <v>0</v>
      </c>
      <c r="TN73">
        <f t="shared" si="1129"/>
        <v>0</v>
      </c>
      <c r="TO73">
        <f t="shared" si="1130"/>
        <v>0</v>
      </c>
      <c r="TP73">
        <f t="shared" si="1131"/>
        <v>0</v>
      </c>
      <c r="TQ73">
        <f t="shared" si="989"/>
        <v>0</v>
      </c>
      <c r="TR73">
        <f t="shared" si="990"/>
        <v>0</v>
      </c>
      <c r="TS73">
        <f t="shared" si="991"/>
        <v>0</v>
      </c>
      <c r="TT73">
        <f t="shared" si="992"/>
        <v>0</v>
      </c>
      <c r="TU73">
        <f t="shared" si="993"/>
        <v>0</v>
      </c>
      <c r="TV73">
        <f t="shared" si="994"/>
        <v>0</v>
      </c>
      <c r="TW73">
        <f t="shared" si="995"/>
        <v>0</v>
      </c>
      <c r="TX73">
        <f t="shared" si="996"/>
        <v>0</v>
      </c>
      <c r="TY73">
        <f t="shared" si="997"/>
        <v>0</v>
      </c>
      <c r="TZ73">
        <f t="shared" si="998"/>
        <v>0</v>
      </c>
      <c r="UA73">
        <f t="shared" si="999"/>
        <v>0</v>
      </c>
      <c r="UB73">
        <f t="shared" si="1000"/>
        <v>0</v>
      </c>
      <c r="UC73">
        <f t="shared" si="1001"/>
        <v>0</v>
      </c>
      <c r="UD73">
        <f t="shared" si="1002"/>
        <v>0</v>
      </c>
      <c r="UE73">
        <f t="shared" si="1003"/>
        <v>0</v>
      </c>
      <c r="UF73">
        <f t="shared" si="1004"/>
        <v>0</v>
      </c>
      <c r="UG73">
        <f t="shared" si="1005"/>
        <v>0</v>
      </c>
      <c r="UH73">
        <f t="shared" si="1006"/>
        <v>0</v>
      </c>
      <c r="UI73">
        <f t="shared" si="1007"/>
        <v>0</v>
      </c>
      <c r="UJ73">
        <f t="shared" si="1008"/>
        <v>0</v>
      </c>
      <c r="UK73">
        <f t="shared" si="1009"/>
        <v>0</v>
      </c>
      <c r="UL73">
        <f t="shared" si="1010"/>
        <v>0</v>
      </c>
      <c r="UM73">
        <f t="shared" si="1011"/>
        <v>0</v>
      </c>
      <c r="UN73">
        <f t="shared" si="1012"/>
        <v>0</v>
      </c>
      <c r="UO73">
        <f t="shared" si="1013"/>
        <v>0</v>
      </c>
      <c r="UP73">
        <f t="shared" si="1014"/>
        <v>0</v>
      </c>
      <c r="UQ73">
        <f t="shared" si="1015"/>
        <v>0</v>
      </c>
      <c r="UR73">
        <f t="shared" si="1016"/>
        <v>0</v>
      </c>
      <c r="US73">
        <f t="shared" si="1017"/>
        <v>0</v>
      </c>
      <c r="UT73">
        <f t="shared" si="1018"/>
        <v>0</v>
      </c>
      <c r="UU73">
        <f t="shared" si="1019"/>
        <v>400</v>
      </c>
      <c r="UV73">
        <f t="shared" si="1020"/>
        <v>0</v>
      </c>
      <c r="UW73">
        <f t="shared" si="1021"/>
        <v>0</v>
      </c>
      <c r="UX73">
        <f t="shared" si="1022"/>
        <v>0</v>
      </c>
      <c r="UY73">
        <f t="shared" si="1023"/>
        <v>0</v>
      </c>
      <c r="UZ73" t="str">
        <f t="shared" si="1024"/>
        <v/>
      </c>
      <c r="VA73" t="str">
        <f t="shared" si="1025"/>
        <v/>
      </c>
      <c r="VB73">
        <f t="shared" si="1026"/>
        <v>0</v>
      </c>
      <c r="VY73">
        <f t="shared" si="1027"/>
        <v>999</v>
      </c>
      <c r="VZ73">
        <f t="shared" si="1028"/>
        <v>999</v>
      </c>
      <c r="WH73">
        <v>70</v>
      </c>
      <c r="WI73">
        <f t="shared" si="1132"/>
        <v>0</v>
      </c>
      <c r="WJ73">
        <f t="shared" si="1133"/>
        <v>0</v>
      </c>
      <c r="WK73">
        <f t="shared" si="1134"/>
        <v>0</v>
      </c>
      <c r="WL73">
        <f t="shared" si="1135"/>
        <v>0</v>
      </c>
      <c r="WM73">
        <f t="shared" si="1136"/>
        <v>0</v>
      </c>
      <c r="WN73">
        <f t="shared" si="1137"/>
        <v>0</v>
      </c>
      <c r="WO73">
        <f t="shared" si="1138"/>
        <v>0</v>
      </c>
      <c r="WP73">
        <f t="shared" si="1139"/>
        <v>0</v>
      </c>
      <c r="WQ73">
        <f t="shared" si="1140"/>
        <v>0</v>
      </c>
      <c r="WR73">
        <f t="shared" si="1141"/>
        <v>0</v>
      </c>
      <c r="WS73">
        <f t="shared" si="1029"/>
        <v>0</v>
      </c>
      <c r="WT73">
        <f t="shared" si="1030"/>
        <v>0</v>
      </c>
      <c r="WU73">
        <f t="shared" si="1031"/>
        <v>0</v>
      </c>
      <c r="WV73">
        <f t="shared" si="1032"/>
        <v>0</v>
      </c>
      <c r="WW73">
        <f t="shared" si="1033"/>
        <v>0</v>
      </c>
      <c r="WX73">
        <f t="shared" si="1034"/>
        <v>0</v>
      </c>
      <c r="WY73">
        <f t="shared" si="1035"/>
        <v>0</v>
      </c>
      <c r="WZ73">
        <f t="shared" si="1036"/>
        <v>0</v>
      </c>
      <c r="XA73">
        <f t="shared" si="1037"/>
        <v>0</v>
      </c>
      <c r="XB73">
        <f t="shared" si="1038"/>
        <v>0</v>
      </c>
      <c r="XC73">
        <f t="shared" si="1039"/>
        <v>0</v>
      </c>
      <c r="XD73">
        <f t="shared" si="1040"/>
        <v>0</v>
      </c>
      <c r="XE73">
        <f t="shared" si="1041"/>
        <v>0</v>
      </c>
      <c r="XF73">
        <f t="shared" si="1042"/>
        <v>0</v>
      </c>
      <c r="XG73">
        <f t="shared" si="1043"/>
        <v>0</v>
      </c>
      <c r="XH73">
        <f t="shared" si="1044"/>
        <v>0</v>
      </c>
      <c r="XI73">
        <f t="shared" si="1045"/>
        <v>0</v>
      </c>
      <c r="XJ73">
        <f t="shared" si="1046"/>
        <v>0</v>
      </c>
      <c r="XK73">
        <f t="shared" si="1047"/>
        <v>0</v>
      </c>
      <c r="XL73">
        <f t="shared" si="1048"/>
        <v>0</v>
      </c>
      <c r="XM73">
        <f t="shared" si="1049"/>
        <v>0</v>
      </c>
      <c r="XN73">
        <f t="shared" si="1050"/>
        <v>0</v>
      </c>
      <c r="XO73">
        <f t="shared" si="1051"/>
        <v>0</v>
      </c>
      <c r="XP73">
        <f t="shared" si="1052"/>
        <v>0</v>
      </c>
      <c r="XQ73">
        <f t="shared" si="1053"/>
        <v>0</v>
      </c>
      <c r="XR73">
        <f t="shared" si="1054"/>
        <v>0</v>
      </c>
      <c r="XS73">
        <f t="shared" si="1055"/>
        <v>0</v>
      </c>
      <c r="XT73">
        <f t="shared" si="1056"/>
        <v>0</v>
      </c>
      <c r="XU73">
        <f t="shared" si="1057"/>
        <v>0</v>
      </c>
      <c r="XV73">
        <f t="shared" si="1058"/>
        <v>0</v>
      </c>
      <c r="XX73">
        <f t="shared" si="1059"/>
        <v>0</v>
      </c>
      <c r="XY73">
        <f t="shared" si="1060"/>
        <v>0</v>
      </c>
      <c r="XZ73">
        <f t="shared" si="1061"/>
        <v>0</v>
      </c>
    </row>
    <row r="74" spans="2:650" x14ac:dyDescent="0.45">
      <c r="B74" s="31" t="str">
        <f>IF((IF($D$20="Snowball",CJ17,FL17)&gt;0.005),14,"")</f>
        <v/>
      </c>
      <c r="C74" s="32" t="str">
        <f>IF(AND((IF($D$20="Snowball",CJ17,FL17)&gt;0.005),$D$19&lt;&gt;""),EDATE($D$19,13),"")</f>
        <v/>
      </c>
      <c r="D74" s="29" t="str">
        <f t="shared" si="743"/>
        <v/>
      </c>
      <c r="E74" s="29" t="str">
        <f t="shared" si="744"/>
        <v/>
      </c>
      <c r="F74" s="29" t="str">
        <f t="shared" si="745"/>
        <v/>
      </c>
      <c r="G74" s="29" t="str">
        <f t="shared" si="746"/>
        <v/>
      </c>
      <c r="H74" s="35" t="str">
        <f t="shared" si="747"/>
        <v/>
      </c>
      <c r="I74" s="36" t="str">
        <f t="shared" si="748"/>
        <v/>
      </c>
      <c r="AT74">
        <v>71</v>
      </c>
      <c r="AU74">
        <f t="shared" si="1062"/>
        <v>0</v>
      </c>
      <c r="AV74">
        <f t="shared" si="1063"/>
        <v>0</v>
      </c>
      <c r="AW74">
        <f t="shared" si="1064"/>
        <v>0</v>
      </c>
      <c r="AX74">
        <f t="shared" si="1065"/>
        <v>0</v>
      </c>
      <c r="AY74">
        <f t="shared" si="1066"/>
        <v>0</v>
      </c>
      <c r="AZ74">
        <f t="shared" si="1067"/>
        <v>0</v>
      </c>
      <c r="BA74">
        <f t="shared" si="1068"/>
        <v>0</v>
      </c>
      <c r="BB74">
        <f t="shared" si="1069"/>
        <v>0</v>
      </c>
      <c r="BC74">
        <f t="shared" si="1070"/>
        <v>0</v>
      </c>
      <c r="BD74">
        <f t="shared" si="1071"/>
        <v>0</v>
      </c>
      <c r="BE74">
        <f t="shared" si="749"/>
        <v>0</v>
      </c>
      <c r="BF74">
        <f t="shared" si="750"/>
        <v>0</v>
      </c>
      <c r="BG74">
        <f t="shared" si="751"/>
        <v>0</v>
      </c>
      <c r="BH74">
        <f t="shared" si="752"/>
        <v>0</v>
      </c>
      <c r="BI74">
        <f t="shared" si="753"/>
        <v>0</v>
      </c>
      <c r="BJ74">
        <f t="shared" si="754"/>
        <v>0</v>
      </c>
      <c r="BK74">
        <f t="shared" si="755"/>
        <v>0</v>
      </c>
      <c r="BL74">
        <f t="shared" si="756"/>
        <v>0</v>
      </c>
      <c r="BM74">
        <f t="shared" si="757"/>
        <v>0</v>
      </c>
      <c r="BN74">
        <f t="shared" si="758"/>
        <v>0</v>
      </c>
      <c r="BO74">
        <f t="shared" si="759"/>
        <v>0</v>
      </c>
      <c r="BP74">
        <f t="shared" si="760"/>
        <v>0</v>
      </c>
      <c r="BQ74">
        <f t="shared" si="761"/>
        <v>0</v>
      </c>
      <c r="BR74">
        <f t="shared" si="762"/>
        <v>0</v>
      </c>
      <c r="BS74">
        <f t="shared" si="763"/>
        <v>0</v>
      </c>
      <c r="BT74">
        <f t="shared" si="764"/>
        <v>0</v>
      </c>
      <c r="BU74">
        <f t="shared" si="765"/>
        <v>0</v>
      </c>
      <c r="BV74">
        <f t="shared" si="766"/>
        <v>0</v>
      </c>
      <c r="BW74">
        <f t="shared" si="767"/>
        <v>0</v>
      </c>
      <c r="BX74">
        <f t="shared" si="768"/>
        <v>0</v>
      </c>
      <c r="BY74">
        <f t="shared" si="769"/>
        <v>0</v>
      </c>
      <c r="BZ74">
        <f t="shared" si="770"/>
        <v>0</v>
      </c>
      <c r="CA74">
        <f t="shared" si="771"/>
        <v>0</v>
      </c>
      <c r="CB74">
        <f t="shared" si="772"/>
        <v>0</v>
      </c>
      <c r="CC74">
        <f t="shared" si="773"/>
        <v>0</v>
      </c>
      <c r="CD74">
        <f t="shared" si="774"/>
        <v>0</v>
      </c>
      <c r="CE74">
        <f t="shared" si="775"/>
        <v>0</v>
      </c>
      <c r="CF74">
        <f t="shared" si="776"/>
        <v>0</v>
      </c>
      <c r="CG74">
        <f t="shared" si="777"/>
        <v>0</v>
      </c>
      <c r="CH74">
        <f t="shared" si="778"/>
        <v>0</v>
      </c>
      <c r="CI74">
        <f t="shared" si="779"/>
        <v>0</v>
      </c>
      <c r="CJ74">
        <f t="shared" si="780"/>
        <v>0</v>
      </c>
      <c r="CK74">
        <f t="shared" si="781"/>
        <v>0</v>
      </c>
      <c r="CL74">
        <f t="shared" si="782"/>
        <v>0</v>
      </c>
      <c r="CM74">
        <f t="shared" si="783"/>
        <v>0</v>
      </c>
      <c r="CN74" t="str">
        <f t="shared" si="784"/>
        <v/>
      </c>
      <c r="CO74" t="str">
        <f t="shared" si="785"/>
        <v/>
      </c>
      <c r="CP74">
        <f t="shared" si="786"/>
        <v>0</v>
      </c>
      <c r="DM74">
        <f t="shared" si="787"/>
        <v>999</v>
      </c>
      <c r="DN74">
        <f t="shared" si="788"/>
        <v>999</v>
      </c>
      <c r="DV74">
        <v>71</v>
      </c>
      <c r="DW74">
        <f t="shared" si="1072"/>
        <v>0</v>
      </c>
      <c r="DX74">
        <f t="shared" si="1073"/>
        <v>0</v>
      </c>
      <c r="DY74">
        <f t="shared" si="1074"/>
        <v>0</v>
      </c>
      <c r="DZ74">
        <f t="shared" si="1075"/>
        <v>0</v>
      </c>
      <c r="EA74">
        <f t="shared" si="1076"/>
        <v>0</v>
      </c>
      <c r="EB74">
        <f t="shared" si="1077"/>
        <v>0</v>
      </c>
      <c r="EC74">
        <f t="shared" si="1078"/>
        <v>0</v>
      </c>
      <c r="ED74">
        <f t="shared" si="1079"/>
        <v>0</v>
      </c>
      <c r="EE74">
        <f t="shared" si="1080"/>
        <v>0</v>
      </c>
      <c r="EF74">
        <f t="shared" si="1081"/>
        <v>0</v>
      </c>
      <c r="EG74">
        <f t="shared" si="789"/>
        <v>0</v>
      </c>
      <c r="EH74">
        <f t="shared" si="790"/>
        <v>0</v>
      </c>
      <c r="EI74">
        <f t="shared" si="791"/>
        <v>0</v>
      </c>
      <c r="EJ74">
        <f t="shared" si="792"/>
        <v>0</v>
      </c>
      <c r="EK74">
        <f t="shared" si="793"/>
        <v>0</v>
      </c>
      <c r="EL74">
        <f t="shared" si="794"/>
        <v>0</v>
      </c>
      <c r="EM74">
        <f t="shared" si="795"/>
        <v>0</v>
      </c>
      <c r="EN74">
        <f t="shared" si="796"/>
        <v>0</v>
      </c>
      <c r="EO74">
        <f t="shared" si="797"/>
        <v>0</v>
      </c>
      <c r="EP74">
        <f t="shared" si="798"/>
        <v>0</v>
      </c>
      <c r="EQ74">
        <f t="shared" si="799"/>
        <v>0</v>
      </c>
      <c r="ER74">
        <f t="shared" si="800"/>
        <v>0</v>
      </c>
      <c r="ES74">
        <f t="shared" si="801"/>
        <v>0</v>
      </c>
      <c r="ET74">
        <f t="shared" si="802"/>
        <v>0</v>
      </c>
      <c r="EU74">
        <f t="shared" si="803"/>
        <v>0</v>
      </c>
      <c r="EV74">
        <f t="shared" si="804"/>
        <v>0</v>
      </c>
      <c r="EW74">
        <f t="shared" si="805"/>
        <v>0</v>
      </c>
      <c r="EX74">
        <f t="shared" si="806"/>
        <v>0</v>
      </c>
      <c r="EY74">
        <f t="shared" si="807"/>
        <v>0</v>
      </c>
      <c r="EZ74">
        <f t="shared" si="808"/>
        <v>0</v>
      </c>
      <c r="FA74">
        <f t="shared" si="809"/>
        <v>0</v>
      </c>
      <c r="FB74">
        <f t="shared" si="810"/>
        <v>0</v>
      </c>
      <c r="FC74">
        <f t="shared" si="811"/>
        <v>0</v>
      </c>
      <c r="FD74">
        <f t="shared" si="812"/>
        <v>0</v>
      </c>
      <c r="FE74">
        <f t="shared" si="813"/>
        <v>0</v>
      </c>
      <c r="FF74">
        <f t="shared" si="814"/>
        <v>0</v>
      </c>
      <c r="FG74">
        <f t="shared" si="815"/>
        <v>0</v>
      </c>
      <c r="FH74">
        <f t="shared" si="816"/>
        <v>0</v>
      </c>
      <c r="FI74">
        <f t="shared" si="817"/>
        <v>0</v>
      </c>
      <c r="FJ74">
        <f t="shared" si="818"/>
        <v>0</v>
      </c>
      <c r="FK74">
        <f t="shared" si="819"/>
        <v>0</v>
      </c>
      <c r="FL74">
        <f t="shared" si="820"/>
        <v>0</v>
      </c>
      <c r="FM74">
        <f t="shared" si="821"/>
        <v>0</v>
      </c>
      <c r="FN74">
        <f t="shared" si="822"/>
        <v>0</v>
      </c>
      <c r="FO74">
        <f t="shared" si="823"/>
        <v>0</v>
      </c>
      <c r="FP74" t="str">
        <f t="shared" si="824"/>
        <v/>
      </c>
      <c r="FQ74" t="str">
        <f t="shared" si="825"/>
        <v/>
      </c>
      <c r="FR74">
        <f t="shared" si="826"/>
        <v>0</v>
      </c>
      <c r="GO74">
        <f t="shared" si="827"/>
        <v>999</v>
      </c>
      <c r="GP74">
        <f t="shared" si="828"/>
        <v>999</v>
      </c>
      <c r="GX74">
        <v>71</v>
      </c>
      <c r="GY74">
        <f t="shared" si="1082"/>
        <v>0</v>
      </c>
      <c r="GZ74">
        <f t="shared" si="1083"/>
        <v>0</v>
      </c>
      <c r="HA74">
        <f t="shared" si="1084"/>
        <v>0</v>
      </c>
      <c r="HB74">
        <f t="shared" si="1085"/>
        <v>0</v>
      </c>
      <c r="HC74">
        <f t="shared" si="1086"/>
        <v>0</v>
      </c>
      <c r="HD74">
        <f t="shared" si="1087"/>
        <v>0</v>
      </c>
      <c r="HE74">
        <f t="shared" si="1088"/>
        <v>0</v>
      </c>
      <c r="HF74">
        <f t="shared" si="1089"/>
        <v>0</v>
      </c>
      <c r="HG74">
        <f t="shared" si="1090"/>
        <v>0</v>
      </c>
      <c r="HH74">
        <f t="shared" si="1091"/>
        <v>0</v>
      </c>
      <c r="HI74">
        <f t="shared" si="829"/>
        <v>0</v>
      </c>
      <c r="HJ74">
        <f t="shared" si="830"/>
        <v>0</v>
      </c>
      <c r="HK74">
        <f t="shared" si="831"/>
        <v>0</v>
      </c>
      <c r="HL74">
        <f t="shared" si="832"/>
        <v>0</v>
      </c>
      <c r="HM74">
        <f t="shared" si="833"/>
        <v>0</v>
      </c>
      <c r="HN74">
        <f t="shared" si="834"/>
        <v>0</v>
      </c>
      <c r="HO74">
        <f t="shared" si="835"/>
        <v>0</v>
      </c>
      <c r="HP74">
        <f t="shared" si="836"/>
        <v>0</v>
      </c>
      <c r="HQ74">
        <f t="shared" si="837"/>
        <v>0</v>
      </c>
      <c r="HR74">
        <f t="shared" si="838"/>
        <v>0</v>
      </c>
      <c r="HS74">
        <f t="shared" si="839"/>
        <v>0</v>
      </c>
      <c r="HT74">
        <f t="shared" si="840"/>
        <v>0</v>
      </c>
      <c r="HU74">
        <f t="shared" si="841"/>
        <v>0</v>
      </c>
      <c r="HV74">
        <f t="shared" si="842"/>
        <v>0</v>
      </c>
      <c r="HW74">
        <f t="shared" si="843"/>
        <v>0</v>
      </c>
      <c r="HX74">
        <f t="shared" si="844"/>
        <v>0</v>
      </c>
      <c r="HY74">
        <f t="shared" si="845"/>
        <v>0</v>
      </c>
      <c r="HZ74">
        <f t="shared" si="846"/>
        <v>0</v>
      </c>
      <c r="IA74">
        <f t="shared" si="847"/>
        <v>0</v>
      </c>
      <c r="IB74">
        <f t="shared" si="848"/>
        <v>0</v>
      </c>
      <c r="IC74">
        <f t="shared" si="849"/>
        <v>0</v>
      </c>
      <c r="ID74">
        <f t="shared" si="850"/>
        <v>0</v>
      </c>
      <c r="IE74">
        <f t="shared" si="851"/>
        <v>0</v>
      </c>
      <c r="IF74">
        <f t="shared" si="852"/>
        <v>0</v>
      </c>
      <c r="IG74">
        <f t="shared" si="853"/>
        <v>0</v>
      </c>
      <c r="IH74">
        <f t="shared" si="854"/>
        <v>0</v>
      </c>
      <c r="II74">
        <f t="shared" si="855"/>
        <v>0</v>
      </c>
      <c r="IJ74">
        <f t="shared" si="856"/>
        <v>0</v>
      </c>
      <c r="IK74">
        <f t="shared" si="857"/>
        <v>0</v>
      </c>
      <c r="IL74">
        <f t="shared" si="858"/>
        <v>0</v>
      </c>
      <c r="IM74">
        <f t="shared" si="859"/>
        <v>0</v>
      </c>
      <c r="IN74">
        <f t="shared" si="860"/>
        <v>0</v>
      </c>
      <c r="IO74">
        <f t="shared" si="861"/>
        <v>0</v>
      </c>
      <c r="IP74">
        <f t="shared" si="862"/>
        <v>0</v>
      </c>
      <c r="IQ74">
        <f t="shared" si="863"/>
        <v>0</v>
      </c>
      <c r="IR74" t="str">
        <f t="shared" si="864"/>
        <v/>
      </c>
      <c r="IS74" t="str">
        <f t="shared" si="865"/>
        <v/>
      </c>
      <c r="IT74">
        <f t="shared" si="866"/>
        <v>0</v>
      </c>
      <c r="JQ74">
        <f t="shared" si="867"/>
        <v>999</v>
      </c>
      <c r="JR74">
        <f t="shared" si="868"/>
        <v>999</v>
      </c>
      <c r="JZ74">
        <v>71</v>
      </c>
      <c r="KA74">
        <f t="shared" si="1092"/>
        <v>0</v>
      </c>
      <c r="KB74">
        <f t="shared" si="1093"/>
        <v>0</v>
      </c>
      <c r="KC74">
        <f t="shared" si="1094"/>
        <v>0</v>
      </c>
      <c r="KD74">
        <f t="shared" si="1095"/>
        <v>0</v>
      </c>
      <c r="KE74">
        <f t="shared" si="1096"/>
        <v>0</v>
      </c>
      <c r="KF74">
        <f t="shared" si="1097"/>
        <v>0</v>
      </c>
      <c r="KG74">
        <f t="shared" si="1098"/>
        <v>0</v>
      </c>
      <c r="KH74">
        <f t="shared" si="1099"/>
        <v>0</v>
      </c>
      <c r="KI74">
        <f t="shared" si="1100"/>
        <v>0</v>
      </c>
      <c r="KJ74">
        <f t="shared" si="1101"/>
        <v>0</v>
      </c>
      <c r="KK74">
        <f t="shared" si="869"/>
        <v>0</v>
      </c>
      <c r="KL74">
        <f t="shared" si="870"/>
        <v>0</v>
      </c>
      <c r="KM74">
        <f t="shared" si="871"/>
        <v>0</v>
      </c>
      <c r="KN74">
        <f t="shared" si="872"/>
        <v>0</v>
      </c>
      <c r="KO74">
        <f t="shared" si="873"/>
        <v>0</v>
      </c>
      <c r="KP74">
        <f t="shared" si="874"/>
        <v>0</v>
      </c>
      <c r="KQ74">
        <f t="shared" si="875"/>
        <v>0</v>
      </c>
      <c r="KR74">
        <f t="shared" si="876"/>
        <v>0</v>
      </c>
      <c r="KS74">
        <f t="shared" si="877"/>
        <v>0</v>
      </c>
      <c r="KT74">
        <f t="shared" si="878"/>
        <v>0</v>
      </c>
      <c r="KU74">
        <f t="shared" si="879"/>
        <v>0</v>
      </c>
      <c r="KV74">
        <f t="shared" si="880"/>
        <v>0</v>
      </c>
      <c r="KW74">
        <f t="shared" si="881"/>
        <v>0</v>
      </c>
      <c r="KX74">
        <f t="shared" si="882"/>
        <v>0</v>
      </c>
      <c r="KY74">
        <f t="shared" si="883"/>
        <v>0</v>
      </c>
      <c r="KZ74">
        <f t="shared" si="884"/>
        <v>0</v>
      </c>
      <c r="LA74">
        <f t="shared" si="885"/>
        <v>0</v>
      </c>
      <c r="LB74">
        <f t="shared" si="886"/>
        <v>0</v>
      </c>
      <c r="LC74">
        <f t="shared" si="887"/>
        <v>0</v>
      </c>
      <c r="LD74">
        <f t="shared" si="888"/>
        <v>0</v>
      </c>
      <c r="LE74">
        <f t="shared" si="889"/>
        <v>0</v>
      </c>
      <c r="LF74">
        <f t="shared" si="890"/>
        <v>0</v>
      </c>
      <c r="LG74">
        <f t="shared" si="891"/>
        <v>0</v>
      </c>
      <c r="LH74">
        <f t="shared" si="892"/>
        <v>0</v>
      </c>
      <c r="LI74">
        <f t="shared" si="893"/>
        <v>0</v>
      </c>
      <c r="LJ74">
        <f t="shared" si="894"/>
        <v>0</v>
      </c>
      <c r="LK74">
        <f t="shared" si="895"/>
        <v>0</v>
      </c>
      <c r="LL74">
        <f t="shared" si="896"/>
        <v>0</v>
      </c>
      <c r="LM74">
        <f t="shared" si="897"/>
        <v>0</v>
      </c>
      <c r="LN74">
        <f t="shared" si="898"/>
        <v>0</v>
      </c>
      <c r="LO74">
        <f t="shared" si="899"/>
        <v>100</v>
      </c>
      <c r="LP74">
        <f t="shared" si="900"/>
        <v>0</v>
      </c>
      <c r="LQ74">
        <f t="shared" si="901"/>
        <v>0</v>
      </c>
      <c r="LR74">
        <f t="shared" si="902"/>
        <v>0</v>
      </c>
      <c r="LS74">
        <f t="shared" si="903"/>
        <v>0</v>
      </c>
      <c r="LT74" t="str">
        <f t="shared" si="904"/>
        <v/>
      </c>
      <c r="LU74" t="str">
        <f t="shared" si="905"/>
        <v/>
      </c>
      <c r="LV74">
        <f t="shared" si="906"/>
        <v>0</v>
      </c>
      <c r="MS74">
        <f t="shared" si="907"/>
        <v>999</v>
      </c>
      <c r="MT74">
        <f t="shared" si="908"/>
        <v>999</v>
      </c>
      <c r="NB74">
        <v>71</v>
      </c>
      <c r="NC74">
        <f t="shared" si="1102"/>
        <v>0</v>
      </c>
      <c r="ND74">
        <f t="shared" si="1103"/>
        <v>0</v>
      </c>
      <c r="NE74">
        <f t="shared" si="1104"/>
        <v>0</v>
      </c>
      <c r="NF74">
        <f t="shared" si="1105"/>
        <v>0</v>
      </c>
      <c r="NG74">
        <f t="shared" si="1106"/>
        <v>0</v>
      </c>
      <c r="NH74">
        <f t="shared" si="1107"/>
        <v>0</v>
      </c>
      <c r="NI74">
        <f t="shared" si="1108"/>
        <v>0</v>
      </c>
      <c r="NJ74">
        <f t="shared" si="1109"/>
        <v>0</v>
      </c>
      <c r="NK74">
        <f t="shared" si="1110"/>
        <v>0</v>
      </c>
      <c r="NL74">
        <f t="shared" si="1111"/>
        <v>0</v>
      </c>
      <c r="NM74">
        <f t="shared" si="909"/>
        <v>0</v>
      </c>
      <c r="NN74">
        <f t="shared" si="910"/>
        <v>0</v>
      </c>
      <c r="NO74">
        <f t="shared" si="911"/>
        <v>0</v>
      </c>
      <c r="NP74">
        <f t="shared" si="912"/>
        <v>0</v>
      </c>
      <c r="NQ74">
        <f t="shared" si="913"/>
        <v>0</v>
      </c>
      <c r="NR74">
        <f t="shared" si="914"/>
        <v>0</v>
      </c>
      <c r="NS74">
        <f t="shared" si="915"/>
        <v>0</v>
      </c>
      <c r="NT74">
        <f t="shared" si="916"/>
        <v>0</v>
      </c>
      <c r="NU74">
        <f t="shared" si="917"/>
        <v>0</v>
      </c>
      <c r="NV74">
        <f t="shared" si="918"/>
        <v>0</v>
      </c>
      <c r="NW74">
        <f t="shared" si="919"/>
        <v>0</v>
      </c>
      <c r="NX74">
        <f t="shared" si="920"/>
        <v>0</v>
      </c>
      <c r="NY74">
        <f t="shared" si="921"/>
        <v>0</v>
      </c>
      <c r="NZ74">
        <f t="shared" si="922"/>
        <v>0</v>
      </c>
      <c r="OA74">
        <f t="shared" si="923"/>
        <v>0</v>
      </c>
      <c r="OB74">
        <f t="shared" si="924"/>
        <v>0</v>
      </c>
      <c r="OC74">
        <f t="shared" si="925"/>
        <v>0</v>
      </c>
      <c r="OD74">
        <f t="shared" si="926"/>
        <v>0</v>
      </c>
      <c r="OE74">
        <f t="shared" si="927"/>
        <v>0</v>
      </c>
      <c r="OF74">
        <f t="shared" si="928"/>
        <v>0</v>
      </c>
      <c r="OG74">
        <f t="shared" si="929"/>
        <v>0</v>
      </c>
      <c r="OH74">
        <f t="shared" si="930"/>
        <v>0</v>
      </c>
      <c r="OI74">
        <f t="shared" si="931"/>
        <v>0</v>
      </c>
      <c r="OJ74">
        <f t="shared" si="932"/>
        <v>0</v>
      </c>
      <c r="OK74">
        <f t="shared" si="933"/>
        <v>0</v>
      </c>
      <c r="OL74">
        <f t="shared" si="934"/>
        <v>0</v>
      </c>
      <c r="OM74">
        <f t="shared" si="935"/>
        <v>0</v>
      </c>
      <c r="ON74">
        <f t="shared" si="936"/>
        <v>0</v>
      </c>
      <c r="OO74">
        <f t="shared" si="937"/>
        <v>0</v>
      </c>
      <c r="OP74">
        <f t="shared" si="938"/>
        <v>0</v>
      </c>
      <c r="OQ74">
        <f t="shared" si="939"/>
        <v>200</v>
      </c>
      <c r="OR74">
        <f t="shared" si="940"/>
        <v>0</v>
      </c>
      <c r="OS74">
        <f t="shared" si="941"/>
        <v>0</v>
      </c>
      <c r="OT74">
        <f t="shared" si="942"/>
        <v>0</v>
      </c>
      <c r="OU74">
        <f t="shared" si="943"/>
        <v>0</v>
      </c>
      <c r="OV74" t="str">
        <f t="shared" si="944"/>
        <v/>
      </c>
      <c r="OW74" t="str">
        <f t="shared" si="945"/>
        <v/>
      </c>
      <c r="OX74">
        <f t="shared" si="946"/>
        <v>0</v>
      </c>
      <c r="PU74">
        <f t="shared" si="947"/>
        <v>999</v>
      </c>
      <c r="PV74">
        <f t="shared" si="948"/>
        <v>999</v>
      </c>
      <c r="QD74">
        <v>71</v>
      </c>
      <c r="QE74">
        <f t="shared" si="1112"/>
        <v>0</v>
      </c>
      <c r="QF74">
        <f t="shared" si="1113"/>
        <v>0</v>
      </c>
      <c r="QG74">
        <f t="shared" si="1114"/>
        <v>0</v>
      </c>
      <c r="QH74">
        <f t="shared" si="1115"/>
        <v>0</v>
      </c>
      <c r="QI74">
        <f t="shared" si="1116"/>
        <v>0</v>
      </c>
      <c r="QJ74">
        <f t="shared" si="1117"/>
        <v>0</v>
      </c>
      <c r="QK74">
        <f t="shared" si="1118"/>
        <v>0</v>
      </c>
      <c r="QL74">
        <f t="shared" si="1119"/>
        <v>0</v>
      </c>
      <c r="QM74">
        <f t="shared" si="1120"/>
        <v>0</v>
      </c>
      <c r="QN74">
        <f t="shared" si="1121"/>
        <v>0</v>
      </c>
      <c r="QO74">
        <f t="shared" si="949"/>
        <v>0</v>
      </c>
      <c r="QP74">
        <f t="shared" si="950"/>
        <v>0</v>
      </c>
      <c r="QQ74">
        <f t="shared" si="951"/>
        <v>0</v>
      </c>
      <c r="QR74">
        <f t="shared" si="952"/>
        <v>0</v>
      </c>
      <c r="QS74">
        <f t="shared" si="953"/>
        <v>0</v>
      </c>
      <c r="QT74">
        <f t="shared" si="954"/>
        <v>0</v>
      </c>
      <c r="QU74">
        <f t="shared" si="955"/>
        <v>0</v>
      </c>
      <c r="QV74">
        <f t="shared" si="956"/>
        <v>0</v>
      </c>
      <c r="QW74">
        <f t="shared" si="957"/>
        <v>0</v>
      </c>
      <c r="QX74">
        <f t="shared" si="958"/>
        <v>0</v>
      </c>
      <c r="QY74">
        <f t="shared" si="959"/>
        <v>0</v>
      </c>
      <c r="QZ74">
        <f t="shared" si="960"/>
        <v>0</v>
      </c>
      <c r="RA74">
        <f t="shared" si="961"/>
        <v>0</v>
      </c>
      <c r="RB74">
        <f t="shared" si="962"/>
        <v>0</v>
      </c>
      <c r="RC74">
        <f t="shared" si="963"/>
        <v>0</v>
      </c>
      <c r="RD74">
        <f t="shared" si="964"/>
        <v>0</v>
      </c>
      <c r="RE74">
        <f t="shared" si="965"/>
        <v>0</v>
      </c>
      <c r="RF74">
        <f t="shared" si="966"/>
        <v>0</v>
      </c>
      <c r="RG74">
        <f t="shared" si="967"/>
        <v>0</v>
      </c>
      <c r="RH74">
        <f t="shared" si="968"/>
        <v>0</v>
      </c>
      <c r="RI74">
        <f t="shared" si="969"/>
        <v>0</v>
      </c>
      <c r="RJ74">
        <f t="shared" si="970"/>
        <v>0</v>
      </c>
      <c r="RK74">
        <f t="shared" si="971"/>
        <v>0</v>
      </c>
      <c r="RL74">
        <f t="shared" si="972"/>
        <v>0</v>
      </c>
      <c r="RM74">
        <f t="shared" si="973"/>
        <v>0</v>
      </c>
      <c r="RN74">
        <f t="shared" si="974"/>
        <v>0</v>
      </c>
      <c r="RO74">
        <f t="shared" si="975"/>
        <v>0</v>
      </c>
      <c r="RP74">
        <f t="shared" si="976"/>
        <v>0</v>
      </c>
      <c r="RQ74">
        <f t="shared" si="977"/>
        <v>0</v>
      </c>
      <c r="RR74">
        <f t="shared" si="978"/>
        <v>0</v>
      </c>
      <c r="RS74">
        <f t="shared" si="979"/>
        <v>300</v>
      </c>
      <c r="RT74">
        <f t="shared" si="980"/>
        <v>0</v>
      </c>
      <c r="RU74">
        <f t="shared" si="981"/>
        <v>0</v>
      </c>
      <c r="RV74">
        <f t="shared" si="982"/>
        <v>0</v>
      </c>
      <c r="RW74">
        <f t="shared" si="983"/>
        <v>0</v>
      </c>
      <c r="RX74" t="str">
        <f t="shared" si="984"/>
        <v/>
      </c>
      <c r="RY74" t="str">
        <f t="shared" si="985"/>
        <v/>
      </c>
      <c r="RZ74">
        <f t="shared" si="986"/>
        <v>0</v>
      </c>
      <c r="SW74">
        <f t="shared" si="987"/>
        <v>999</v>
      </c>
      <c r="SX74">
        <f t="shared" si="988"/>
        <v>999</v>
      </c>
      <c r="TF74">
        <v>71</v>
      </c>
      <c r="TG74">
        <f t="shared" si="1122"/>
        <v>0</v>
      </c>
      <c r="TH74">
        <f t="shared" si="1123"/>
        <v>0</v>
      </c>
      <c r="TI74">
        <f t="shared" si="1124"/>
        <v>0</v>
      </c>
      <c r="TJ74">
        <f t="shared" si="1125"/>
        <v>0</v>
      </c>
      <c r="TK74">
        <f t="shared" si="1126"/>
        <v>0</v>
      </c>
      <c r="TL74">
        <f t="shared" si="1127"/>
        <v>0</v>
      </c>
      <c r="TM74">
        <f t="shared" si="1128"/>
        <v>0</v>
      </c>
      <c r="TN74">
        <f t="shared" si="1129"/>
        <v>0</v>
      </c>
      <c r="TO74">
        <f t="shared" si="1130"/>
        <v>0</v>
      </c>
      <c r="TP74">
        <f t="shared" si="1131"/>
        <v>0</v>
      </c>
      <c r="TQ74">
        <f t="shared" si="989"/>
        <v>0</v>
      </c>
      <c r="TR74">
        <f t="shared" si="990"/>
        <v>0</v>
      </c>
      <c r="TS74">
        <f t="shared" si="991"/>
        <v>0</v>
      </c>
      <c r="TT74">
        <f t="shared" si="992"/>
        <v>0</v>
      </c>
      <c r="TU74">
        <f t="shared" si="993"/>
        <v>0</v>
      </c>
      <c r="TV74">
        <f t="shared" si="994"/>
        <v>0</v>
      </c>
      <c r="TW74">
        <f t="shared" si="995"/>
        <v>0</v>
      </c>
      <c r="TX74">
        <f t="shared" si="996"/>
        <v>0</v>
      </c>
      <c r="TY74">
        <f t="shared" si="997"/>
        <v>0</v>
      </c>
      <c r="TZ74">
        <f t="shared" si="998"/>
        <v>0</v>
      </c>
      <c r="UA74">
        <f t="shared" si="999"/>
        <v>0</v>
      </c>
      <c r="UB74">
        <f t="shared" si="1000"/>
        <v>0</v>
      </c>
      <c r="UC74">
        <f t="shared" si="1001"/>
        <v>0</v>
      </c>
      <c r="UD74">
        <f t="shared" si="1002"/>
        <v>0</v>
      </c>
      <c r="UE74">
        <f t="shared" si="1003"/>
        <v>0</v>
      </c>
      <c r="UF74">
        <f t="shared" si="1004"/>
        <v>0</v>
      </c>
      <c r="UG74">
        <f t="shared" si="1005"/>
        <v>0</v>
      </c>
      <c r="UH74">
        <f t="shared" si="1006"/>
        <v>0</v>
      </c>
      <c r="UI74">
        <f t="shared" si="1007"/>
        <v>0</v>
      </c>
      <c r="UJ74">
        <f t="shared" si="1008"/>
        <v>0</v>
      </c>
      <c r="UK74">
        <f t="shared" si="1009"/>
        <v>0</v>
      </c>
      <c r="UL74">
        <f t="shared" si="1010"/>
        <v>0</v>
      </c>
      <c r="UM74">
        <f t="shared" si="1011"/>
        <v>0</v>
      </c>
      <c r="UN74">
        <f t="shared" si="1012"/>
        <v>0</v>
      </c>
      <c r="UO74">
        <f t="shared" si="1013"/>
        <v>0</v>
      </c>
      <c r="UP74">
        <f t="shared" si="1014"/>
        <v>0</v>
      </c>
      <c r="UQ74">
        <f t="shared" si="1015"/>
        <v>0</v>
      </c>
      <c r="UR74">
        <f t="shared" si="1016"/>
        <v>0</v>
      </c>
      <c r="US74">
        <f t="shared" si="1017"/>
        <v>0</v>
      </c>
      <c r="UT74">
        <f t="shared" si="1018"/>
        <v>0</v>
      </c>
      <c r="UU74">
        <f t="shared" si="1019"/>
        <v>400</v>
      </c>
      <c r="UV74">
        <f t="shared" si="1020"/>
        <v>0</v>
      </c>
      <c r="UW74">
        <f t="shared" si="1021"/>
        <v>0</v>
      </c>
      <c r="UX74">
        <f t="shared" si="1022"/>
        <v>0</v>
      </c>
      <c r="UY74">
        <f t="shared" si="1023"/>
        <v>0</v>
      </c>
      <c r="UZ74" t="str">
        <f t="shared" si="1024"/>
        <v/>
      </c>
      <c r="VA74" t="str">
        <f t="shared" si="1025"/>
        <v/>
      </c>
      <c r="VB74">
        <f t="shared" si="1026"/>
        <v>0</v>
      </c>
      <c r="VY74">
        <f t="shared" si="1027"/>
        <v>999</v>
      </c>
      <c r="VZ74">
        <f t="shared" si="1028"/>
        <v>999</v>
      </c>
      <c r="WH74">
        <v>71</v>
      </c>
      <c r="WI74">
        <f t="shared" si="1132"/>
        <v>0</v>
      </c>
      <c r="WJ74">
        <f t="shared" si="1133"/>
        <v>0</v>
      </c>
      <c r="WK74">
        <f t="shared" si="1134"/>
        <v>0</v>
      </c>
      <c r="WL74">
        <f t="shared" si="1135"/>
        <v>0</v>
      </c>
      <c r="WM74">
        <f t="shared" si="1136"/>
        <v>0</v>
      </c>
      <c r="WN74">
        <f t="shared" si="1137"/>
        <v>0</v>
      </c>
      <c r="WO74">
        <f t="shared" si="1138"/>
        <v>0</v>
      </c>
      <c r="WP74">
        <f t="shared" si="1139"/>
        <v>0</v>
      </c>
      <c r="WQ74">
        <f t="shared" si="1140"/>
        <v>0</v>
      </c>
      <c r="WR74">
        <f t="shared" si="1141"/>
        <v>0</v>
      </c>
      <c r="WS74">
        <f t="shared" si="1029"/>
        <v>0</v>
      </c>
      <c r="WT74">
        <f t="shared" si="1030"/>
        <v>0</v>
      </c>
      <c r="WU74">
        <f t="shared" si="1031"/>
        <v>0</v>
      </c>
      <c r="WV74">
        <f t="shared" si="1032"/>
        <v>0</v>
      </c>
      <c r="WW74">
        <f t="shared" si="1033"/>
        <v>0</v>
      </c>
      <c r="WX74">
        <f t="shared" si="1034"/>
        <v>0</v>
      </c>
      <c r="WY74">
        <f t="shared" si="1035"/>
        <v>0</v>
      </c>
      <c r="WZ74">
        <f t="shared" si="1036"/>
        <v>0</v>
      </c>
      <c r="XA74">
        <f t="shared" si="1037"/>
        <v>0</v>
      </c>
      <c r="XB74">
        <f t="shared" si="1038"/>
        <v>0</v>
      </c>
      <c r="XC74">
        <f t="shared" si="1039"/>
        <v>0</v>
      </c>
      <c r="XD74">
        <f t="shared" si="1040"/>
        <v>0</v>
      </c>
      <c r="XE74">
        <f t="shared" si="1041"/>
        <v>0</v>
      </c>
      <c r="XF74">
        <f t="shared" si="1042"/>
        <v>0</v>
      </c>
      <c r="XG74">
        <f t="shared" si="1043"/>
        <v>0</v>
      </c>
      <c r="XH74">
        <f t="shared" si="1044"/>
        <v>0</v>
      </c>
      <c r="XI74">
        <f t="shared" si="1045"/>
        <v>0</v>
      </c>
      <c r="XJ74">
        <f t="shared" si="1046"/>
        <v>0</v>
      </c>
      <c r="XK74">
        <f t="shared" si="1047"/>
        <v>0</v>
      </c>
      <c r="XL74">
        <f t="shared" si="1048"/>
        <v>0</v>
      </c>
      <c r="XM74">
        <f t="shared" si="1049"/>
        <v>0</v>
      </c>
      <c r="XN74">
        <f t="shared" si="1050"/>
        <v>0</v>
      </c>
      <c r="XO74">
        <f t="shared" si="1051"/>
        <v>0</v>
      </c>
      <c r="XP74">
        <f t="shared" si="1052"/>
        <v>0</v>
      </c>
      <c r="XQ74">
        <f t="shared" si="1053"/>
        <v>0</v>
      </c>
      <c r="XR74">
        <f t="shared" si="1054"/>
        <v>0</v>
      </c>
      <c r="XS74">
        <f t="shared" si="1055"/>
        <v>0</v>
      </c>
      <c r="XT74">
        <f t="shared" si="1056"/>
        <v>0</v>
      </c>
      <c r="XU74">
        <f t="shared" si="1057"/>
        <v>0</v>
      </c>
      <c r="XV74">
        <f t="shared" si="1058"/>
        <v>0</v>
      </c>
      <c r="XX74">
        <f t="shared" si="1059"/>
        <v>0</v>
      </c>
      <c r="XY74">
        <f t="shared" si="1060"/>
        <v>0</v>
      </c>
      <c r="XZ74">
        <f t="shared" si="1061"/>
        <v>0</v>
      </c>
    </row>
    <row r="75" spans="2:650" x14ac:dyDescent="0.45">
      <c r="B75" s="31" t="str">
        <f>IF((IF($D$20="Snowball",CJ18,FL18)&gt;0.005),15,"")</f>
        <v/>
      </c>
      <c r="C75" s="32" t="str">
        <f>IF(AND((IF($D$20="Snowball",CJ18,FL18)&gt;0.005),$D$19&lt;&gt;""),EDATE($D$19,14),"")</f>
        <v/>
      </c>
      <c r="D75" s="29" t="str">
        <f t="shared" si="743"/>
        <v/>
      </c>
      <c r="E75" s="29" t="str">
        <f t="shared" si="744"/>
        <v/>
      </c>
      <c r="F75" s="29" t="str">
        <f t="shared" si="745"/>
        <v/>
      </c>
      <c r="G75" s="29" t="str">
        <f t="shared" si="746"/>
        <v/>
      </c>
      <c r="H75" s="35" t="str">
        <f t="shared" si="747"/>
        <v/>
      </c>
      <c r="I75" s="36" t="str">
        <f t="shared" si="748"/>
        <v/>
      </c>
      <c r="AT75">
        <v>72</v>
      </c>
      <c r="AU75">
        <f t="shared" si="1062"/>
        <v>0</v>
      </c>
      <c r="AV75">
        <f t="shared" si="1063"/>
        <v>0</v>
      </c>
      <c r="AW75">
        <f t="shared" si="1064"/>
        <v>0</v>
      </c>
      <c r="AX75">
        <f t="shared" si="1065"/>
        <v>0</v>
      </c>
      <c r="AY75">
        <f t="shared" si="1066"/>
        <v>0</v>
      </c>
      <c r="AZ75">
        <f t="shared" si="1067"/>
        <v>0</v>
      </c>
      <c r="BA75">
        <f t="shared" si="1068"/>
        <v>0</v>
      </c>
      <c r="BB75">
        <f t="shared" si="1069"/>
        <v>0</v>
      </c>
      <c r="BC75">
        <f t="shared" si="1070"/>
        <v>0</v>
      </c>
      <c r="BD75">
        <f t="shared" si="1071"/>
        <v>0</v>
      </c>
      <c r="BE75">
        <f t="shared" si="749"/>
        <v>0</v>
      </c>
      <c r="BF75">
        <f t="shared" si="750"/>
        <v>0</v>
      </c>
      <c r="BG75">
        <f t="shared" si="751"/>
        <v>0</v>
      </c>
      <c r="BH75">
        <f t="shared" si="752"/>
        <v>0</v>
      </c>
      <c r="BI75">
        <f t="shared" si="753"/>
        <v>0</v>
      </c>
      <c r="BJ75">
        <f t="shared" si="754"/>
        <v>0</v>
      </c>
      <c r="BK75">
        <f t="shared" si="755"/>
        <v>0</v>
      </c>
      <c r="BL75">
        <f t="shared" si="756"/>
        <v>0</v>
      </c>
      <c r="BM75">
        <f t="shared" si="757"/>
        <v>0</v>
      </c>
      <c r="BN75">
        <f t="shared" si="758"/>
        <v>0</v>
      </c>
      <c r="BO75">
        <f t="shared" si="759"/>
        <v>0</v>
      </c>
      <c r="BP75">
        <f t="shared" si="760"/>
        <v>0</v>
      </c>
      <c r="BQ75">
        <f t="shared" si="761"/>
        <v>0</v>
      </c>
      <c r="BR75">
        <f t="shared" si="762"/>
        <v>0</v>
      </c>
      <c r="BS75">
        <f t="shared" si="763"/>
        <v>0</v>
      </c>
      <c r="BT75">
        <f t="shared" si="764"/>
        <v>0</v>
      </c>
      <c r="BU75">
        <f t="shared" si="765"/>
        <v>0</v>
      </c>
      <c r="BV75">
        <f t="shared" si="766"/>
        <v>0</v>
      </c>
      <c r="BW75">
        <f t="shared" si="767"/>
        <v>0</v>
      </c>
      <c r="BX75">
        <f t="shared" si="768"/>
        <v>0</v>
      </c>
      <c r="BY75">
        <f t="shared" si="769"/>
        <v>0</v>
      </c>
      <c r="BZ75">
        <f t="shared" si="770"/>
        <v>0</v>
      </c>
      <c r="CA75">
        <f t="shared" si="771"/>
        <v>0</v>
      </c>
      <c r="CB75">
        <f t="shared" si="772"/>
        <v>0</v>
      </c>
      <c r="CC75">
        <f t="shared" si="773"/>
        <v>0</v>
      </c>
      <c r="CD75">
        <f t="shared" si="774"/>
        <v>0</v>
      </c>
      <c r="CE75">
        <f t="shared" si="775"/>
        <v>0</v>
      </c>
      <c r="CF75">
        <f t="shared" si="776"/>
        <v>0</v>
      </c>
      <c r="CG75">
        <f t="shared" si="777"/>
        <v>0</v>
      </c>
      <c r="CH75">
        <f t="shared" si="778"/>
        <v>0</v>
      </c>
      <c r="CI75">
        <f t="shared" si="779"/>
        <v>0</v>
      </c>
      <c r="CJ75">
        <f t="shared" si="780"/>
        <v>0</v>
      </c>
      <c r="CK75">
        <f t="shared" si="781"/>
        <v>0</v>
      </c>
      <c r="CL75">
        <f t="shared" si="782"/>
        <v>0</v>
      </c>
      <c r="CM75">
        <f t="shared" si="783"/>
        <v>0</v>
      </c>
      <c r="CN75" t="str">
        <f t="shared" si="784"/>
        <v/>
      </c>
      <c r="CO75" t="str">
        <f t="shared" si="785"/>
        <v/>
      </c>
      <c r="CP75">
        <f t="shared" si="786"/>
        <v>0</v>
      </c>
      <c r="DM75">
        <f t="shared" si="787"/>
        <v>999</v>
      </c>
      <c r="DN75">
        <f t="shared" si="788"/>
        <v>999</v>
      </c>
      <c r="DV75">
        <v>72</v>
      </c>
      <c r="DW75">
        <f t="shared" si="1072"/>
        <v>0</v>
      </c>
      <c r="DX75">
        <f t="shared" si="1073"/>
        <v>0</v>
      </c>
      <c r="DY75">
        <f t="shared" si="1074"/>
        <v>0</v>
      </c>
      <c r="DZ75">
        <f t="shared" si="1075"/>
        <v>0</v>
      </c>
      <c r="EA75">
        <f t="shared" si="1076"/>
        <v>0</v>
      </c>
      <c r="EB75">
        <f t="shared" si="1077"/>
        <v>0</v>
      </c>
      <c r="EC75">
        <f t="shared" si="1078"/>
        <v>0</v>
      </c>
      <c r="ED75">
        <f t="shared" si="1079"/>
        <v>0</v>
      </c>
      <c r="EE75">
        <f t="shared" si="1080"/>
        <v>0</v>
      </c>
      <c r="EF75">
        <f t="shared" si="1081"/>
        <v>0</v>
      </c>
      <c r="EG75">
        <f t="shared" si="789"/>
        <v>0</v>
      </c>
      <c r="EH75">
        <f t="shared" si="790"/>
        <v>0</v>
      </c>
      <c r="EI75">
        <f t="shared" si="791"/>
        <v>0</v>
      </c>
      <c r="EJ75">
        <f t="shared" si="792"/>
        <v>0</v>
      </c>
      <c r="EK75">
        <f t="shared" si="793"/>
        <v>0</v>
      </c>
      <c r="EL75">
        <f t="shared" si="794"/>
        <v>0</v>
      </c>
      <c r="EM75">
        <f t="shared" si="795"/>
        <v>0</v>
      </c>
      <c r="EN75">
        <f t="shared" si="796"/>
        <v>0</v>
      </c>
      <c r="EO75">
        <f t="shared" si="797"/>
        <v>0</v>
      </c>
      <c r="EP75">
        <f t="shared" si="798"/>
        <v>0</v>
      </c>
      <c r="EQ75">
        <f t="shared" si="799"/>
        <v>0</v>
      </c>
      <c r="ER75">
        <f t="shared" si="800"/>
        <v>0</v>
      </c>
      <c r="ES75">
        <f t="shared" si="801"/>
        <v>0</v>
      </c>
      <c r="ET75">
        <f t="shared" si="802"/>
        <v>0</v>
      </c>
      <c r="EU75">
        <f t="shared" si="803"/>
        <v>0</v>
      </c>
      <c r="EV75">
        <f t="shared" si="804"/>
        <v>0</v>
      </c>
      <c r="EW75">
        <f t="shared" si="805"/>
        <v>0</v>
      </c>
      <c r="EX75">
        <f t="shared" si="806"/>
        <v>0</v>
      </c>
      <c r="EY75">
        <f t="shared" si="807"/>
        <v>0</v>
      </c>
      <c r="EZ75">
        <f t="shared" si="808"/>
        <v>0</v>
      </c>
      <c r="FA75">
        <f t="shared" si="809"/>
        <v>0</v>
      </c>
      <c r="FB75">
        <f t="shared" si="810"/>
        <v>0</v>
      </c>
      <c r="FC75">
        <f t="shared" si="811"/>
        <v>0</v>
      </c>
      <c r="FD75">
        <f t="shared" si="812"/>
        <v>0</v>
      </c>
      <c r="FE75">
        <f t="shared" si="813"/>
        <v>0</v>
      </c>
      <c r="FF75">
        <f t="shared" si="814"/>
        <v>0</v>
      </c>
      <c r="FG75">
        <f t="shared" si="815"/>
        <v>0</v>
      </c>
      <c r="FH75">
        <f t="shared" si="816"/>
        <v>0</v>
      </c>
      <c r="FI75">
        <f t="shared" si="817"/>
        <v>0</v>
      </c>
      <c r="FJ75">
        <f t="shared" si="818"/>
        <v>0</v>
      </c>
      <c r="FK75">
        <f t="shared" si="819"/>
        <v>0</v>
      </c>
      <c r="FL75">
        <f t="shared" si="820"/>
        <v>0</v>
      </c>
      <c r="FM75">
        <f t="shared" si="821"/>
        <v>0</v>
      </c>
      <c r="FN75">
        <f t="shared" si="822"/>
        <v>0</v>
      </c>
      <c r="FO75">
        <f t="shared" si="823"/>
        <v>0</v>
      </c>
      <c r="FP75" t="str">
        <f t="shared" si="824"/>
        <v/>
      </c>
      <c r="FQ75" t="str">
        <f t="shared" si="825"/>
        <v/>
      </c>
      <c r="FR75">
        <f t="shared" si="826"/>
        <v>0</v>
      </c>
      <c r="GO75">
        <f t="shared" si="827"/>
        <v>999</v>
      </c>
      <c r="GP75">
        <f t="shared" si="828"/>
        <v>999</v>
      </c>
      <c r="GX75">
        <v>72</v>
      </c>
      <c r="GY75">
        <f t="shared" si="1082"/>
        <v>0</v>
      </c>
      <c r="GZ75">
        <f t="shared" si="1083"/>
        <v>0</v>
      </c>
      <c r="HA75">
        <f t="shared" si="1084"/>
        <v>0</v>
      </c>
      <c r="HB75">
        <f t="shared" si="1085"/>
        <v>0</v>
      </c>
      <c r="HC75">
        <f t="shared" si="1086"/>
        <v>0</v>
      </c>
      <c r="HD75">
        <f t="shared" si="1087"/>
        <v>0</v>
      </c>
      <c r="HE75">
        <f t="shared" si="1088"/>
        <v>0</v>
      </c>
      <c r="HF75">
        <f t="shared" si="1089"/>
        <v>0</v>
      </c>
      <c r="HG75">
        <f t="shared" si="1090"/>
        <v>0</v>
      </c>
      <c r="HH75">
        <f t="shared" si="1091"/>
        <v>0</v>
      </c>
      <c r="HI75">
        <f t="shared" si="829"/>
        <v>0</v>
      </c>
      <c r="HJ75">
        <f t="shared" si="830"/>
        <v>0</v>
      </c>
      <c r="HK75">
        <f t="shared" si="831"/>
        <v>0</v>
      </c>
      <c r="HL75">
        <f t="shared" si="832"/>
        <v>0</v>
      </c>
      <c r="HM75">
        <f t="shared" si="833"/>
        <v>0</v>
      </c>
      <c r="HN75">
        <f t="shared" si="834"/>
        <v>0</v>
      </c>
      <c r="HO75">
        <f t="shared" si="835"/>
        <v>0</v>
      </c>
      <c r="HP75">
        <f t="shared" si="836"/>
        <v>0</v>
      </c>
      <c r="HQ75">
        <f t="shared" si="837"/>
        <v>0</v>
      </c>
      <c r="HR75">
        <f t="shared" si="838"/>
        <v>0</v>
      </c>
      <c r="HS75">
        <f t="shared" si="839"/>
        <v>0</v>
      </c>
      <c r="HT75">
        <f t="shared" si="840"/>
        <v>0</v>
      </c>
      <c r="HU75">
        <f t="shared" si="841"/>
        <v>0</v>
      </c>
      <c r="HV75">
        <f t="shared" si="842"/>
        <v>0</v>
      </c>
      <c r="HW75">
        <f t="shared" si="843"/>
        <v>0</v>
      </c>
      <c r="HX75">
        <f t="shared" si="844"/>
        <v>0</v>
      </c>
      <c r="HY75">
        <f t="shared" si="845"/>
        <v>0</v>
      </c>
      <c r="HZ75">
        <f t="shared" si="846"/>
        <v>0</v>
      </c>
      <c r="IA75">
        <f t="shared" si="847"/>
        <v>0</v>
      </c>
      <c r="IB75">
        <f t="shared" si="848"/>
        <v>0</v>
      </c>
      <c r="IC75">
        <f t="shared" si="849"/>
        <v>0</v>
      </c>
      <c r="ID75">
        <f t="shared" si="850"/>
        <v>0</v>
      </c>
      <c r="IE75">
        <f t="shared" si="851"/>
        <v>0</v>
      </c>
      <c r="IF75">
        <f t="shared" si="852"/>
        <v>0</v>
      </c>
      <c r="IG75">
        <f t="shared" si="853"/>
        <v>0</v>
      </c>
      <c r="IH75">
        <f t="shared" si="854"/>
        <v>0</v>
      </c>
      <c r="II75">
        <f t="shared" si="855"/>
        <v>0</v>
      </c>
      <c r="IJ75">
        <f t="shared" si="856"/>
        <v>0</v>
      </c>
      <c r="IK75">
        <f t="shared" si="857"/>
        <v>0</v>
      </c>
      <c r="IL75">
        <f t="shared" si="858"/>
        <v>0</v>
      </c>
      <c r="IM75">
        <f t="shared" si="859"/>
        <v>0</v>
      </c>
      <c r="IN75">
        <f t="shared" si="860"/>
        <v>0</v>
      </c>
      <c r="IO75">
        <f t="shared" si="861"/>
        <v>0</v>
      </c>
      <c r="IP75">
        <f t="shared" si="862"/>
        <v>0</v>
      </c>
      <c r="IQ75">
        <f t="shared" si="863"/>
        <v>0</v>
      </c>
      <c r="IR75" t="str">
        <f t="shared" si="864"/>
        <v/>
      </c>
      <c r="IS75" t="str">
        <f t="shared" si="865"/>
        <v/>
      </c>
      <c r="IT75">
        <f t="shared" si="866"/>
        <v>0</v>
      </c>
      <c r="JQ75">
        <f t="shared" si="867"/>
        <v>999</v>
      </c>
      <c r="JR75">
        <f t="shared" si="868"/>
        <v>999</v>
      </c>
      <c r="JZ75">
        <v>72</v>
      </c>
      <c r="KA75">
        <f t="shared" si="1092"/>
        <v>0</v>
      </c>
      <c r="KB75">
        <f t="shared" si="1093"/>
        <v>0</v>
      </c>
      <c r="KC75">
        <f t="shared" si="1094"/>
        <v>0</v>
      </c>
      <c r="KD75">
        <f t="shared" si="1095"/>
        <v>0</v>
      </c>
      <c r="KE75">
        <f t="shared" si="1096"/>
        <v>0</v>
      </c>
      <c r="KF75">
        <f t="shared" si="1097"/>
        <v>0</v>
      </c>
      <c r="KG75">
        <f t="shared" si="1098"/>
        <v>0</v>
      </c>
      <c r="KH75">
        <f t="shared" si="1099"/>
        <v>0</v>
      </c>
      <c r="KI75">
        <f t="shared" si="1100"/>
        <v>0</v>
      </c>
      <c r="KJ75">
        <f t="shared" si="1101"/>
        <v>0</v>
      </c>
      <c r="KK75">
        <f t="shared" si="869"/>
        <v>0</v>
      </c>
      <c r="KL75">
        <f t="shared" si="870"/>
        <v>0</v>
      </c>
      <c r="KM75">
        <f t="shared" si="871"/>
        <v>0</v>
      </c>
      <c r="KN75">
        <f t="shared" si="872"/>
        <v>0</v>
      </c>
      <c r="KO75">
        <f t="shared" si="873"/>
        <v>0</v>
      </c>
      <c r="KP75">
        <f t="shared" si="874"/>
        <v>0</v>
      </c>
      <c r="KQ75">
        <f t="shared" si="875"/>
        <v>0</v>
      </c>
      <c r="KR75">
        <f t="shared" si="876"/>
        <v>0</v>
      </c>
      <c r="KS75">
        <f t="shared" si="877"/>
        <v>0</v>
      </c>
      <c r="KT75">
        <f t="shared" si="878"/>
        <v>0</v>
      </c>
      <c r="KU75">
        <f t="shared" si="879"/>
        <v>0</v>
      </c>
      <c r="KV75">
        <f t="shared" si="880"/>
        <v>0</v>
      </c>
      <c r="KW75">
        <f t="shared" si="881"/>
        <v>0</v>
      </c>
      <c r="KX75">
        <f t="shared" si="882"/>
        <v>0</v>
      </c>
      <c r="KY75">
        <f t="shared" si="883"/>
        <v>0</v>
      </c>
      <c r="KZ75">
        <f t="shared" si="884"/>
        <v>0</v>
      </c>
      <c r="LA75">
        <f t="shared" si="885"/>
        <v>0</v>
      </c>
      <c r="LB75">
        <f t="shared" si="886"/>
        <v>0</v>
      </c>
      <c r="LC75">
        <f t="shared" si="887"/>
        <v>0</v>
      </c>
      <c r="LD75">
        <f t="shared" si="888"/>
        <v>0</v>
      </c>
      <c r="LE75">
        <f t="shared" si="889"/>
        <v>0</v>
      </c>
      <c r="LF75">
        <f t="shared" si="890"/>
        <v>0</v>
      </c>
      <c r="LG75">
        <f t="shared" si="891"/>
        <v>0</v>
      </c>
      <c r="LH75">
        <f t="shared" si="892"/>
        <v>0</v>
      </c>
      <c r="LI75">
        <f t="shared" si="893"/>
        <v>0</v>
      </c>
      <c r="LJ75">
        <f t="shared" si="894"/>
        <v>0</v>
      </c>
      <c r="LK75">
        <f t="shared" si="895"/>
        <v>0</v>
      </c>
      <c r="LL75">
        <f t="shared" si="896"/>
        <v>0</v>
      </c>
      <c r="LM75">
        <f t="shared" si="897"/>
        <v>0</v>
      </c>
      <c r="LN75">
        <f t="shared" si="898"/>
        <v>0</v>
      </c>
      <c r="LO75">
        <f t="shared" si="899"/>
        <v>100</v>
      </c>
      <c r="LP75">
        <f t="shared" si="900"/>
        <v>0</v>
      </c>
      <c r="LQ75">
        <f t="shared" si="901"/>
        <v>0</v>
      </c>
      <c r="LR75">
        <f t="shared" si="902"/>
        <v>0</v>
      </c>
      <c r="LS75">
        <f t="shared" si="903"/>
        <v>0</v>
      </c>
      <c r="LT75" t="str">
        <f t="shared" si="904"/>
        <v/>
      </c>
      <c r="LU75" t="str">
        <f t="shared" si="905"/>
        <v/>
      </c>
      <c r="LV75">
        <f t="shared" si="906"/>
        <v>0</v>
      </c>
      <c r="MS75">
        <f t="shared" si="907"/>
        <v>999</v>
      </c>
      <c r="MT75">
        <f t="shared" si="908"/>
        <v>999</v>
      </c>
      <c r="NB75">
        <v>72</v>
      </c>
      <c r="NC75">
        <f t="shared" si="1102"/>
        <v>0</v>
      </c>
      <c r="ND75">
        <f t="shared" si="1103"/>
        <v>0</v>
      </c>
      <c r="NE75">
        <f t="shared" si="1104"/>
        <v>0</v>
      </c>
      <c r="NF75">
        <f t="shared" si="1105"/>
        <v>0</v>
      </c>
      <c r="NG75">
        <f t="shared" si="1106"/>
        <v>0</v>
      </c>
      <c r="NH75">
        <f t="shared" si="1107"/>
        <v>0</v>
      </c>
      <c r="NI75">
        <f t="shared" si="1108"/>
        <v>0</v>
      </c>
      <c r="NJ75">
        <f t="shared" si="1109"/>
        <v>0</v>
      </c>
      <c r="NK75">
        <f t="shared" si="1110"/>
        <v>0</v>
      </c>
      <c r="NL75">
        <f t="shared" si="1111"/>
        <v>0</v>
      </c>
      <c r="NM75">
        <f t="shared" si="909"/>
        <v>0</v>
      </c>
      <c r="NN75">
        <f t="shared" si="910"/>
        <v>0</v>
      </c>
      <c r="NO75">
        <f t="shared" si="911"/>
        <v>0</v>
      </c>
      <c r="NP75">
        <f t="shared" si="912"/>
        <v>0</v>
      </c>
      <c r="NQ75">
        <f t="shared" si="913"/>
        <v>0</v>
      </c>
      <c r="NR75">
        <f t="shared" si="914"/>
        <v>0</v>
      </c>
      <c r="NS75">
        <f t="shared" si="915"/>
        <v>0</v>
      </c>
      <c r="NT75">
        <f t="shared" si="916"/>
        <v>0</v>
      </c>
      <c r="NU75">
        <f t="shared" si="917"/>
        <v>0</v>
      </c>
      <c r="NV75">
        <f t="shared" si="918"/>
        <v>0</v>
      </c>
      <c r="NW75">
        <f t="shared" si="919"/>
        <v>0</v>
      </c>
      <c r="NX75">
        <f t="shared" si="920"/>
        <v>0</v>
      </c>
      <c r="NY75">
        <f t="shared" si="921"/>
        <v>0</v>
      </c>
      <c r="NZ75">
        <f t="shared" si="922"/>
        <v>0</v>
      </c>
      <c r="OA75">
        <f t="shared" si="923"/>
        <v>0</v>
      </c>
      <c r="OB75">
        <f t="shared" si="924"/>
        <v>0</v>
      </c>
      <c r="OC75">
        <f t="shared" si="925"/>
        <v>0</v>
      </c>
      <c r="OD75">
        <f t="shared" si="926"/>
        <v>0</v>
      </c>
      <c r="OE75">
        <f t="shared" si="927"/>
        <v>0</v>
      </c>
      <c r="OF75">
        <f t="shared" si="928"/>
        <v>0</v>
      </c>
      <c r="OG75">
        <f t="shared" si="929"/>
        <v>0</v>
      </c>
      <c r="OH75">
        <f t="shared" si="930"/>
        <v>0</v>
      </c>
      <c r="OI75">
        <f t="shared" si="931"/>
        <v>0</v>
      </c>
      <c r="OJ75">
        <f t="shared" si="932"/>
        <v>0</v>
      </c>
      <c r="OK75">
        <f t="shared" si="933"/>
        <v>0</v>
      </c>
      <c r="OL75">
        <f t="shared" si="934"/>
        <v>0</v>
      </c>
      <c r="OM75">
        <f t="shared" si="935"/>
        <v>0</v>
      </c>
      <c r="ON75">
        <f t="shared" si="936"/>
        <v>0</v>
      </c>
      <c r="OO75">
        <f t="shared" si="937"/>
        <v>0</v>
      </c>
      <c r="OP75">
        <f t="shared" si="938"/>
        <v>0</v>
      </c>
      <c r="OQ75">
        <f t="shared" si="939"/>
        <v>200</v>
      </c>
      <c r="OR75">
        <f t="shared" si="940"/>
        <v>0</v>
      </c>
      <c r="OS75">
        <f t="shared" si="941"/>
        <v>0</v>
      </c>
      <c r="OT75">
        <f t="shared" si="942"/>
        <v>0</v>
      </c>
      <c r="OU75">
        <f t="shared" si="943"/>
        <v>0</v>
      </c>
      <c r="OV75" t="str">
        <f t="shared" si="944"/>
        <v/>
      </c>
      <c r="OW75" t="str">
        <f t="shared" si="945"/>
        <v/>
      </c>
      <c r="OX75">
        <f t="shared" si="946"/>
        <v>0</v>
      </c>
      <c r="PU75">
        <f t="shared" si="947"/>
        <v>999</v>
      </c>
      <c r="PV75">
        <f t="shared" si="948"/>
        <v>999</v>
      </c>
      <c r="QD75">
        <v>72</v>
      </c>
      <c r="QE75">
        <f t="shared" si="1112"/>
        <v>0</v>
      </c>
      <c r="QF75">
        <f t="shared" si="1113"/>
        <v>0</v>
      </c>
      <c r="QG75">
        <f t="shared" si="1114"/>
        <v>0</v>
      </c>
      <c r="QH75">
        <f t="shared" si="1115"/>
        <v>0</v>
      </c>
      <c r="QI75">
        <f t="shared" si="1116"/>
        <v>0</v>
      </c>
      <c r="QJ75">
        <f t="shared" si="1117"/>
        <v>0</v>
      </c>
      <c r="QK75">
        <f t="shared" si="1118"/>
        <v>0</v>
      </c>
      <c r="QL75">
        <f t="shared" si="1119"/>
        <v>0</v>
      </c>
      <c r="QM75">
        <f t="shared" si="1120"/>
        <v>0</v>
      </c>
      <c r="QN75">
        <f t="shared" si="1121"/>
        <v>0</v>
      </c>
      <c r="QO75">
        <f t="shared" si="949"/>
        <v>0</v>
      </c>
      <c r="QP75">
        <f t="shared" si="950"/>
        <v>0</v>
      </c>
      <c r="QQ75">
        <f t="shared" si="951"/>
        <v>0</v>
      </c>
      <c r="QR75">
        <f t="shared" si="952"/>
        <v>0</v>
      </c>
      <c r="QS75">
        <f t="shared" si="953"/>
        <v>0</v>
      </c>
      <c r="QT75">
        <f t="shared" si="954"/>
        <v>0</v>
      </c>
      <c r="QU75">
        <f t="shared" si="955"/>
        <v>0</v>
      </c>
      <c r="QV75">
        <f t="shared" si="956"/>
        <v>0</v>
      </c>
      <c r="QW75">
        <f t="shared" si="957"/>
        <v>0</v>
      </c>
      <c r="QX75">
        <f t="shared" si="958"/>
        <v>0</v>
      </c>
      <c r="QY75">
        <f t="shared" si="959"/>
        <v>0</v>
      </c>
      <c r="QZ75">
        <f t="shared" si="960"/>
        <v>0</v>
      </c>
      <c r="RA75">
        <f t="shared" si="961"/>
        <v>0</v>
      </c>
      <c r="RB75">
        <f t="shared" si="962"/>
        <v>0</v>
      </c>
      <c r="RC75">
        <f t="shared" si="963"/>
        <v>0</v>
      </c>
      <c r="RD75">
        <f t="shared" si="964"/>
        <v>0</v>
      </c>
      <c r="RE75">
        <f t="shared" si="965"/>
        <v>0</v>
      </c>
      <c r="RF75">
        <f t="shared" si="966"/>
        <v>0</v>
      </c>
      <c r="RG75">
        <f t="shared" si="967"/>
        <v>0</v>
      </c>
      <c r="RH75">
        <f t="shared" si="968"/>
        <v>0</v>
      </c>
      <c r="RI75">
        <f t="shared" si="969"/>
        <v>0</v>
      </c>
      <c r="RJ75">
        <f t="shared" si="970"/>
        <v>0</v>
      </c>
      <c r="RK75">
        <f t="shared" si="971"/>
        <v>0</v>
      </c>
      <c r="RL75">
        <f t="shared" si="972"/>
        <v>0</v>
      </c>
      <c r="RM75">
        <f t="shared" si="973"/>
        <v>0</v>
      </c>
      <c r="RN75">
        <f t="shared" si="974"/>
        <v>0</v>
      </c>
      <c r="RO75">
        <f t="shared" si="975"/>
        <v>0</v>
      </c>
      <c r="RP75">
        <f t="shared" si="976"/>
        <v>0</v>
      </c>
      <c r="RQ75">
        <f t="shared" si="977"/>
        <v>0</v>
      </c>
      <c r="RR75">
        <f t="shared" si="978"/>
        <v>0</v>
      </c>
      <c r="RS75">
        <f t="shared" si="979"/>
        <v>300</v>
      </c>
      <c r="RT75">
        <f t="shared" si="980"/>
        <v>0</v>
      </c>
      <c r="RU75">
        <f t="shared" si="981"/>
        <v>0</v>
      </c>
      <c r="RV75">
        <f t="shared" si="982"/>
        <v>0</v>
      </c>
      <c r="RW75">
        <f t="shared" si="983"/>
        <v>0</v>
      </c>
      <c r="RX75" t="str">
        <f t="shared" si="984"/>
        <v/>
      </c>
      <c r="RY75" t="str">
        <f t="shared" si="985"/>
        <v/>
      </c>
      <c r="RZ75">
        <f t="shared" si="986"/>
        <v>0</v>
      </c>
      <c r="SW75">
        <f t="shared" si="987"/>
        <v>999</v>
      </c>
      <c r="SX75">
        <f t="shared" si="988"/>
        <v>999</v>
      </c>
      <c r="TF75">
        <v>72</v>
      </c>
      <c r="TG75">
        <f t="shared" si="1122"/>
        <v>0</v>
      </c>
      <c r="TH75">
        <f t="shared" si="1123"/>
        <v>0</v>
      </c>
      <c r="TI75">
        <f t="shared" si="1124"/>
        <v>0</v>
      </c>
      <c r="TJ75">
        <f t="shared" si="1125"/>
        <v>0</v>
      </c>
      <c r="TK75">
        <f t="shared" si="1126"/>
        <v>0</v>
      </c>
      <c r="TL75">
        <f t="shared" si="1127"/>
        <v>0</v>
      </c>
      <c r="TM75">
        <f t="shared" si="1128"/>
        <v>0</v>
      </c>
      <c r="TN75">
        <f t="shared" si="1129"/>
        <v>0</v>
      </c>
      <c r="TO75">
        <f t="shared" si="1130"/>
        <v>0</v>
      </c>
      <c r="TP75">
        <f t="shared" si="1131"/>
        <v>0</v>
      </c>
      <c r="TQ75">
        <f t="shared" si="989"/>
        <v>0</v>
      </c>
      <c r="TR75">
        <f t="shared" si="990"/>
        <v>0</v>
      </c>
      <c r="TS75">
        <f t="shared" si="991"/>
        <v>0</v>
      </c>
      <c r="TT75">
        <f t="shared" si="992"/>
        <v>0</v>
      </c>
      <c r="TU75">
        <f t="shared" si="993"/>
        <v>0</v>
      </c>
      <c r="TV75">
        <f t="shared" si="994"/>
        <v>0</v>
      </c>
      <c r="TW75">
        <f t="shared" si="995"/>
        <v>0</v>
      </c>
      <c r="TX75">
        <f t="shared" si="996"/>
        <v>0</v>
      </c>
      <c r="TY75">
        <f t="shared" si="997"/>
        <v>0</v>
      </c>
      <c r="TZ75">
        <f t="shared" si="998"/>
        <v>0</v>
      </c>
      <c r="UA75">
        <f t="shared" si="999"/>
        <v>0</v>
      </c>
      <c r="UB75">
        <f t="shared" si="1000"/>
        <v>0</v>
      </c>
      <c r="UC75">
        <f t="shared" si="1001"/>
        <v>0</v>
      </c>
      <c r="UD75">
        <f t="shared" si="1002"/>
        <v>0</v>
      </c>
      <c r="UE75">
        <f t="shared" si="1003"/>
        <v>0</v>
      </c>
      <c r="UF75">
        <f t="shared" si="1004"/>
        <v>0</v>
      </c>
      <c r="UG75">
        <f t="shared" si="1005"/>
        <v>0</v>
      </c>
      <c r="UH75">
        <f t="shared" si="1006"/>
        <v>0</v>
      </c>
      <c r="UI75">
        <f t="shared" si="1007"/>
        <v>0</v>
      </c>
      <c r="UJ75">
        <f t="shared" si="1008"/>
        <v>0</v>
      </c>
      <c r="UK75">
        <f t="shared" si="1009"/>
        <v>0</v>
      </c>
      <c r="UL75">
        <f t="shared" si="1010"/>
        <v>0</v>
      </c>
      <c r="UM75">
        <f t="shared" si="1011"/>
        <v>0</v>
      </c>
      <c r="UN75">
        <f t="shared" si="1012"/>
        <v>0</v>
      </c>
      <c r="UO75">
        <f t="shared" si="1013"/>
        <v>0</v>
      </c>
      <c r="UP75">
        <f t="shared" si="1014"/>
        <v>0</v>
      </c>
      <c r="UQ75">
        <f t="shared" si="1015"/>
        <v>0</v>
      </c>
      <c r="UR75">
        <f t="shared" si="1016"/>
        <v>0</v>
      </c>
      <c r="US75">
        <f t="shared" si="1017"/>
        <v>0</v>
      </c>
      <c r="UT75">
        <f t="shared" si="1018"/>
        <v>0</v>
      </c>
      <c r="UU75">
        <f t="shared" si="1019"/>
        <v>400</v>
      </c>
      <c r="UV75">
        <f t="shared" si="1020"/>
        <v>0</v>
      </c>
      <c r="UW75">
        <f t="shared" si="1021"/>
        <v>0</v>
      </c>
      <c r="UX75">
        <f t="shared" si="1022"/>
        <v>0</v>
      </c>
      <c r="UY75">
        <f t="shared" si="1023"/>
        <v>0</v>
      </c>
      <c r="UZ75" t="str">
        <f t="shared" si="1024"/>
        <v/>
      </c>
      <c r="VA75" t="str">
        <f t="shared" si="1025"/>
        <v/>
      </c>
      <c r="VB75">
        <f t="shared" si="1026"/>
        <v>0</v>
      </c>
      <c r="VY75">
        <f t="shared" si="1027"/>
        <v>999</v>
      </c>
      <c r="VZ75">
        <f t="shared" si="1028"/>
        <v>999</v>
      </c>
      <c r="WH75">
        <v>72</v>
      </c>
      <c r="WI75">
        <f t="shared" si="1132"/>
        <v>0</v>
      </c>
      <c r="WJ75">
        <f t="shared" si="1133"/>
        <v>0</v>
      </c>
      <c r="WK75">
        <f t="shared" si="1134"/>
        <v>0</v>
      </c>
      <c r="WL75">
        <f t="shared" si="1135"/>
        <v>0</v>
      </c>
      <c r="WM75">
        <f t="shared" si="1136"/>
        <v>0</v>
      </c>
      <c r="WN75">
        <f t="shared" si="1137"/>
        <v>0</v>
      </c>
      <c r="WO75">
        <f t="shared" si="1138"/>
        <v>0</v>
      </c>
      <c r="WP75">
        <f t="shared" si="1139"/>
        <v>0</v>
      </c>
      <c r="WQ75">
        <f t="shared" si="1140"/>
        <v>0</v>
      </c>
      <c r="WR75">
        <f t="shared" si="1141"/>
        <v>0</v>
      </c>
      <c r="WS75">
        <f t="shared" si="1029"/>
        <v>0</v>
      </c>
      <c r="WT75">
        <f t="shared" si="1030"/>
        <v>0</v>
      </c>
      <c r="WU75">
        <f t="shared" si="1031"/>
        <v>0</v>
      </c>
      <c r="WV75">
        <f t="shared" si="1032"/>
        <v>0</v>
      </c>
      <c r="WW75">
        <f t="shared" si="1033"/>
        <v>0</v>
      </c>
      <c r="WX75">
        <f t="shared" si="1034"/>
        <v>0</v>
      </c>
      <c r="WY75">
        <f t="shared" si="1035"/>
        <v>0</v>
      </c>
      <c r="WZ75">
        <f t="shared" si="1036"/>
        <v>0</v>
      </c>
      <c r="XA75">
        <f t="shared" si="1037"/>
        <v>0</v>
      </c>
      <c r="XB75">
        <f t="shared" si="1038"/>
        <v>0</v>
      </c>
      <c r="XC75">
        <f t="shared" si="1039"/>
        <v>0</v>
      </c>
      <c r="XD75">
        <f t="shared" si="1040"/>
        <v>0</v>
      </c>
      <c r="XE75">
        <f t="shared" si="1041"/>
        <v>0</v>
      </c>
      <c r="XF75">
        <f t="shared" si="1042"/>
        <v>0</v>
      </c>
      <c r="XG75">
        <f t="shared" si="1043"/>
        <v>0</v>
      </c>
      <c r="XH75">
        <f t="shared" si="1044"/>
        <v>0</v>
      </c>
      <c r="XI75">
        <f t="shared" si="1045"/>
        <v>0</v>
      </c>
      <c r="XJ75">
        <f t="shared" si="1046"/>
        <v>0</v>
      </c>
      <c r="XK75">
        <f t="shared" si="1047"/>
        <v>0</v>
      </c>
      <c r="XL75">
        <f t="shared" si="1048"/>
        <v>0</v>
      </c>
      <c r="XM75">
        <f t="shared" si="1049"/>
        <v>0</v>
      </c>
      <c r="XN75">
        <f t="shared" si="1050"/>
        <v>0</v>
      </c>
      <c r="XO75">
        <f t="shared" si="1051"/>
        <v>0</v>
      </c>
      <c r="XP75">
        <f t="shared" si="1052"/>
        <v>0</v>
      </c>
      <c r="XQ75">
        <f t="shared" si="1053"/>
        <v>0</v>
      </c>
      <c r="XR75">
        <f t="shared" si="1054"/>
        <v>0</v>
      </c>
      <c r="XS75">
        <f t="shared" si="1055"/>
        <v>0</v>
      </c>
      <c r="XT75">
        <f t="shared" si="1056"/>
        <v>0</v>
      </c>
      <c r="XU75">
        <f t="shared" si="1057"/>
        <v>0</v>
      </c>
      <c r="XV75">
        <f t="shared" si="1058"/>
        <v>0</v>
      </c>
      <c r="XX75">
        <f t="shared" si="1059"/>
        <v>0</v>
      </c>
      <c r="XY75">
        <f t="shared" si="1060"/>
        <v>0</v>
      </c>
      <c r="XZ75">
        <f t="shared" si="1061"/>
        <v>0</v>
      </c>
    </row>
    <row r="76" spans="2:650" x14ac:dyDescent="0.45">
      <c r="B76" s="31" t="str">
        <f>IF((IF($D$20="Snowball",CJ19,FL19)&gt;0.005),16,"")</f>
        <v/>
      </c>
      <c r="C76" s="32" t="str">
        <f>IF(AND((IF($D$20="Snowball",CJ19,FL19)&gt;0.005),$D$19&lt;&gt;""),EDATE($D$19,15),"")</f>
        <v/>
      </c>
      <c r="D76" s="29" t="str">
        <f t="shared" si="743"/>
        <v/>
      </c>
      <c r="E76" s="29" t="str">
        <f t="shared" si="744"/>
        <v/>
      </c>
      <c r="F76" s="29" t="str">
        <f t="shared" si="745"/>
        <v/>
      </c>
      <c r="G76" s="29" t="str">
        <f t="shared" si="746"/>
        <v/>
      </c>
      <c r="H76" s="35" t="str">
        <f t="shared" si="747"/>
        <v/>
      </c>
      <c r="I76" s="36" t="str">
        <f t="shared" si="748"/>
        <v/>
      </c>
      <c r="WH76">
        <v>73</v>
      </c>
      <c r="WI76">
        <f t="shared" si="1132"/>
        <v>0</v>
      </c>
      <c r="WJ76">
        <f t="shared" si="1133"/>
        <v>0</v>
      </c>
      <c r="WK76">
        <f t="shared" si="1134"/>
        <v>0</v>
      </c>
      <c r="WL76">
        <f t="shared" si="1135"/>
        <v>0</v>
      </c>
      <c r="WM76">
        <f t="shared" si="1136"/>
        <v>0</v>
      </c>
      <c r="WN76">
        <f t="shared" si="1137"/>
        <v>0</v>
      </c>
      <c r="WO76">
        <f t="shared" si="1138"/>
        <v>0</v>
      </c>
      <c r="WP76">
        <f t="shared" si="1139"/>
        <v>0</v>
      </c>
      <c r="WQ76">
        <f t="shared" si="1140"/>
        <v>0</v>
      </c>
      <c r="WR76">
        <f t="shared" si="1141"/>
        <v>0</v>
      </c>
      <c r="WS76">
        <f t="shared" si="1029"/>
        <v>0</v>
      </c>
      <c r="WT76">
        <f t="shared" si="1030"/>
        <v>0</v>
      </c>
      <c r="WU76">
        <f t="shared" si="1031"/>
        <v>0</v>
      </c>
      <c r="WV76">
        <f t="shared" si="1032"/>
        <v>0</v>
      </c>
      <c r="WW76">
        <f t="shared" si="1033"/>
        <v>0</v>
      </c>
      <c r="WX76">
        <f t="shared" si="1034"/>
        <v>0</v>
      </c>
      <c r="WY76">
        <f t="shared" si="1035"/>
        <v>0</v>
      </c>
      <c r="WZ76">
        <f t="shared" si="1036"/>
        <v>0</v>
      </c>
      <c r="XA76">
        <f t="shared" si="1037"/>
        <v>0</v>
      </c>
      <c r="XB76">
        <f t="shared" si="1038"/>
        <v>0</v>
      </c>
      <c r="XC76">
        <f t="shared" si="1039"/>
        <v>0</v>
      </c>
      <c r="XD76">
        <f t="shared" si="1040"/>
        <v>0</v>
      </c>
      <c r="XE76">
        <f t="shared" si="1041"/>
        <v>0</v>
      </c>
      <c r="XF76">
        <f t="shared" si="1042"/>
        <v>0</v>
      </c>
      <c r="XG76">
        <f t="shared" si="1043"/>
        <v>0</v>
      </c>
      <c r="XH76">
        <f t="shared" si="1044"/>
        <v>0</v>
      </c>
      <c r="XI76">
        <f t="shared" si="1045"/>
        <v>0</v>
      </c>
      <c r="XJ76">
        <f t="shared" si="1046"/>
        <v>0</v>
      </c>
      <c r="XK76">
        <f t="shared" si="1047"/>
        <v>0</v>
      </c>
      <c r="XL76">
        <f t="shared" si="1048"/>
        <v>0</v>
      </c>
      <c r="XM76">
        <f t="shared" si="1049"/>
        <v>0</v>
      </c>
      <c r="XN76">
        <f t="shared" si="1050"/>
        <v>0</v>
      </c>
      <c r="XO76">
        <f t="shared" si="1051"/>
        <v>0</v>
      </c>
      <c r="XP76">
        <f t="shared" si="1052"/>
        <v>0</v>
      </c>
      <c r="XQ76">
        <f t="shared" si="1053"/>
        <v>0</v>
      </c>
      <c r="XR76">
        <f t="shared" si="1054"/>
        <v>0</v>
      </c>
      <c r="XS76">
        <f t="shared" si="1055"/>
        <v>0</v>
      </c>
      <c r="XT76">
        <f t="shared" si="1056"/>
        <v>0</v>
      </c>
      <c r="XU76">
        <f t="shared" si="1057"/>
        <v>0</v>
      </c>
      <c r="XV76">
        <f t="shared" si="1058"/>
        <v>0</v>
      </c>
      <c r="XX76">
        <f t="shared" si="1059"/>
        <v>0</v>
      </c>
      <c r="XY76">
        <f t="shared" si="1060"/>
        <v>0</v>
      </c>
      <c r="XZ76">
        <f t="shared" si="1061"/>
        <v>0</v>
      </c>
    </row>
    <row r="77" spans="2:650" x14ac:dyDescent="0.45">
      <c r="B77" s="31" t="str">
        <f>IF((IF($D$20="Snowball",CJ20,FL20)&gt;0.005),17,"")</f>
        <v/>
      </c>
      <c r="C77" s="32" t="str">
        <f>IF(AND((IF($D$20="Snowball",CJ20,FL20)&gt;0.005),$D$19&lt;&gt;""),EDATE($D$19,16),"")</f>
        <v/>
      </c>
      <c r="D77" s="29" t="str">
        <f t="shared" si="743"/>
        <v/>
      </c>
      <c r="E77" s="29" t="str">
        <f t="shared" si="744"/>
        <v/>
      </c>
      <c r="F77" s="29" t="str">
        <f t="shared" si="745"/>
        <v/>
      </c>
      <c r="G77" s="29" t="str">
        <f t="shared" si="746"/>
        <v/>
      </c>
      <c r="H77" s="35" t="str">
        <f t="shared" si="747"/>
        <v/>
      </c>
      <c r="I77" s="36" t="str">
        <f t="shared" si="748"/>
        <v/>
      </c>
      <c r="WH77">
        <v>74</v>
      </c>
      <c r="WI77">
        <f t="shared" si="1132"/>
        <v>0</v>
      </c>
      <c r="WJ77">
        <f t="shared" si="1133"/>
        <v>0</v>
      </c>
      <c r="WK77">
        <f t="shared" si="1134"/>
        <v>0</v>
      </c>
      <c r="WL77">
        <f t="shared" si="1135"/>
        <v>0</v>
      </c>
      <c r="WM77">
        <f t="shared" si="1136"/>
        <v>0</v>
      </c>
      <c r="WN77">
        <f t="shared" si="1137"/>
        <v>0</v>
      </c>
      <c r="WO77">
        <f t="shared" si="1138"/>
        <v>0</v>
      </c>
      <c r="WP77">
        <f t="shared" si="1139"/>
        <v>0</v>
      </c>
      <c r="WQ77">
        <f t="shared" si="1140"/>
        <v>0</v>
      </c>
      <c r="WR77">
        <f t="shared" si="1141"/>
        <v>0</v>
      </c>
      <c r="WS77">
        <f t="shared" si="1029"/>
        <v>0</v>
      </c>
      <c r="WT77">
        <f t="shared" si="1030"/>
        <v>0</v>
      </c>
      <c r="WU77">
        <f t="shared" si="1031"/>
        <v>0</v>
      </c>
      <c r="WV77">
        <f t="shared" si="1032"/>
        <v>0</v>
      </c>
      <c r="WW77">
        <f t="shared" si="1033"/>
        <v>0</v>
      </c>
      <c r="WX77">
        <f t="shared" si="1034"/>
        <v>0</v>
      </c>
      <c r="WY77">
        <f t="shared" si="1035"/>
        <v>0</v>
      </c>
      <c r="WZ77">
        <f t="shared" si="1036"/>
        <v>0</v>
      </c>
      <c r="XA77">
        <f t="shared" si="1037"/>
        <v>0</v>
      </c>
      <c r="XB77">
        <f t="shared" si="1038"/>
        <v>0</v>
      </c>
      <c r="XC77">
        <f t="shared" si="1039"/>
        <v>0</v>
      </c>
      <c r="XD77">
        <f t="shared" si="1040"/>
        <v>0</v>
      </c>
      <c r="XE77">
        <f t="shared" si="1041"/>
        <v>0</v>
      </c>
      <c r="XF77">
        <f t="shared" si="1042"/>
        <v>0</v>
      </c>
      <c r="XG77">
        <f t="shared" si="1043"/>
        <v>0</v>
      </c>
      <c r="XH77">
        <f t="shared" si="1044"/>
        <v>0</v>
      </c>
      <c r="XI77">
        <f t="shared" si="1045"/>
        <v>0</v>
      </c>
      <c r="XJ77">
        <f t="shared" si="1046"/>
        <v>0</v>
      </c>
      <c r="XK77">
        <f t="shared" si="1047"/>
        <v>0</v>
      </c>
      <c r="XL77">
        <f t="shared" si="1048"/>
        <v>0</v>
      </c>
      <c r="XM77">
        <f t="shared" si="1049"/>
        <v>0</v>
      </c>
      <c r="XN77">
        <f t="shared" si="1050"/>
        <v>0</v>
      </c>
      <c r="XO77">
        <f t="shared" si="1051"/>
        <v>0</v>
      </c>
      <c r="XP77">
        <f t="shared" si="1052"/>
        <v>0</v>
      </c>
      <c r="XQ77">
        <f t="shared" si="1053"/>
        <v>0</v>
      </c>
      <c r="XR77">
        <f t="shared" si="1054"/>
        <v>0</v>
      </c>
      <c r="XS77">
        <f t="shared" si="1055"/>
        <v>0</v>
      </c>
      <c r="XT77">
        <f t="shared" si="1056"/>
        <v>0</v>
      </c>
      <c r="XU77">
        <f t="shared" si="1057"/>
        <v>0</v>
      </c>
      <c r="XV77">
        <f t="shared" si="1058"/>
        <v>0</v>
      </c>
      <c r="XX77">
        <f t="shared" si="1059"/>
        <v>0</v>
      </c>
      <c r="XY77">
        <f t="shared" si="1060"/>
        <v>0</v>
      </c>
      <c r="XZ77">
        <f t="shared" si="1061"/>
        <v>0</v>
      </c>
    </row>
    <row r="78" spans="2:650" x14ac:dyDescent="0.45">
      <c r="B78" s="31" t="str">
        <f>IF((IF($D$20="Snowball",CJ21,FL21)&gt;0.005),18,"")</f>
        <v/>
      </c>
      <c r="C78" s="32" t="str">
        <f>IF(AND((IF($D$20="Snowball",CJ21,FL21)&gt;0.005),$D$19&lt;&gt;""),EDATE($D$19,17),"")</f>
        <v/>
      </c>
      <c r="D78" s="29" t="str">
        <f t="shared" si="743"/>
        <v/>
      </c>
      <c r="E78" s="29" t="str">
        <f t="shared" si="744"/>
        <v/>
      </c>
      <c r="F78" s="29" t="str">
        <f t="shared" si="745"/>
        <v/>
      </c>
      <c r="G78" s="29" t="str">
        <f t="shared" si="746"/>
        <v/>
      </c>
      <c r="H78" s="35" t="str">
        <f t="shared" si="747"/>
        <v/>
      </c>
      <c r="I78" s="36" t="str">
        <f t="shared" si="748"/>
        <v/>
      </c>
      <c r="WH78">
        <v>75</v>
      </c>
      <c r="WI78">
        <f t="shared" si="1132"/>
        <v>0</v>
      </c>
      <c r="WJ78">
        <f t="shared" si="1133"/>
        <v>0</v>
      </c>
      <c r="WK78">
        <f t="shared" si="1134"/>
        <v>0</v>
      </c>
      <c r="WL78">
        <f t="shared" si="1135"/>
        <v>0</v>
      </c>
      <c r="WM78">
        <f t="shared" si="1136"/>
        <v>0</v>
      </c>
      <c r="WN78">
        <f t="shared" si="1137"/>
        <v>0</v>
      </c>
      <c r="WO78">
        <f t="shared" si="1138"/>
        <v>0</v>
      </c>
      <c r="WP78">
        <f t="shared" si="1139"/>
        <v>0</v>
      </c>
      <c r="WQ78">
        <f t="shared" si="1140"/>
        <v>0</v>
      </c>
      <c r="WR78">
        <f t="shared" si="1141"/>
        <v>0</v>
      </c>
      <c r="WS78">
        <f t="shared" si="1029"/>
        <v>0</v>
      </c>
      <c r="WT78">
        <f t="shared" si="1030"/>
        <v>0</v>
      </c>
      <c r="WU78">
        <f t="shared" si="1031"/>
        <v>0</v>
      </c>
      <c r="WV78">
        <f t="shared" si="1032"/>
        <v>0</v>
      </c>
      <c r="WW78">
        <f t="shared" si="1033"/>
        <v>0</v>
      </c>
      <c r="WX78">
        <f t="shared" si="1034"/>
        <v>0</v>
      </c>
      <c r="WY78">
        <f t="shared" si="1035"/>
        <v>0</v>
      </c>
      <c r="WZ78">
        <f t="shared" si="1036"/>
        <v>0</v>
      </c>
      <c r="XA78">
        <f t="shared" si="1037"/>
        <v>0</v>
      </c>
      <c r="XB78">
        <f t="shared" si="1038"/>
        <v>0</v>
      </c>
      <c r="XC78">
        <f t="shared" si="1039"/>
        <v>0</v>
      </c>
      <c r="XD78">
        <f t="shared" si="1040"/>
        <v>0</v>
      </c>
      <c r="XE78">
        <f t="shared" si="1041"/>
        <v>0</v>
      </c>
      <c r="XF78">
        <f t="shared" si="1042"/>
        <v>0</v>
      </c>
      <c r="XG78">
        <f t="shared" si="1043"/>
        <v>0</v>
      </c>
      <c r="XH78">
        <f t="shared" si="1044"/>
        <v>0</v>
      </c>
      <c r="XI78">
        <f t="shared" si="1045"/>
        <v>0</v>
      </c>
      <c r="XJ78">
        <f t="shared" si="1046"/>
        <v>0</v>
      </c>
      <c r="XK78">
        <f t="shared" si="1047"/>
        <v>0</v>
      </c>
      <c r="XL78">
        <f t="shared" si="1048"/>
        <v>0</v>
      </c>
      <c r="XM78">
        <f t="shared" si="1049"/>
        <v>0</v>
      </c>
      <c r="XN78">
        <f t="shared" si="1050"/>
        <v>0</v>
      </c>
      <c r="XO78">
        <f t="shared" si="1051"/>
        <v>0</v>
      </c>
      <c r="XP78">
        <f t="shared" si="1052"/>
        <v>0</v>
      </c>
      <c r="XQ78">
        <f t="shared" si="1053"/>
        <v>0</v>
      </c>
      <c r="XR78">
        <f t="shared" si="1054"/>
        <v>0</v>
      </c>
      <c r="XS78">
        <f t="shared" si="1055"/>
        <v>0</v>
      </c>
      <c r="XT78">
        <f t="shared" si="1056"/>
        <v>0</v>
      </c>
      <c r="XU78">
        <f t="shared" si="1057"/>
        <v>0</v>
      </c>
      <c r="XV78">
        <f t="shared" si="1058"/>
        <v>0</v>
      </c>
      <c r="XX78">
        <f t="shared" si="1059"/>
        <v>0</v>
      </c>
      <c r="XY78">
        <f t="shared" si="1060"/>
        <v>0</v>
      </c>
      <c r="XZ78">
        <f t="shared" si="1061"/>
        <v>0</v>
      </c>
    </row>
    <row r="79" spans="2:650" x14ac:dyDescent="0.45">
      <c r="B79" s="31" t="str">
        <f>IF((IF($D$20="Snowball",CJ22,FL22)&gt;0.005),19,"")</f>
        <v/>
      </c>
      <c r="C79" s="32" t="str">
        <f>IF(AND((IF($D$20="Snowball",CJ22,FL22)&gt;0.005),$D$19&lt;&gt;""),EDATE($D$19,18),"")</f>
        <v/>
      </c>
      <c r="D79" s="29" t="str">
        <f t="shared" si="743"/>
        <v/>
      </c>
      <c r="E79" s="29" t="str">
        <f t="shared" si="744"/>
        <v/>
      </c>
      <c r="F79" s="29" t="str">
        <f t="shared" si="745"/>
        <v/>
      </c>
      <c r="G79" s="29" t="str">
        <f t="shared" si="746"/>
        <v/>
      </c>
      <c r="H79" s="35" t="str">
        <f t="shared" si="747"/>
        <v/>
      </c>
      <c r="I79" s="36" t="str">
        <f t="shared" si="748"/>
        <v/>
      </c>
      <c r="WH79">
        <v>76</v>
      </c>
      <c r="WI79">
        <f t="shared" si="1132"/>
        <v>0</v>
      </c>
      <c r="WJ79">
        <f t="shared" si="1133"/>
        <v>0</v>
      </c>
      <c r="WK79">
        <f t="shared" si="1134"/>
        <v>0</v>
      </c>
      <c r="WL79">
        <f t="shared" si="1135"/>
        <v>0</v>
      </c>
      <c r="WM79">
        <f t="shared" si="1136"/>
        <v>0</v>
      </c>
      <c r="WN79">
        <f t="shared" si="1137"/>
        <v>0</v>
      </c>
      <c r="WO79">
        <f t="shared" si="1138"/>
        <v>0</v>
      </c>
      <c r="WP79">
        <f t="shared" si="1139"/>
        <v>0</v>
      </c>
      <c r="WQ79">
        <f t="shared" si="1140"/>
        <v>0</v>
      </c>
      <c r="WR79">
        <f t="shared" si="1141"/>
        <v>0</v>
      </c>
      <c r="WS79">
        <f t="shared" si="1029"/>
        <v>0</v>
      </c>
      <c r="WT79">
        <f t="shared" si="1030"/>
        <v>0</v>
      </c>
      <c r="WU79">
        <f t="shared" si="1031"/>
        <v>0</v>
      </c>
      <c r="WV79">
        <f t="shared" si="1032"/>
        <v>0</v>
      </c>
      <c r="WW79">
        <f t="shared" si="1033"/>
        <v>0</v>
      </c>
      <c r="WX79">
        <f t="shared" si="1034"/>
        <v>0</v>
      </c>
      <c r="WY79">
        <f t="shared" si="1035"/>
        <v>0</v>
      </c>
      <c r="WZ79">
        <f t="shared" si="1036"/>
        <v>0</v>
      </c>
      <c r="XA79">
        <f t="shared" si="1037"/>
        <v>0</v>
      </c>
      <c r="XB79">
        <f t="shared" si="1038"/>
        <v>0</v>
      </c>
      <c r="XC79">
        <f t="shared" si="1039"/>
        <v>0</v>
      </c>
      <c r="XD79">
        <f t="shared" si="1040"/>
        <v>0</v>
      </c>
      <c r="XE79">
        <f t="shared" si="1041"/>
        <v>0</v>
      </c>
      <c r="XF79">
        <f t="shared" si="1042"/>
        <v>0</v>
      </c>
      <c r="XG79">
        <f t="shared" si="1043"/>
        <v>0</v>
      </c>
      <c r="XH79">
        <f t="shared" si="1044"/>
        <v>0</v>
      </c>
      <c r="XI79">
        <f t="shared" si="1045"/>
        <v>0</v>
      </c>
      <c r="XJ79">
        <f t="shared" si="1046"/>
        <v>0</v>
      </c>
      <c r="XK79">
        <f t="shared" si="1047"/>
        <v>0</v>
      </c>
      <c r="XL79">
        <f t="shared" si="1048"/>
        <v>0</v>
      </c>
      <c r="XM79">
        <f t="shared" si="1049"/>
        <v>0</v>
      </c>
      <c r="XN79">
        <f t="shared" si="1050"/>
        <v>0</v>
      </c>
      <c r="XO79">
        <f t="shared" si="1051"/>
        <v>0</v>
      </c>
      <c r="XP79">
        <f t="shared" si="1052"/>
        <v>0</v>
      </c>
      <c r="XQ79">
        <f t="shared" si="1053"/>
        <v>0</v>
      </c>
      <c r="XR79">
        <f t="shared" si="1054"/>
        <v>0</v>
      </c>
      <c r="XS79">
        <f t="shared" si="1055"/>
        <v>0</v>
      </c>
      <c r="XT79">
        <f t="shared" si="1056"/>
        <v>0</v>
      </c>
      <c r="XU79">
        <f t="shared" si="1057"/>
        <v>0</v>
      </c>
      <c r="XV79">
        <f t="shared" si="1058"/>
        <v>0</v>
      </c>
      <c r="XX79">
        <f t="shared" si="1059"/>
        <v>0</v>
      </c>
      <c r="XY79">
        <f t="shared" si="1060"/>
        <v>0</v>
      </c>
      <c r="XZ79">
        <f t="shared" si="1061"/>
        <v>0</v>
      </c>
    </row>
    <row r="80" spans="2:650" x14ac:dyDescent="0.45">
      <c r="B80" s="31" t="str">
        <f>IF((IF($D$20="Snowball",CJ23,FL23)&gt;0.005),20,"")</f>
        <v/>
      </c>
      <c r="C80" s="32" t="str">
        <f>IF(AND((IF($D$20="Snowball",CJ23,FL23)&gt;0.005),$D$19&lt;&gt;""),EDATE($D$19,19),"")</f>
        <v/>
      </c>
      <c r="D80" s="29" t="str">
        <f t="shared" si="743"/>
        <v/>
      </c>
      <c r="E80" s="29" t="str">
        <f t="shared" si="744"/>
        <v/>
      </c>
      <c r="F80" s="29" t="str">
        <f t="shared" si="745"/>
        <v/>
      </c>
      <c r="G80" s="29" t="str">
        <f t="shared" si="746"/>
        <v/>
      </c>
      <c r="H80" s="35" t="str">
        <f t="shared" si="747"/>
        <v/>
      </c>
      <c r="I80" s="36" t="str">
        <f t="shared" si="748"/>
        <v/>
      </c>
      <c r="WH80">
        <v>77</v>
      </c>
      <c r="WI80">
        <f t="shared" si="1132"/>
        <v>0</v>
      </c>
      <c r="WJ80">
        <f t="shared" si="1133"/>
        <v>0</v>
      </c>
      <c r="WK80">
        <f t="shared" si="1134"/>
        <v>0</v>
      </c>
      <c r="WL80">
        <f t="shared" si="1135"/>
        <v>0</v>
      </c>
      <c r="WM80">
        <f t="shared" si="1136"/>
        <v>0</v>
      </c>
      <c r="WN80">
        <f t="shared" si="1137"/>
        <v>0</v>
      </c>
      <c r="WO80">
        <f t="shared" si="1138"/>
        <v>0</v>
      </c>
      <c r="WP80">
        <f t="shared" si="1139"/>
        <v>0</v>
      </c>
      <c r="WQ80">
        <f t="shared" si="1140"/>
        <v>0</v>
      </c>
      <c r="WR80">
        <f t="shared" si="1141"/>
        <v>0</v>
      </c>
      <c r="WS80">
        <f t="shared" si="1029"/>
        <v>0</v>
      </c>
      <c r="WT80">
        <f t="shared" si="1030"/>
        <v>0</v>
      </c>
      <c r="WU80">
        <f t="shared" si="1031"/>
        <v>0</v>
      </c>
      <c r="WV80">
        <f t="shared" si="1032"/>
        <v>0</v>
      </c>
      <c r="WW80">
        <f t="shared" si="1033"/>
        <v>0</v>
      </c>
      <c r="WX80">
        <f t="shared" si="1034"/>
        <v>0</v>
      </c>
      <c r="WY80">
        <f t="shared" si="1035"/>
        <v>0</v>
      </c>
      <c r="WZ80">
        <f t="shared" si="1036"/>
        <v>0</v>
      </c>
      <c r="XA80">
        <f t="shared" si="1037"/>
        <v>0</v>
      </c>
      <c r="XB80">
        <f t="shared" si="1038"/>
        <v>0</v>
      </c>
      <c r="XC80">
        <f t="shared" si="1039"/>
        <v>0</v>
      </c>
      <c r="XD80">
        <f t="shared" si="1040"/>
        <v>0</v>
      </c>
      <c r="XE80">
        <f t="shared" si="1041"/>
        <v>0</v>
      </c>
      <c r="XF80">
        <f t="shared" si="1042"/>
        <v>0</v>
      </c>
      <c r="XG80">
        <f t="shared" si="1043"/>
        <v>0</v>
      </c>
      <c r="XH80">
        <f t="shared" si="1044"/>
        <v>0</v>
      </c>
      <c r="XI80">
        <f t="shared" si="1045"/>
        <v>0</v>
      </c>
      <c r="XJ80">
        <f t="shared" si="1046"/>
        <v>0</v>
      </c>
      <c r="XK80">
        <f t="shared" si="1047"/>
        <v>0</v>
      </c>
      <c r="XL80">
        <f t="shared" si="1048"/>
        <v>0</v>
      </c>
      <c r="XM80">
        <f t="shared" si="1049"/>
        <v>0</v>
      </c>
      <c r="XN80">
        <f t="shared" si="1050"/>
        <v>0</v>
      </c>
      <c r="XO80">
        <f t="shared" si="1051"/>
        <v>0</v>
      </c>
      <c r="XP80">
        <f t="shared" si="1052"/>
        <v>0</v>
      </c>
      <c r="XQ80">
        <f t="shared" si="1053"/>
        <v>0</v>
      </c>
      <c r="XR80">
        <f t="shared" si="1054"/>
        <v>0</v>
      </c>
      <c r="XS80">
        <f t="shared" si="1055"/>
        <v>0</v>
      </c>
      <c r="XT80">
        <f t="shared" si="1056"/>
        <v>0</v>
      </c>
      <c r="XU80">
        <f t="shared" si="1057"/>
        <v>0</v>
      </c>
      <c r="XV80">
        <f t="shared" si="1058"/>
        <v>0</v>
      </c>
      <c r="XX80">
        <f t="shared" si="1059"/>
        <v>0</v>
      </c>
      <c r="XY80">
        <f t="shared" si="1060"/>
        <v>0</v>
      </c>
      <c r="XZ80">
        <f t="shared" si="1061"/>
        <v>0</v>
      </c>
    </row>
    <row r="81" spans="2:650" x14ac:dyDescent="0.45">
      <c r="B81" s="31" t="str">
        <f>IF((IF($D$20="Snowball",CJ24,FL24)&gt;0.005),21,"")</f>
        <v/>
      </c>
      <c r="C81" s="32" t="str">
        <f>IF(AND((IF($D$20="Snowball",CJ24,FL24)&gt;0.005),$D$19&lt;&gt;""),EDATE($D$19,20),"")</f>
        <v/>
      </c>
      <c r="D81" s="29" t="str">
        <f t="shared" si="743"/>
        <v/>
      </c>
      <c r="E81" s="29" t="str">
        <f t="shared" si="744"/>
        <v/>
      </c>
      <c r="F81" s="29" t="str">
        <f t="shared" si="745"/>
        <v/>
      </c>
      <c r="G81" s="29" t="str">
        <f t="shared" si="746"/>
        <v/>
      </c>
      <c r="H81" s="35" t="str">
        <f t="shared" si="747"/>
        <v/>
      </c>
      <c r="I81" s="36" t="str">
        <f t="shared" si="748"/>
        <v/>
      </c>
      <c r="WH81">
        <v>78</v>
      </c>
      <c r="WI81">
        <f t="shared" si="1132"/>
        <v>0</v>
      </c>
      <c r="WJ81">
        <f t="shared" si="1133"/>
        <v>0</v>
      </c>
      <c r="WK81">
        <f t="shared" si="1134"/>
        <v>0</v>
      </c>
      <c r="WL81">
        <f t="shared" si="1135"/>
        <v>0</v>
      </c>
      <c r="WM81">
        <f t="shared" si="1136"/>
        <v>0</v>
      </c>
      <c r="WN81">
        <f t="shared" si="1137"/>
        <v>0</v>
      </c>
      <c r="WO81">
        <f t="shared" si="1138"/>
        <v>0</v>
      </c>
      <c r="WP81">
        <f t="shared" si="1139"/>
        <v>0</v>
      </c>
      <c r="WQ81">
        <f t="shared" si="1140"/>
        <v>0</v>
      </c>
      <c r="WR81">
        <f t="shared" si="1141"/>
        <v>0</v>
      </c>
      <c r="WS81">
        <f t="shared" si="1029"/>
        <v>0</v>
      </c>
      <c r="WT81">
        <f t="shared" si="1030"/>
        <v>0</v>
      </c>
      <c r="WU81">
        <f t="shared" si="1031"/>
        <v>0</v>
      </c>
      <c r="WV81">
        <f t="shared" si="1032"/>
        <v>0</v>
      </c>
      <c r="WW81">
        <f t="shared" si="1033"/>
        <v>0</v>
      </c>
      <c r="WX81">
        <f t="shared" si="1034"/>
        <v>0</v>
      </c>
      <c r="WY81">
        <f t="shared" si="1035"/>
        <v>0</v>
      </c>
      <c r="WZ81">
        <f t="shared" si="1036"/>
        <v>0</v>
      </c>
      <c r="XA81">
        <f t="shared" si="1037"/>
        <v>0</v>
      </c>
      <c r="XB81">
        <f t="shared" si="1038"/>
        <v>0</v>
      </c>
      <c r="XC81">
        <f t="shared" si="1039"/>
        <v>0</v>
      </c>
      <c r="XD81">
        <f t="shared" si="1040"/>
        <v>0</v>
      </c>
      <c r="XE81">
        <f t="shared" si="1041"/>
        <v>0</v>
      </c>
      <c r="XF81">
        <f t="shared" si="1042"/>
        <v>0</v>
      </c>
      <c r="XG81">
        <f t="shared" si="1043"/>
        <v>0</v>
      </c>
      <c r="XH81">
        <f t="shared" si="1044"/>
        <v>0</v>
      </c>
      <c r="XI81">
        <f t="shared" si="1045"/>
        <v>0</v>
      </c>
      <c r="XJ81">
        <f t="shared" si="1046"/>
        <v>0</v>
      </c>
      <c r="XK81">
        <f t="shared" si="1047"/>
        <v>0</v>
      </c>
      <c r="XL81">
        <f t="shared" si="1048"/>
        <v>0</v>
      </c>
      <c r="XM81">
        <f t="shared" si="1049"/>
        <v>0</v>
      </c>
      <c r="XN81">
        <f t="shared" si="1050"/>
        <v>0</v>
      </c>
      <c r="XO81">
        <f t="shared" si="1051"/>
        <v>0</v>
      </c>
      <c r="XP81">
        <f t="shared" si="1052"/>
        <v>0</v>
      </c>
      <c r="XQ81">
        <f t="shared" si="1053"/>
        <v>0</v>
      </c>
      <c r="XR81">
        <f t="shared" si="1054"/>
        <v>0</v>
      </c>
      <c r="XS81">
        <f t="shared" si="1055"/>
        <v>0</v>
      </c>
      <c r="XT81">
        <f t="shared" si="1056"/>
        <v>0</v>
      </c>
      <c r="XU81">
        <f t="shared" si="1057"/>
        <v>0</v>
      </c>
      <c r="XV81">
        <f t="shared" si="1058"/>
        <v>0</v>
      </c>
      <c r="XX81">
        <f t="shared" si="1059"/>
        <v>0</v>
      </c>
      <c r="XY81">
        <f t="shared" si="1060"/>
        <v>0</v>
      </c>
      <c r="XZ81">
        <f t="shared" si="1061"/>
        <v>0</v>
      </c>
    </row>
    <row r="82" spans="2:650" x14ac:dyDescent="0.45">
      <c r="B82" s="31" t="str">
        <f>IF((IF($D$20="Snowball",CJ25,FL25)&gt;0.005),22,"")</f>
        <v/>
      </c>
      <c r="C82" s="32" t="str">
        <f>IF(AND((IF($D$20="Snowball",CJ25,FL25)&gt;0.005),$D$19&lt;&gt;""),EDATE($D$19,21),"")</f>
        <v/>
      </c>
      <c r="D82" s="29" t="str">
        <f t="shared" si="743"/>
        <v/>
      </c>
      <c r="E82" s="29" t="str">
        <f t="shared" si="744"/>
        <v/>
      </c>
      <c r="F82" s="29" t="str">
        <f t="shared" si="745"/>
        <v/>
      </c>
      <c r="G82" s="29" t="str">
        <f t="shared" si="746"/>
        <v/>
      </c>
      <c r="H82" s="35" t="str">
        <f t="shared" si="747"/>
        <v/>
      </c>
      <c r="I82" s="36" t="str">
        <f t="shared" si="748"/>
        <v/>
      </c>
      <c r="WH82">
        <v>79</v>
      </c>
      <c r="WI82">
        <f t="shared" si="1132"/>
        <v>0</v>
      </c>
      <c r="WJ82">
        <f t="shared" si="1133"/>
        <v>0</v>
      </c>
      <c r="WK82">
        <f t="shared" si="1134"/>
        <v>0</v>
      </c>
      <c r="WL82">
        <f t="shared" si="1135"/>
        <v>0</v>
      </c>
      <c r="WM82">
        <f t="shared" si="1136"/>
        <v>0</v>
      </c>
      <c r="WN82">
        <f t="shared" si="1137"/>
        <v>0</v>
      </c>
      <c r="WO82">
        <f t="shared" si="1138"/>
        <v>0</v>
      </c>
      <c r="WP82">
        <f t="shared" si="1139"/>
        <v>0</v>
      </c>
      <c r="WQ82">
        <f t="shared" si="1140"/>
        <v>0</v>
      </c>
      <c r="WR82">
        <f t="shared" si="1141"/>
        <v>0</v>
      </c>
      <c r="WS82">
        <f t="shared" si="1029"/>
        <v>0</v>
      </c>
      <c r="WT82">
        <f t="shared" si="1030"/>
        <v>0</v>
      </c>
      <c r="WU82">
        <f t="shared" si="1031"/>
        <v>0</v>
      </c>
      <c r="WV82">
        <f t="shared" si="1032"/>
        <v>0</v>
      </c>
      <c r="WW82">
        <f t="shared" si="1033"/>
        <v>0</v>
      </c>
      <c r="WX82">
        <f t="shared" si="1034"/>
        <v>0</v>
      </c>
      <c r="WY82">
        <f t="shared" si="1035"/>
        <v>0</v>
      </c>
      <c r="WZ82">
        <f t="shared" si="1036"/>
        <v>0</v>
      </c>
      <c r="XA82">
        <f t="shared" si="1037"/>
        <v>0</v>
      </c>
      <c r="XB82">
        <f t="shared" si="1038"/>
        <v>0</v>
      </c>
      <c r="XC82">
        <f t="shared" si="1039"/>
        <v>0</v>
      </c>
      <c r="XD82">
        <f t="shared" si="1040"/>
        <v>0</v>
      </c>
      <c r="XE82">
        <f t="shared" si="1041"/>
        <v>0</v>
      </c>
      <c r="XF82">
        <f t="shared" si="1042"/>
        <v>0</v>
      </c>
      <c r="XG82">
        <f t="shared" si="1043"/>
        <v>0</v>
      </c>
      <c r="XH82">
        <f t="shared" si="1044"/>
        <v>0</v>
      </c>
      <c r="XI82">
        <f t="shared" si="1045"/>
        <v>0</v>
      </c>
      <c r="XJ82">
        <f t="shared" si="1046"/>
        <v>0</v>
      </c>
      <c r="XK82">
        <f t="shared" si="1047"/>
        <v>0</v>
      </c>
      <c r="XL82">
        <f t="shared" si="1048"/>
        <v>0</v>
      </c>
      <c r="XM82">
        <f t="shared" si="1049"/>
        <v>0</v>
      </c>
      <c r="XN82">
        <f t="shared" si="1050"/>
        <v>0</v>
      </c>
      <c r="XO82">
        <f t="shared" si="1051"/>
        <v>0</v>
      </c>
      <c r="XP82">
        <f t="shared" si="1052"/>
        <v>0</v>
      </c>
      <c r="XQ82">
        <f t="shared" si="1053"/>
        <v>0</v>
      </c>
      <c r="XR82">
        <f t="shared" si="1054"/>
        <v>0</v>
      </c>
      <c r="XS82">
        <f t="shared" si="1055"/>
        <v>0</v>
      </c>
      <c r="XT82">
        <f t="shared" si="1056"/>
        <v>0</v>
      </c>
      <c r="XU82">
        <f t="shared" si="1057"/>
        <v>0</v>
      </c>
      <c r="XV82">
        <f t="shared" si="1058"/>
        <v>0</v>
      </c>
      <c r="XX82">
        <f t="shared" si="1059"/>
        <v>0</v>
      </c>
      <c r="XY82">
        <f t="shared" si="1060"/>
        <v>0</v>
      </c>
      <c r="XZ82">
        <f t="shared" si="1061"/>
        <v>0</v>
      </c>
    </row>
    <row r="83" spans="2:650" x14ac:dyDescent="0.45">
      <c r="B83" s="31" t="str">
        <f>IF((IF($D$20="Snowball",CJ26,FL26)&gt;0.005),23,"")</f>
        <v/>
      </c>
      <c r="C83" s="32" t="str">
        <f>IF(AND((IF($D$20="Snowball",CJ26,FL26)&gt;0.005),$D$19&lt;&gt;""),EDATE($D$19,22),"")</f>
        <v/>
      </c>
      <c r="D83" s="29" t="str">
        <f t="shared" si="743"/>
        <v/>
      </c>
      <c r="E83" s="29" t="str">
        <f t="shared" si="744"/>
        <v/>
      </c>
      <c r="F83" s="29" t="str">
        <f t="shared" si="745"/>
        <v/>
      </c>
      <c r="G83" s="29" t="str">
        <f t="shared" si="746"/>
        <v/>
      </c>
      <c r="H83" s="35" t="str">
        <f t="shared" si="747"/>
        <v/>
      </c>
      <c r="I83" s="36" t="str">
        <f t="shared" si="748"/>
        <v/>
      </c>
      <c r="WH83">
        <v>80</v>
      </c>
      <c r="WI83">
        <f t="shared" si="1132"/>
        <v>0</v>
      </c>
      <c r="WJ83">
        <f t="shared" si="1133"/>
        <v>0</v>
      </c>
      <c r="WK83">
        <f t="shared" si="1134"/>
        <v>0</v>
      </c>
      <c r="WL83">
        <f t="shared" si="1135"/>
        <v>0</v>
      </c>
      <c r="WM83">
        <f t="shared" si="1136"/>
        <v>0</v>
      </c>
      <c r="WN83">
        <f t="shared" si="1137"/>
        <v>0</v>
      </c>
      <c r="WO83">
        <f t="shared" si="1138"/>
        <v>0</v>
      </c>
      <c r="WP83">
        <f t="shared" si="1139"/>
        <v>0</v>
      </c>
      <c r="WQ83">
        <f t="shared" si="1140"/>
        <v>0</v>
      </c>
      <c r="WR83">
        <f t="shared" si="1141"/>
        <v>0</v>
      </c>
      <c r="WS83">
        <f t="shared" si="1029"/>
        <v>0</v>
      </c>
      <c r="WT83">
        <f t="shared" si="1030"/>
        <v>0</v>
      </c>
      <c r="WU83">
        <f t="shared" si="1031"/>
        <v>0</v>
      </c>
      <c r="WV83">
        <f t="shared" si="1032"/>
        <v>0</v>
      </c>
      <c r="WW83">
        <f t="shared" si="1033"/>
        <v>0</v>
      </c>
      <c r="WX83">
        <f t="shared" si="1034"/>
        <v>0</v>
      </c>
      <c r="WY83">
        <f t="shared" si="1035"/>
        <v>0</v>
      </c>
      <c r="WZ83">
        <f t="shared" si="1036"/>
        <v>0</v>
      </c>
      <c r="XA83">
        <f t="shared" si="1037"/>
        <v>0</v>
      </c>
      <c r="XB83">
        <f t="shared" si="1038"/>
        <v>0</v>
      </c>
      <c r="XC83">
        <f t="shared" si="1039"/>
        <v>0</v>
      </c>
      <c r="XD83">
        <f t="shared" si="1040"/>
        <v>0</v>
      </c>
      <c r="XE83">
        <f t="shared" si="1041"/>
        <v>0</v>
      </c>
      <c r="XF83">
        <f t="shared" si="1042"/>
        <v>0</v>
      </c>
      <c r="XG83">
        <f t="shared" si="1043"/>
        <v>0</v>
      </c>
      <c r="XH83">
        <f t="shared" si="1044"/>
        <v>0</v>
      </c>
      <c r="XI83">
        <f t="shared" si="1045"/>
        <v>0</v>
      </c>
      <c r="XJ83">
        <f t="shared" si="1046"/>
        <v>0</v>
      </c>
      <c r="XK83">
        <f t="shared" si="1047"/>
        <v>0</v>
      </c>
      <c r="XL83">
        <f t="shared" si="1048"/>
        <v>0</v>
      </c>
      <c r="XM83">
        <f t="shared" si="1049"/>
        <v>0</v>
      </c>
      <c r="XN83">
        <f t="shared" si="1050"/>
        <v>0</v>
      </c>
      <c r="XO83">
        <f t="shared" si="1051"/>
        <v>0</v>
      </c>
      <c r="XP83">
        <f t="shared" si="1052"/>
        <v>0</v>
      </c>
      <c r="XQ83">
        <f t="shared" si="1053"/>
        <v>0</v>
      </c>
      <c r="XR83">
        <f t="shared" si="1054"/>
        <v>0</v>
      </c>
      <c r="XS83">
        <f t="shared" si="1055"/>
        <v>0</v>
      </c>
      <c r="XT83">
        <f t="shared" si="1056"/>
        <v>0</v>
      </c>
      <c r="XU83">
        <f t="shared" si="1057"/>
        <v>0</v>
      </c>
      <c r="XV83">
        <f t="shared" si="1058"/>
        <v>0</v>
      </c>
      <c r="XX83">
        <f t="shared" si="1059"/>
        <v>0</v>
      </c>
      <c r="XY83">
        <f t="shared" si="1060"/>
        <v>0</v>
      </c>
      <c r="XZ83">
        <f t="shared" si="1061"/>
        <v>0</v>
      </c>
    </row>
    <row r="84" spans="2:650" x14ac:dyDescent="0.45">
      <c r="B84" s="31" t="str">
        <f>IF((IF($D$20="Snowball",CJ27,FL27)&gt;0.005),24,"")</f>
        <v/>
      </c>
      <c r="C84" s="32" t="str">
        <f>IF(AND((IF($D$20="Snowball",CJ27,FL27)&gt;0.005),$D$19&lt;&gt;""),EDATE($D$19,23),"")</f>
        <v/>
      </c>
      <c r="D84" s="29" t="str">
        <f t="shared" si="743"/>
        <v/>
      </c>
      <c r="E84" s="29" t="str">
        <f t="shared" si="744"/>
        <v/>
      </c>
      <c r="F84" s="29" t="str">
        <f t="shared" si="745"/>
        <v/>
      </c>
      <c r="G84" s="29" t="str">
        <f t="shared" si="746"/>
        <v/>
      </c>
      <c r="H84" s="35" t="str">
        <f t="shared" si="747"/>
        <v/>
      </c>
      <c r="I84" s="36" t="str">
        <f t="shared" si="748"/>
        <v/>
      </c>
      <c r="WH84">
        <v>81</v>
      </c>
      <c r="WI84">
        <f t="shared" si="1132"/>
        <v>0</v>
      </c>
      <c r="WJ84">
        <f t="shared" si="1133"/>
        <v>0</v>
      </c>
      <c r="WK84">
        <f t="shared" si="1134"/>
        <v>0</v>
      </c>
      <c r="WL84">
        <f t="shared" si="1135"/>
        <v>0</v>
      </c>
      <c r="WM84">
        <f t="shared" si="1136"/>
        <v>0</v>
      </c>
      <c r="WN84">
        <f t="shared" si="1137"/>
        <v>0</v>
      </c>
      <c r="WO84">
        <f t="shared" si="1138"/>
        <v>0</v>
      </c>
      <c r="WP84">
        <f t="shared" si="1139"/>
        <v>0</v>
      </c>
      <c r="WQ84">
        <f t="shared" si="1140"/>
        <v>0</v>
      </c>
      <c r="WR84">
        <f t="shared" si="1141"/>
        <v>0</v>
      </c>
      <c r="WS84">
        <f t="shared" si="1029"/>
        <v>0</v>
      </c>
      <c r="WT84">
        <f t="shared" si="1030"/>
        <v>0</v>
      </c>
      <c r="WU84">
        <f t="shared" si="1031"/>
        <v>0</v>
      </c>
      <c r="WV84">
        <f t="shared" si="1032"/>
        <v>0</v>
      </c>
      <c r="WW84">
        <f t="shared" si="1033"/>
        <v>0</v>
      </c>
      <c r="WX84">
        <f t="shared" si="1034"/>
        <v>0</v>
      </c>
      <c r="WY84">
        <f t="shared" si="1035"/>
        <v>0</v>
      </c>
      <c r="WZ84">
        <f t="shared" si="1036"/>
        <v>0</v>
      </c>
      <c r="XA84">
        <f t="shared" si="1037"/>
        <v>0</v>
      </c>
      <c r="XB84">
        <f t="shared" si="1038"/>
        <v>0</v>
      </c>
      <c r="XC84">
        <f t="shared" si="1039"/>
        <v>0</v>
      </c>
      <c r="XD84">
        <f t="shared" si="1040"/>
        <v>0</v>
      </c>
      <c r="XE84">
        <f t="shared" si="1041"/>
        <v>0</v>
      </c>
      <c r="XF84">
        <f t="shared" si="1042"/>
        <v>0</v>
      </c>
      <c r="XG84">
        <f t="shared" si="1043"/>
        <v>0</v>
      </c>
      <c r="XH84">
        <f t="shared" si="1044"/>
        <v>0</v>
      </c>
      <c r="XI84">
        <f t="shared" si="1045"/>
        <v>0</v>
      </c>
      <c r="XJ84">
        <f t="shared" si="1046"/>
        <v>0</v>
      </c>
      <c r="XK84">
        <f t="shared" si="1047"/>
        <v>0</v>
      </c>
      <c r="XL84">
        <f t="shared" si="1048"/>
        <v>0</v>
      </c>
      <c r="XM84">
        <f t="shared" si="1049"/>
        <v>0</v>
      </c>
      <c r="XN84">
        <f t="shared" si="1050"/>
        <v>0</v>
      </c>
      <c r="XO84">
        <f t="shared" si="1051"/>
        <v>0</v>
      </c>
      <c r="XP84">
        <f t="shared" si="1052"/>
        <v>0</v>
      </c>
      <c r="XQ84">
        <f t="shared" si="1053"/>
        <v>0</v>
      </c>
      <c r="XR84">
        <f t="shared" si="1054"/>
        <v>0</v>
      </c>
      <c r="XS84">
        <f t="shared" si="1055"/>
        <v>0</v>
      </c>
      <c r="XT84">
        <f t="shared" si="1056"/>
        <v>0</v>
      </c>
      <c r="XU84">
        <f t="shared" si="1057"/>
        <v>0</v>
      </c>
      <c r="XV84">
        <f t="shared" si="1058"/>
        <v>0</v>
      </c>
      <c r="XX84">
        <f t="shared" si="1059"/>
        <v>0</v>
      </c>
      <c r="XY84">
        <f t="shared" si="1060"/>
        <v>0</v>
      </c>
      <c r="XZ84">
        <f t="shared" si="1061"/>
        <v>0</v>
      </c>
    </row>
    <row r="85" spans="2:650" x14ac:dyDescent="0.45">
      <c r="B85" s="31" t="str">
        <f>IF((IF($D$20="Snowball",CJ28,FL28)&gt;0.005),25,"")</f>
        <v/>
      </c>
      <c r="C85" s="32" t="str">
        <f>IF(AND((IF($D$20="Snowball",CJ28,FL28)&gt;0.005),$D$19&lt;&gt;""),EDATE($D$19,24),"")</f>
        <v/>
      </c>
      <c r="D85" s="29" t="str">
        <f t="shared" si="743"/>
        <v/>
      </c>
      <c r="E85" s="29" t="str">
        <f t="shared" si="744"/>
        <v/>
      </c>
      <c r="F85" s="29" t="str">
        <f t="shared" si="745"/>
        <v/>
      </c>
      <c r="G85" s="29" t="str">
        <f t="shared" si="746"/>
        <v/>
      </c>
      <c r="H85" s="35" t="str">
        <f t="shared" si="747"/>
        <v/>
      </c>
      <c r="I85" s="36" t="str">
        <f t="shared" si="748"/>
        <v/>
      </c>
      <c r="WH85">
        <v>82</v>
      </c>
      <c r="WI85">
        <f t="shared" si="1132"/>
        <v>0</v>
      </c>
      <c r="WJ85">
        <f t="shared" si="1133"/>
        <v>0</v>
      </c>
      <c r="WK85">
        <f t="shared" si="1134"/>
        <v>0</v>
      </c>
      <c r="WL85">
        <f t="shared" si="1135"/>
        <v>0</v>
      </c>
      <c r="WM85">
        <f t="shared" si="1136"/>
        <v>0</v>
      </c>
      <c r="WN85">
        <f t="shared" si="1137"/>
        <v>0</v>
      </c>
      <c r="WO85">
        <f t="shared" si="1138"/>
        <v>0</v>
      </c>
      <c r="WP85">
        <f t="shared" si="1139"/>
        <v>0</v>
      </c>
      <c r="WQ85">
        <f t="shared" si="1140"/>
        <v>0</v>
      </c>
      <c r="WR85">
        <f t="shared" si="1141"/>
        <v>0</v>
      </c>
      <c r="WS85">
        <f t="shared" si="1029"/>
        <v>0</v>
      </c>
      <c r="WT85">
        <f t="shared" si="1030"/>
        <v>0</v>
      </c>
      <c r="WU85">
        <f t="shared" si="1031"/>
        <v>0</v>
      </c>
      <c r="WV85">
        <f t="shared" si="1032"/>
        <v>0</v>
      </c>
      <c r="WW85">
        <f t="shared" si="1033"/>
        <v>0</v>
      </c>
      <c r="WX85">
        <f t="shared" si="1034"/>
        <v>0</v>
      </c>
      <c r="WY85">
        <f t="shared" si="1035"/>
        <v>0</v>
      </c>
      <c r="WZ85">
        <f t="shared" si="1036"/>
        <v>0</v>
      </c>
      <c r="XA85">
        <f t="shared" si="1037"/>
        <v>0</v>
      </c>
      <c r="XB85">
        <f t="shared" si="1038"/>
        <v>0</v>
      </c>
      <c r="XC85">
        <f t="shared" si="1039"/>
        <v>0</v>
      </c>
      <c r="XD85">
        <f t="shared" si="1040"/>
        <v>0</v>
      </c>
      <c r="XE85">
        <f t="shared" si="1041"/>
        <v>0</v>
      </c>
      <c r="XF85">
        <f t="shared" si="1042"/>
        <v>0</v>
      </c>
      <c r="XG85">
        <f t="shared" si="1043"/>
        <v>0</v>
      </c>
      <c r="XH85">
        <f t="shared" si="1044"/>
        <v>0</v>
      </c>
      <c r="XI85">
        <f t="shared" si="1045"/>
        <v>0</v>
      </c>
      <c r="XJ85">
        <f t="shared" si="1046"/>
        <v>0</v>
      </c>
      <c r="XK85">
        <f t="shared" si="1047"/>
        <v>0</v>
      </c>
      <c r="XL85">
        <f t="shared" si="1048"/>
        <v>0</v>
      </c>
      <c r="XM85">
        <f t="shared" si="1049"/>
        <v>0</v>
      </c>
      <c r="XN85">
        <f t="shared" si="1050"/>
        <v>0</v>
      </c>
      <c r="XO85">
        <f t="shared" si="1051"/>
        <v>0</v>
      </c>
      <c r="XP85">
        <f t="shared" si="1052"/>
        <v>0</v>
      </c>
      <c r="XQ85">
        <f t="shared" si="1053"/>
        <v>0</v>
      </c>
      <c r="XR85">
        <f t="shared" si="1054"/>
        <v>0</v>
      </c>
      <c r="XS85">
        <f t="shared" si="1055"/>
        <v>0</v>
      </c>
      <c r="XT85">
        <f t="shared" si="1056"/>
        <v>0</v>
      </c>
      <c r="XU85">
        <f t="shared" si="1057"/>
        <v>0</v>
      </c>
      <c r="XV85">
        <f t="shared" si="1058"/>
        <v>0</v>
      </c>
      <c r="XX85">
        <f t="shared" si="1059"/>
        <v>0</v>
      </c>
      <c r="XY85">
        <f t="shared" si="1060"/>
        <v>0</v>
      </c>
      <c r="XZ85">
        <f t="shared" si="1061"/>
        <v>0</v>
      </c>
    </row>
    <row r="86" spans="2:650" x14ac:dyDescent="0.45">
      <c r="B86" s="31" t="str">
        <f>IF((IF($D$20="Snowball",CJ29,FL29)&gt;0.005),26,"")</f>
        <v/>
      </c>
      <c r="C86" s="32" t="str">
        <f>IF(AND((IF($D$20="Snowball",CJ29,FL29)&gt;0.005),$D$19&lt;&gt;""),EDATE($D$19,25),"")</f>
        <v/>
      </c>
      <c r="D86" s="29" t="str">
        <f t="shared" si="743"/>
        <v/>
      </c>
      <c r="E86" s="29" t="str">
        <f t="shared" si="744"/>
        <v/>
      </c>
      <c r="F86" s="29" t="str">
        <f t="shared" si="745"/>
        <v/>
      </c>
      <c r="G86" s="29" t="str">
        <f t="shared" si="746"/>
        <v/>
      </c>
      <c r="H86" s="35" t="str">
        <f t="shared" si="747"/>
        <v/>
      </c>
      <c r="I86" s="36" t="str">
        <f t="shared" si="748"/>
        <v/>
      </c>
      <c r="WH86">
        <v>83</v>
      </c>
      <c r="WI86">
        <f t="shared" si="1132"/>
        <v>0</v>
      </c>
      <c r="WJ86">
        <f t="shared" si="1133"/>
        <v>0</v>
      </c>
      <c r="WK86">
        <f t="shared" si="1134"/>
        <v>0</v>
      </c>
      <c r="WL86">
        <f t="shared" si="1135"/>
        <v>0</v>
      </c>
      <c r="WM86">
        <f t="shared" si="1136"/>
        <v>0</v>
      </c>
      <c r="WN86">
        <f t="shared" si="1137"/>
        <v>0</v>
      </c>
      <c r="WO86">
        <f t="shared" si="1138"/>
        <v>0</v>
      </c>
      <c r="WP86">
        <f t="shared" si="1139"/>
        <v>0</v>
      </c>
      <c r="WQ86">
        <f t="shared" si="1140"/>
        <v>0</v>
      </c>
      <c r="WR86">
        <f t="shared" si="1141"/>
        <v>0</v>
      </c>
      <c r="WS86">
        <f t="shared" si="1029"/>
        <v>0</v>
      </c>
      <c r="WT86">
        <f t="shared" si="1030"/>
        <v>0</v>
      </c>
      <c r="WU86">
        <f t="shared" si="1031"/>
        <v>0</v>
      </c>
      <c r="WV86">
        <f t="shared" si="1032"/>
        <v>0</v>
      </c>
      <c r="WW86">
        <f t="shared" si="1033"/>
        <v>0</v>
      </c>
      <c r="WX86">
        <f t="shared" si="1034"/>
        <v>0</v>
      </c>
      <c r="WY86">
        <f t="shared" si="1035"/>
        <v>0</v>
      </c>
      <c r="WZ86">
        <f t="shared" si="1036"/>
        <v>0</v>
      </c>
      <c r="XA86">
        <f t="shared" si="1037"/>
        <v>0</v>
      </c>
      <c r="XB86">
        <f t="shared" si="1038"/>
        <v>0</v>
      </c>
      <c r="XC86">
        <f t="shared" si="1039"/>
        <v>0</v>
      </c>
      <c r="XD86">
        <f t="shared" si="1040"/>
        <v>0</v>
      </c>
      <c r="XE86">
        <f t="shared" si="1041"/>
        <v>0</v>
      </c>
      <c r="XF86">
        <f t="shared" si="1042"/>
        <v>0</v>
      </c>
      <c r="XG86">
        <f t="shared" si="1043"/>
        <v>0</v>
      </c>
      <c r="XH86">
        <f t="shared" si="1044"/>
        <v>0</v>
      </c>
      <c r="XI86">
        <f t="shared" si="1045"/>
        <v>0</v>
      </c>
      <c r="XJ86">
        <f t="shared" si="1046"/>
        <v>0</v>
      </c>
      <c r="XK86">
        <f t="shared" si="1047"/>
        <v>0</v>
      </c>
      <c r="XL86">
        <f t="shared" si="1048"/>
        <v>0</v>
      </c>
      <c r="XM86">
        <f t="shared" si="1049"/>
        <v>0</v>
      </c>
      <c r="XN86">
        <f t="shared" si="1050"/>
        <v>0</v>
      </c>
      <c r="XO86">
        <f t="shared" si="1051"/>
        <v>0</v>
      </c>
      <c r="XP86">
        <f t="shared" si="1052"/>
        <v>0</v>
      </c>
      <c r="XQ86">
        <f t="shared" si="1053"/>
        <v>0</v>
      </c>
      <c r="XR86">
        <f t="shared" si="1054"/>
        <v>0</v>
      </c>
      <c r="XS86">
        <f t="shared" si="1055"/>
        <v>0</v>
      </c>
      <c r="XT86">
        <f t="shared" si="1056"/>
        <v>0</v>
      </c>
      <c r="XU86">
        <f t="shared" si="1057"/>
        <v>0</v>
      </c>
      <c r="XV86">
        <f t="shared" si="1058"/>
        <v>0</v>
      </c>
      <c r="XX86">
        <f t="shared" si="1059"/>
        <v>0</v>
      </c>
      <c r="XY86">
        <f t="shared" si="1060"/>
        <v>0</v>
      </c>
      <c r="XZ86">
        <f t="shared" si="1061"/>
        <v>0</v>
      </c>
    </row>
    <row r="87" spans="2:650" x14ac:dyDescent="0.45">
      <c r="B87" s="31" t="str">
        <f>IF((IF($D$20="Snowball",CJ30,FL30)&gt;0.005),27,"")</f>
        <v/>
      </c>
      <c r="C87" s="32" t="str">
        <f>IF(AND((IF($D$20="Snowball",CJ30,FL30)&gt;0.005),$D$19&lt;&gt;""),EDATE($D$19,26),"")</f>
        <v/>
      </c>
      <c r="D87" s="29" t="str">
        <f t="shared" si="743"/>
        <v/>
      </c>
      <c r="E87" s="29" t="str">
        <f t="shared" si="744"/>
        <v/>
      </c>
      <c r="F87" s="29" t="str">
        <f t="shared" si="745"/>
        <v/>
      </c>
      <c r="G87" s="29" t="str">
        <f t="shared" si="746"/>
        <v/>
      </c>
      <c r="H87" s="35" t="str">
        <f t="shared" si="747"/>
        <v/>
      </c>
      <c r="I87" s="36" t="str">
        <f t="shared" si="748"/>
        <v/>
      </c>
      <c r="WH87">
        <v>84</v>
      </c>
      <c r="WI87">
        <f t="shared" si="1132"/>
        <v>0</v>
      </c>
      <c r="WJ87">
        <f t="shared" si="1133"/>
        <v>0</v>
      </c>
      <c r="WK87">
        <f t="shared" si="1134"/>
        <v>0</v>
      </c>
      <c r="WL87">
        <f t="shared" si="1135"/>
        <v>0</v>
      </c>
      <c r="WM87">
        <f t="shared" si="1136"/>
        <v>0</v>
      </c>
      <c r="WN87">
        <f t="shared" si="1137"/>
        <v>0</v>
      </c>
      <c r="WO87">
        <f t="shared" si="1138"/>
        <v>0</v>
      </c>
      <c r="WP87">
        <f t="shared" si="1139"/>
        <v>0</v>
      </c>
      <c r="WQ87">
        <f t="shared" si="1140"/>
        <v>0</v>
      </c>
      <c r="WR87">
        <f t="shared" si="1141"/>
        <v>0</v>
      </c>
      <c r="WS87">
        <f t="shared" si="1029"/>
        <v>0</v>
      </c>
      <c r="WT87">
        <f t="shared" si="1030"/>
        <v>0</v>
      </c>
      <c r="WU87">
        <f t="shared" si="1031"/>
        <v>0</v>
      </c>
      <c r="WV87">
        <f t="shared" si="1032"/>
        <v>0</v>
      </c>
      <c r="WW87">
        <f t="shared" si="1033"/>
        <v>0</v>
      </c>
      <c r="WX87">
        <f t="shared" si="1034"/>
        <v>0</v>
      </c>
      <c r="WY87">
        <f t="shared" si="1035"/>
        <v>0</v>
      </c>
      <c r="WZ87">
        <f t="shared" si="1036"/>
        <v>0</v>
      </c>
      <c r="XA87">
        <f t="shared" si="1037"/>
        <v>0</v>
      </c>
      <c r="XB87">
        <f t="shared" si="1038"/>
        <v>0</v>
      </c>
      <c r="XC87">
        <f t="shared" si="1039"/>
        <v>0</v>
      </c>
      <c r="XD87">
        <f t="shared" si="1040"/>
        <v>0</v>
      </c>
      <c r="XE87">
        <f t="shared" si="1041"/>
        <v>0</v>
      </c>
      <c r="XF87">
        <f t="shared" si="1042"/>
        <v>0</v>
      </c>
      <c r="XG87">
        <f t="shared" si="1043"/>
        <v>0</v>
      </c>
      <c r="XH87">
        <f t="shared" si="1044"/>
        <v>0</v>
      </c>
      <c r="XI87">
        <f t="shared" si="1045"/>
        <v>0</v>
      </c>
      <c r="XJ87">
        <f t="shared" si="1046"/>
        <v>0</v>
      </c>
      <c r="XK87">
        <f t="shared" si="1047"/>
        <v>0</v>
      </c>
      <c r="XL87">
        <f t="shared" si="1048"/>
        <v>0</v>
      </c>
      <c r="XM87">
        <f t="shared" si="1049"/>
        <v>0</v>
      </c>
      <c r="XN87">
        <f t="shared" si="1050"/>
        <v>0</v>
      </c>
      <c r="XO87">
        <f t="shared" si="1051"/>
        <v>0</v>
      </c>
      <c r="XP87">
        <f t="shared" si="1052"/>
        <v>0</v>
      </c>
      <c r="XQ87">
        <f t="shared" si="1053"/>
        <v>0</v>
      </c>
      <c r="XR87">
        <f t="shared" si="1054"/>
        <v>0</v>
      </c>
      <c r="XS87">
        <f t="shared" si="1055"/>
        <v>0</v>
      </c>
      <c r="XT87">
        <f t="shared" si="1056"/>
        <v>0</v>
      </c>
      <c r="XU87">
        <f t="shared" si="1057"/>
        <v>0</v>
      </c>
      <c r="XV87">
        <f t="shared" si="1058"/>
        <v>0</v>
      </c>
      <c r="XX87">
        <f t="shared" si="1059"/>
        <v>0</v>
      </c>
      <c r="XY87">
        <f t="shared" si="1060"/>
        <v>0</v>
      </c>
      <c r="XZ87">
        <f t="shared" si="1061"/>
        <v>0</v>
      </c>
    </row>
    <row r="88" spans="2:650" x14ac:dyDescent="0.45">
      <c r="B88" s="31" t="str">
        <f>IF((IF($D$20="Snowball",CJ31,FL31)&gt;0.005),28,"")</f>
        <v/>
      </c>
      <c r="C88" s="32" t="str">
        <f>IF(AND((IF($D$20="Snowball",CJ31,FL31)&gt;0.005),$D$19&lt;&gt;""),EDATE($D$19,27),"")</f>
        <v/>
      </c>
      <c r="D88" s="29" t="str">
        <f t="shared" si="743"/>
        <v/>
      </c>
      <c r="E88" s="29" t="str">
        <f t="shared" si="744"/>
        <v/>
      </c>
      <c r="F88" s="29" t="str">
        <f t="shared" si="745"/>
        <v/>
      </c>
      <c r="G88" s="29" t="str">
        <f t="shared" si="746"/>
        <v/>
      </c>
      <c r="H88" s="35" t="str">
        <f t="shared" si="747"/>
        <v/>
      </c>
      <c r="I88" s="36" t="str">
        <f t="shared" si="748"/>
        <v/>
      </c>
      <c r="WH88">
        <v>85</v>
      </c>
      <c r="WI88">
        <f t="shared" si="1132"/>
        <v>0</v>
      </c>
      <c r="WJ88">
        <f t="shared" si="1133"/>
        <v>0</v>
      </c>
      <c r="WK88">
        <f t="shared" si="1134"/>
        <v>0</v>
      </c>
      <c r="WL88">
        <f t="shared" si="1135"/>
        <v>0</v>
      </c>
      <c r="WM88">
        <f t="shared" si="1136"/>
        <v>0</v>
      </c>
      <c r="WN88">
        <f t="shared" si="1137"/>
        <v>0</v>
      </c>
      <c r="WO88">
        <f t="shared" si="1138"/>
        <v>0</v>
      </c>
      <c r="WP88">
        <f t="shared" si="1139"/>
        <v>0</v>
      </c>
      <c r="WQ88">
        <f t="shared" si="1140"/>
        <v>0</v>
      </c>
      <c r="WR88">
        <f t="shared" si="1141"/>
        <v>0</v>
      </c>
      <c r="WS88">
        <f t="shared" si="1029"/>
        <v>0</v>
      </c>
      <c r="WT88">
        <f t="shared" si="1030"/>
        <v>0</v>
      </c>
      <c r="WU88">
        <f t="shared" si="1031"/>
        <v>0</v>
      </c>
      <c r="WV88">
        <f t="shared" si="1032"/>
        <v>0</v>
      </c>
      <c r="WW88">
        <f t="shared" si="1033"/>
        <v>0</v>
      </c>
      <c r="WX88">
        <f t="shared" si="1034"/>
        <v>0</v>
      </c>
      <c r="WY88">
        <f t="shared" si="1035"/>
        <v>0</v>
      </c>
      <c r="WZ88">
        <f t="shared" si="1036"/>
        <v>0</v>
      </c>
      <c r="XA88">
        <f t="shared" si="1037"/>
        <v>0</v>
      </c>
      <c r="XB88">
        <f t="shared" si="1038"/>
        <v>0</v>
      </c>
      <c r="XC88">
        <f t="shared" si="1039"/>
        <v>0</v>
      </c>
      <c r="XD88">
        <f t="shared" si="1040"/>
        <v>0</v>
      </c>
      <c r="XE88">
        <f t="shared" si="1041"/>
        <v>0</v>
      </c>
      <c r="XF88">
        <f t="shared" si="1042"/>
        <v>0</v>
      </c>
      <c r="XG88">
        <f t="shared" si="1043"/>
        <v>0</v>
      </c>
      <c r="XH88">
        <f t="shared" si="1044"/>
        <v>0</v>
      </c>
      <c r="XI88">
        <f t="shared" si="1045"/>
        <v>0</v>
      </c>
      <c r="XJ88">
        <f t="shared" si="1046"/>
        <v>0</v>
      </c>
      <c r="XK88">
        <f t="shared" si="1047"/>
        <v>0</v>
      </c>
      <c r="XL88">
        <f t="shared" si="1048"/>
        <v>0</v>
      </c>
      <c r="XM88">
        <f t="shared" si="1049"/>
        <v>0</v>
      </c>
      <c r="XN88">
        <f t="shared" si="1050"/>
        <v>0</v>
      </c>
      <c r="XO88">
        <f t="shared" si="1051"/>
        <v>0</v>
      </c>
      <c r="XP88">
        <f t="shared" si="1052"/>
        <v>0</v>
      </c>
      <c r="XQ88">
        <f t="shared" si="1053"/>
        <v>0</v>
      </c>
      <c r="XR88">
        <f t="shared" si="1054"/>
        <v>0</v>
      </c>
      <c r="XS88">
        <f t="shared" si="1055"/>
        <v>0</v>
      </c>
      <c r="XT88">
        <f t="shared" si="1056"/>
        <v>0</v>
      </c>
      <c r="XU88">
        <f t="shared" si="1057"/>
        <v>0</v>
      </c>
      <c r="XV88">
        <f t="shared" si="1058"/>
        <v>0</v>
      </c>
      <c r="XX88">
        <f t="shared" si="1059"/>
        <v>0</v>
      </c>
      <c r="XY88">
        <f t="shared" si="1060"/>
        <v>0</v>
      </c>
      <c r="XZ88">
        <f t="shared" si="1061"/>
        <v>0</v>
      </c>
    </row>
    <row r="89" spans="2:650" x14ac:dyDescent="0.45">
      <c r="B89" s="31" t="str">
        <f>IF((IF($D$20="Snowball",CJ32,FL32)&gt;0.005),29,"")</f>
        <v/>
      </c>
      <c r="C89" s="32" t="str">
        <f>IF(AND((IF($D$20="Snowball",CJ32,FL32)&gt;0.005),$D$19&lt;&gt;""),EDATE($D$19,28),"")</f>
        <v/>
      </c>
      <c r="D89" s="29" t="str">
        <f t="shared" si="743"/>
        <v/>
      </c>
      <c r="E89" s="29" t="str">
        <f t="shared" si="744"/>
        <v/>
      </c>
      <c r="F89" s="29" t="str">
        <f t="shared" si="745"/>
        <v/>
      </c>
      <c r="G89" s="29" t="str">
        <f t="shared" si="746"/>
        <v/>
      </c>
      <c r="H89" s="35" t="str">
        <f t="shared" si="747"/>
        <v/>
      </c>
      <c r="I89" s="36" t="str">
        <f t="shared" si="748"/>
        <v/>
      </c>
      <c r="WH89">
        <v>86</v>
      </c>
      <c r="WI89">
        <f t="shared" si="1132"/>
        <v>0</v>
      </c>
      <c r="WJ89">
        <f t="shared" si="1133"/>
        <v>0</v>
      </c>
      <c r="WK89">
        <f t="shared" si="1134"/>
        <v>0</v>
      </c>
      <c r="WL89">
        <f t="shared" si="1135"/>
        <v>0</v>
      </c>
      <c r="WM89">
        <f t="shared" si="1136"/>
        <v>0</v>
      </c>
      <c r="WN89">
        <f t="shared" si="1137"/>
        <v>0</v>
      </c>
      <c r="WO89">
        <f t="shared" si="1138"/>
        <v>0</v>
      </c>
      <c r="WP89">
        <f t="shared" si="1139"/>
        <v>0</v>
      </c>
      <c r="WQ89">
        <f t="shared" si="1140"/>
        <v>0</v>
      </c>
      <c r="WR89">
        <f t="shared" si="1141"/>
        <v>0</v>
      </c>
      <c r="WS89">
        <f t="shared" si="1029"/>
        <v>0</v>
      </c>
      <c r="WT89">
        <f t="shared" si="1030"/>
        <v>0</v>
      </c>
      <c r="WU89">
        <f t="shared" si="1031"/>
        <v>0</v>
      </c>
      <c r="WV89">
        <f t="shared" si="1032"/>
        <v>0</v>
      </c>
      <c r="WW89">
        <f t="shared" si="1033"/>
        <v>0</v>
      </c>
      <c r="WX89">
        <f t="shared" si="1034"/>
        <v>0</v>
      </c>
      <c r="WY89">
        <f t="shared" si="1035"/>
        <v>0</v>
      </c>
      <c r="WZ89">
        <f t="shared" si="1036"/>
        <v>0</v>
      </c>
      <c r="XA89">
        <f t="shared" si="1037"/>
        <v>0</v>
      </c>
      <c r="XB89">
        <f t="shared" si="1038"/>
        <v>0</v>
      </c>
      <c r="XC89">
        <f t="shared" si="1039"/>
        <v>0</v>
      </c>
      <c r="XD89">
        <f t="shared" si="1040"/>
        <v>0</v>
      </c>
      <c r="XE89">
        <f t="shared" si="1041"/>
        <v>0</v>
      </c>
      <c r="XF89">
        <f t="shared" si="1042"/>
        <v>0</v>
      </c>
      <c r="XG89">
        <f t="shared" si="1043"/>
        <v>0</v>
      </c>
      <c r="XH89">
        <f t="shared" si="1044"/>
        <v>0</v>
      </c>
      <c r="XI89">
        <f t="shared" si="1045"/>
        <v>0</v>
      </c>
      <c r="XJ89">
        <f t="shared" si="1046"/>
        <v>0</v>
      </c>
      <c r="XK89">
        <f t="shared" si="1047"/>
        <v>0</v>
      </c>
      <c r="XL89">
        <f t="shared" si="1048"/>
        <v>0</v>
      </c>
      <c r="XM89">
        <f t="shared" si="1049"/>
        <v>0</v>
      </c>
      <c r="XN89">
        <f t="shared" si="1050"/>
        <v>0</v>
      </c>
      <c r="XO89">
        <f t="shared" si="1051"/>
        <v>0</v>
      </c>
      <c r="XP89">
        <f t="shared" si="1052"/>
        <v>0</v>
      </c>
      <c r="XQ89">
        <f t="shared" si="1053"/>
        <v>0</v>
      </c>
      <c r="XR89">
        <f t="shared" si="1054"/>
        <v>0</v>
      </c>
      <c r="XS89">
        <f t="shared" si="1055"/>
        <v>0</v>
      </c>
      <c r="XT89">
        <f t="shared" si="1056"/>
        <v>0</v>
      </c>
      <c r="XU89">
        <f t="shared" si="1057"/>
        <v>0</v>
      </c>
      <c r="XV89">
        <f t="shared" si="1058"/>
        <v>0</v>
      </c>
      <c r="XX89">
        <f t="shared" si="1059"/>
        <v>0</v>
      </c>
      <c r="XY89">
        <f t="shared" si="1060"/>
        <v>0</v>
      </c>
      <c r="XZ89">
        <f t="shared" si="1061"/>
        <v>0</v>
      </c>
    </row>
    <row r="90" spans="2:650" x14ac:dyDescent="0.45">
      <c r="B90" s="31" t="str">
        <f>IF((IF($D$20="Snowball",CJ33,FL33)&gt;0.005),30,"")</f>
        <v/>
      </c>
      <c r="C90" s="32" t="str">
        <f>IF(AND((IF($D$20="Snowball",CJ33,FL33)&gt;0.005),$D$19&lt;&gt;""),EDATE($D$19,29),"")</f>
        <v/>
      </c>
      <c r="D90" s="29" t="str">
        <f t="shared" si="743"/>
        <v/>
      </c>
      <c r="E90" s="29" t="str">
        <f t="shared" si="744"/>
        <v/>
      </c>
      <c r="F90" s="29" t="str">
        <f t="shared" si="745"/>
        <v/>
      </c>
      <c r="G90" s="29" t="str">
        <f t="shared" si="746"/>
        <v/>
      </c>
      <c r="H90" s="35" t="str">
        <f t="shared" si="747"/>
        <v/>
      </c>
      <c r="I90" s="36" t="str">
        <f t="shared" si="748"/>
        <v/>
      </c>
      <c r="WH90">
        <v>87</v>
      </c>
      <c r="WI90">
        <f t="shared" si="1132"/>
        <v>0</v>
      </c>
      <c r="WJ90">
        <f t="shared" si="1133"/>
        <v>0</v>
      </c>
      <c r="WK90">
        <f t="shared" si="1134"/>
        <v>0</v>
      </c>
      <c r="WL90">
        <f t="shared" si="1135"/>
        <v>0</v>
      </c>
      <c r="WM90">
        <f t="shared" si="1136"/>
        <v>0</v>
      </c>
      <c r="WN90">
        <f t="shared" si="1137"/>
        <v>0</v>
      </c>
      <c r="WO90">
        <f t="shared" si="1138"/>
        <v>0</v>
      </c>
      <c r="WP90">
        <f t="shared" si="1139"/>
        <v>0</v>
      </c>
      <c r="WQ90">
        <f t="shared" si="1140"/>
        <v>0</v>
      </c>
      <c r="WR90">
        <f t="shared" si="1141"/>
        <v>0</v>
      </c>
      <c r="WS90">
        <f t="shared" si="1029"/>
        <v>0</v>
      </c>
      <c r="WT90">
        <f t="shared" si="1030"/>
        <v>0</v>
      </c>
      <c r="WU90">
        <f t="shared" si="1031"/>
        <v>0</v>
      </c>
      <c r="WV90">
        <f t="shared" si="1032"/>
        <v>0</v>
      </c>
      <c r="WW90">
        <f t="shared" si="1033"/>
        <v>0</v>
      </c>
      <c r="WX90">
        <f t="shared" si="1034"/>
        <v>0</v>
      </c>
      <c r="WY90">
        <f t="shared" si="1035"/>
        <v>0</v>
      </c>
      <c r="WZ90">
        <f t="shared" si="1036"/>
        <v>0</v>
      </c>
      <c r="XA90">
        <f t="shared" si="1037"/>
        <v>0</v>
      </c>
      <c r="XB90">
        <f t="shared" si="1038"/>
        <v>0</v>
      </c>
      <c r="XC90">
        <f t="shared" si="1039"/>
        <v>0</v>
      </c>
      <c r="XD90">
        <f t="shared" si="1040"/>
        <v>0</v>
      </c>
      <c r="XE90">
        <f t="shared" si="1041"/>
        <v>0</v>
      </c>
      <c r="XF90">
        <f t="shared" si="1042"/>
        <v>0</v>
      </c>
      <c r="XG90">
        <f t="shared" si="1043"/>
        <v>0</v>
      </c>
      <c r="XH90">
        <f t="shared" si="1044"/>
        <v>0</v>
      </c>
      <c r="XI90">
        <f t="shared" si="1045"/>
        <v>0</v>
      </c>
      <c r="XJ90">
        <f t="shared" si="1046"/>
        <v>0</v>
      </c>
      <c r="XK90">
        <f t="shared" si="1047"/>
        <v>0</v>
      </c>
      <c r="XL90">
        <f t="shared" si="1048"/>
        <v>0</v>
      </c>
      <c r="XM90">
        <f t="shared" si="1049"/>
        <v>0</v>
      </c>
      <c r="XN90">
        <f t="shared" si="1050"/>
        <v>0</v>
      </c>
      <c r="XO90">
        <f t="shared" si="1051"/>
        <v>0</v>
      </c>
      <c r="XP90">
        <f t="shared" si="1052"/>
        <v>0</v>
      </c>
      <c r="XQ90">
        <f t="shared" si="1053"/>
        <v>0</v>
      </c>
      <c r="XR90">
        <f t="shared" si="1054"/>
        <v>0</v>
      </c>
      <c r="XS90">
        <f t="shared" si="1055"/>
        <v>0</v>
      </c>
      <c r="XT90">
        <f t="shared" si="1056"/>
        <v>0</v>
      </c>
      <c r="XU90">
        <f t="shared" si="1057"/>
        <v>0</v>
      </c>
      <c r="XV90">
        <f t="shared" si="1058"/>
        <v>0</v>
      </c>
      <c r="XX90">
        <f t="shared" si="1059"/>
        <v>0</v>
      </c>
      <c r="XY90">
        <f t="shared" si="1060"/>
        <v>0</v>
      </c>
      <c r="XZ90">
        <f t="shared" si="1061"/>
        <v>0</v>
      </c>
    </row>
    <row r="91" spans="2:650" x14ac:dyDescent="0.45">
      <c r="B91" s="31" t="str">
        <f>IF((IF($D$20="Snowball",CJ34,FL34)&gt;0.005),31,"")</f>
        <v/>
      </c>
      <c r="C91" s="32" t="str">
        <f>IF(AND((IF($D$20="Snowball",CJ34,FL34)&gt;0.005),$D$19&lt;&gt;""),EDATE($D$19,30),"")</f>
        <v/>
      </c>
      <c r="D91" s="29" t="str">
        <f t="shared" si="743"/>
        <v/>
      </c>
      <c r="E91" s="29" t="str">
        <f t="shared" si="744"/>
        <v/>
      </c>
      <c r="F91" s="29" t="str">
        <f t="shared" si="745"/>
        <v/>
      </c>
      <c r="G91" s="29" t="str">
        <f t="shared" si="746"/>
        <v/>
      </c>
      <c r="H91" s="35" t="str">
        <f t="shared" si="747"/>
        <v/>
      </c>
      <c r="I91" s="36" t="str">
        <f t="shared" si="748"/>
        <v/>
      </c>
      <c r="WH91">
        <v>88</v>
      </c>
      <c r="WI91">
        <f t="shared" si="1132"/>
        <v>0</v>
      </c>
      <c r="WJ91">
        <f t="shared" si="1133"/>
        <v>0</v>
      </c>
      <c r="WK91">
        <f t="shared" si="1134"/>
        <v>0</v>
      </c>
      <c r="WL91">
        <f t="shared" si="1135"/>
        <v>0</v>
      </c>
      <c r="WM91">
        <f t="shared" si="1136"/>
        <v>0</v>
      </c>
      <c r="WN91">
        <f t="shared" si="1137"/>
        <v>0</v>
      </c>
      <c r="WO91">
        <f t="shared" si="1138"/>
        <v>0</v>
      </c>
      <c r="WP91">
        <f t="shared" si="1139"/>
        <v>0</v>
      </c>
      <c r="WQ91">
        <f t="shared" si="1140"/>
        <v>0</v>
      </c>
      <c r="WR91">
        <f t="shared" si="1141"/>
        <v>0</v>
      </c>
      <c r="WS91">
        <f t="shared" si="1029"/>
        <v>0</v>
      </c>
      <c r="WT91">
        <f t="shared" si="1030"/>
        <v>0</v>
      </c>
      <c r="WU91">
        <f t="shared" si="1031"/>
        <v>0</v>
      </c>
      <c r="WV91">
        <f t="shared" si="1032"/>
        <v>0</v>
      </c>
      <c r="WW91">
        <f t="shared" si="1033"/>
        <v>0</v>
      </c>
      <c r="WX91">
        <f t="shared" si="1034"/>
        <v>0</v>
      </c>
      <c r="WY91">
        <f t="shared" si="1035"/>
        <v>0</v>
      </c>
      <c r="WZ91">
        <f t="shared" si="1036"/>
        <v>0</v>
      </c>
      <c r="XA91">
        <f t="shared" si="1037"/>
        <v>0</v>
      </c>
      <c r="XB91">
        <f t="shared" si="1038"/>
        <v>0</v>
      </c>
      <c r="XC91">
        <f t="shared" si="1039"/>
        <v>0</v>
      </c>
      <c r="XD91">
        <f t="shared" si="1040"/>
        <v>0</v>
      </c>
      <c r="XE91">
        <f t="shared" si="1041"/>
        <v>0</v>
      </c>
      <c r="XF91">
        <f t="shared" si="1042"/>
        <v>0</v>
      </c>
      <c r="XG91">
        <f t="shared" si="1043"/>
        <v>0</v>
      </c>
      <c r="XH91">
        <f t="shared" si="1044"/>
        <v>0</v>
      </c>
      <c r="XI91">
        <f t="shared" si="1045"/>
        <v>0</v>
      </c>
      <c r="XJ91">
        <f t="shared" si="1046"/>
        <v>0</v>
      </c>
      <c r="XK91">
        <f t="shared" si="1047"/>
        <v>0</v>
      </c>
      <c r="XL91">
        <f t="shared" si="1048"/>
        <v>0</v>
      </c>
      <c r="XM91">
        <f t="shared" si="1049"/>
        <v>0</v>
      </c>
      <c r="XN91">
        <f t="shared" si="1050"/>
        <v>0</v>
      </c>
      <c r="XO91">
        <f t="shared" si="1051"/>
        <v>0</v>
      </c>
      <c r="XP91">
        <f t="shared" si="1052"/>
        <v>0</v>
      </c>
      <c r="XQ91">
        <f t="shared" si="1053"/>
        <v>0</v>
      </c>
      <c r="XR91">
        <f t="shared" si="1054"/>
        <v>0</v>
      </c>
      <c r="XS91">
        <f t="shared" si="1055"/>
        <v>0</v>
      </c>
      <c r="XT91">
        <f t="shared" si="1056"/>
        <v>0</v>
      </c>
      <c r="XU91">
        <f t="shared" si="1057"/>
        <v>0</v>
      </c>
      <c r="XV91">
        <f t="shared" si="1058"/>
        <v>0</v>
      </c>
      <c r="XX91">
        <f t="shared" si="1059"/>
        <v>0</v>
      </c>
      <c r="XY91">
        <f t="shared" si="1060"/>
        <v>0</v>
      </c>
      <c r="XZ91">
        <f t="shared" si="1061"/>
        <v>0</v>
      </c>
    </row>
    <row r="92" spans="2:650" x14ac:dyDescent="0.45">
      <c r="B92" s="31" t="str">
        <f>IF((IF($D$20="Snowball",CJ35,FL35)&gt;0.005),32,"")</f>
        <v/>
      </c>
      <c r="C92" s="32" t="str">
        <f>IF(AND((IF($D$20="Snowball",CJ35,FL35)&gt;0.005),$D$19&lt;&gt;""),EDATE($D$19,31),"")</f>
        <v/>
      </c>
      <c r="D92" s="29" t="str">
        <f t="shared" si="743"/>
        <v/>
      </c>
      <c r="E92" s="29" t="str">
        <f t="shared" si="744"/>
        <v/>
      </c>
      <c r="F92" s="29" t="str">
        <f t="shared" si="745"/>
        <v/>
      </c>
      <c r="G92" s="29" t="str">
        <f t="shared" si="746"/>
        <v/>
      </c>
      <c r="H92" s="35" t="str">
        <f t="shared" si="747"/>
        <v/>
      </c>
      <c r="I92" s="36" t="str">
        <f t="shared" si="748"/>
        <v/>
      </c>
      <c r="WH92">
        <v>89</v>
      </c>
      <c r="WI92">
        <f t="shared" si="1132"/>
        <v>0</v>
      </c>
      <c r="WJ92">
        <f t="shared" si="1133"/>
        <v>0</v>
      </c>
      <c r="WK92">
        <f t="shared" si="1134"/>
        <v>0</v>
      </c>
      <c r="WL92">
        <f t="shared" si="1135"/>
        <v>0</v>
      </c>
      <c r="WM92">
        <f t="shared" si="1136"/>
        <v>0</v>
      </c>
      <c r="WN92">
        <f t="shared" si="1137"/>
        <v>0</v>
      </c>
      <c r="WO92">
        <f t="shared" si="1138"/>
        <v>0</v>
      </c>
      <c r="WP92">
        <f t="shared" si="1139"/>
        <v>0</v>
      </c>
      <c r="WQ92">
        <f t="shared" si="1140"/>
        <v>0</v>
      </c>
      <c r="WR92">
        <f t="shared" si="1141"/>
        <v>0</v>
      </c>
      <c r="WS92">
        <f t="shared" si="1029"/>
        <v>0</v>
      </c>
      <c r="WT92">
        <f t="shared" si="1030"/>
        <v>0</v>
      </c>
      <c r="WU92">
        <f t="shared" si="1031"/>
        <v>0</v>
      </c>
      <c r="WV92">
        <f t="shared" si="1032"/>
        <v>0</v>
      </c>
      <c r="WW92">
        <f t="shared" si="1033"/>
        <v>0</v>
      </c>
      <c r="WX92">
        <f t="shared" si="1034"/>
        <v>0</v>
      </c>
      <c r="WY92">
        <f t="shared" si="1035"/>
        <v>0</v>
      </c>
      <c r="WZ92">
        <f t="shared" si="1036"/>
        <v>0</v>
      </c>
      <c r="XA92">
        <f t="shared" si="1037"/>
        <v>0</v>
      </c>
      <c r="XB92">
        <f t="shared" si="1038"/>
        <v>0</v>
      </c>
      <c r="XC92">
        <f t="shared" si="1039"/>
        <v>0</v>
      </c>
      <c r="XD92">
        <f t="shared" si="1040"/>
        <v>0</v>
      </c>
      <c r="XE92">
        <f t="shared" si="1041"/>
        <v>0</v>
      </c>
      <c r="XF92">
        <f t="shared" si="1042"/>
        <v>0</v>
      </c>
      <c r="XG92">
        <f t="shared" si="1043"/>
        <v>0</v>
      </c>
      <c r="XH92">
        <f t="shared" si="1044"/>
        <v>0</v>
      </c>
      <c r="XI92">
        <f t="shared" si="1045"/>
        <v>0</v>
      </c>
      <c r="XJ92">
        <f t="shared" si="1046"/>
        <v>0</v>
      </c>
      <c r="XK92">
        <f t="shared" si="1047"/>
        <v>0</v>
      </c>
      <c r="XL92">
        <f t="shared" si="1048"/>
        <v>0</v>
      </c>
      <c r="XM92">
        <f t="shared" si="1049"/>
        <v>0</v>
      </c>
      <c r="XN92">
        <f t="shared" si="1050"/>
        <v>0</v>
      </c>
      <c r="XO92">
        <f t="shared" si="1051"/>
        <v>0</v>
      </c>
      <c r="XP92">
        <f t="shared" si="1052"/>
        <v>0</v>
      </c>
      <c r="XQ92">
        <f t="shared" si="1053"/>
        <v>0</v>
      </c>
      <c r="XR92">
        <f t="shared" si="1054"/>
        <v>0</v>
      </c>
      <c r="XS92">
        <f t="shared" si="1055"/>
        <v>0</v>
      </c>
      <c r="XT92">
        <f t="shared" si="1056"/>
        <v>0</v>
      </c>
      <c r="XU92">
        <f t="shared" si="1057"/>
        <v>0</v>
      </c>
      <c r="XV92">
        <f t="shared" si="1058"/>
        <v>0</v>
      </c>
      <c r="XX92">
        <f t="shared" si="1059"/>
        <v>0</v>
      </c>
      <c r="XY92">
        <f t="shared" si="1060"/>
        <v>0</v>
      </c>
      <c r="XZ92">
        <f t="shared" si="1061"/>
        <v>0</v>
      </c>
    </row>
    <row r="93" spans="2:650" x14ac:dyDescent="0.45">
      <c r="B93" s="31" t="str">
        <f>IF((IF($D$20="Snowball",CJ36,FL36)&gt;0.005),33,"")</f>
        <v/>
      </c>
      <c r="C93" s="32" t="str">
        <f>IF(AND((IF($D$20="Snowball",CJ36,FL36)&gt;0.005),$D$19&lt;&gt;""),EDATE($D$19,32),"")</f>
        <v/>
      </c>
      <c r="D93" s="29" t="str">
        <f t="shared" ref="D93:D124" si="1142">IF((IF($D$20="Snowball",CJ36,FL36)&gt;0.005),IF($D$20="Snowball",CM36,FO36),"")</f>
        <v/>
      </c>
      <c r="E93" s="29" t="str">
        <f t="shared" ref="E93:E124" si="1143">IF((IF($D$20="Snowball",CJ36,FL36)&gt;0.005),IF($D$20="Snowball",CL36,FN36),"")</f>
        <v/>
      </c>
      <c r="F93" s="29" t="str">
        <f t="shared" ref="F93:F124" si="1144">IF((IF($D$20="Snowball",CJ36,FL36)&gt;0.005),IF($D$20="Snowball",CM36,FO36)-IF($D$20="Snowball",CL36,FN36),"")</f>
        <v/>
      </c>
      <c r="G93" s="29" t="str">
        <f t="shared" ref="G93:G124" si="1145">IF((IF($D$20="Snowball",CJ36,FL36)&gt;0.005),IF($D$20="Snowball",CK36,FM36),"")</f>
        <v/>
      </c>
      <c r="H93" s="35" t="str">
        <f t="shared" ref="H93:H124" si="1146">IF(AND((IF($D$20="Snowball",CJ36,FL36)&gt;0.005),IF($D$20="Snowball",CN36,FP36)&lt;&gt;""),INDEX($C$7:$C$16,IF($D$20="Snowball",CN36,FP36)),"")</f>
        <v/>
      </c>
      <c r="I93" s="36" t="str">
        <f t="shared" ref="I93:I124" si="1147">IF(AND((IF($D$20="Snowball",CJ36,FL36)&gt;0.005),IF($D$20="Snowball",CO36,FQ36)&lt;&gt;""),INDEX($C$7:$C$16,IF($D$20="Snowball",CO36,FQ36)),"")</f>
        <v/>
      </c>
      <c r="WH93">
        <v>90</v>
      </c>
      <c r="WI93">
        <f t="shared" si="1132"/>
        <v>0</v>
      </c>
      <c r="WJ93">
        <f t="shared" si="1133"/>
        <v>0</v>
      </c>
      <c r="WK93">
        <f t="shared" si="1134"/>
        <v>0</v>
      </c>
      <c r="WL93">
        <f t="shared" si="1135"/>
        <v>0</v>
      </c>
      <c r="WM93">
        <f t="shared" si="1136"/>
        <v>0</v>
      </c>
      <c r="WN93">
        <f t="shared" si="1137"/>
        <v>0</v>
      </c>
      <c r="WO93">
        <f t="shared" si="1138"/>
        <v>0</v>
      </c>
      <c r="WP93">
        <f t="shared" si="1139"/>
        <v>0</v>
      </c>
      <c r="WQ93">
        <f t="shared" si="1140"/>
        <v>0</v>
      </c>
      <c r="WR93">
        <f t="shared" si="1141"/>
        <v>0</v>
      </c>
      <c r="WS93">
        <f t="shared" si="1029"/>
        <v>0</v>
      </c>
      <c r="WT93">
        <f t="shared" si="1030"/>
        <v>0</v>
      </c>
      <c r="WU93">
        <f t="shared" si="1031"/>
        <v>0</v>
      </c>
      <c r="WV93">
        <f t="shared" si="1032"/>
        <v>0</v>
      </c>
      <c r="WW93">
        <f t="shared" si="1033"/>
        <v>0</v>
      </c>
      <c r="WX93">
        <f t="shared" si="1034"/>
        <v>0</v>
      </c>
      <c r="WY93">
        <f t="shared" si="1035"/>
        <v>0</v>
      </c>
      <c r="WZ93">
        <f t="shared" si="1036"/>
        <v>0</v>
      </c>
      <c r="XA93">
        <f t="shared" si="1037"/>
        <v>0</v>
      </c>
      <c r="XB93">
        <f t="shared" si="1038"/>
        <v>0</v>
      </c>
      <c r="XC93">
        <f t="shared" si="1039"/>
        <v>0</v>
      </c>
      <c r="XD93">
        <f t="shared" si="1040"/>
        <v>0</v>
      </c>
      <c r="XE93">
        <f t="shared" si="1041"/>
        <v>0</v>
      </c>
      <c r="XF93">
        <f t="shared" si="1042"/>
        <v>0</v>
      </c>
      <c r="XG93">
        <f t="shared" si="1043"/>
        <v>0</v>
      </c>
      <c r="XH93">
        <f t="shared" si="1044"/>
        <v>0</v>
      </c>
      <c r="XI93">
        <f t="shared" si="1045"/>
        <v>0</v>
      </c>
      <c r="XJ93">
        <f t="shared" si="1046"/>
        <v>0</v>
      </c>
      <c r="XK93">
        <f t="shared" si="1047"/>
        <v>0</v>
      </c>
      <c r="XL93">
        <f t="shared" si="1048"/>
        <v>0</v>
      </c>
      <c r="XM93">
        <f t="shared" si="1049"/>
        <v>0</v>
      </c>
      <c r="XN93">
        <f t="shared" si="1050"/>
        <v>0</v>
      </c>
      <c r="XO93">
        <f t="shared" si="1051"/>
        <v>0</v>
      </c>
      <c r="XP93">
        <f t="shared" si="1052"/>
        <v>0</v>
      </c>
      <c r="XQ93">
        <f t="shared" si="1053"/>
        <v>0</v>
      </c>
      <c r="XR93">
        <f t="shared" si="1054"/>
        <v>0</v>
      </c>
      <c r="XS93">
        <f t="shared" si="1055"/>
        <v>0</v>
      </c>
      <c r="XT93">
        <f t="shared" si="1056"/>
        <v>0</v>
      </c>
      <c r="XU93">
        <f t="shared" si="1057"/>
        <v>0</v>
      </c>
      <c r="XV93">
        <f t="shared" si="1058"/>
        <v>0</v>
      </c>
      <c r="XX93">
        <f t="shared" si="1059"/>
        <v>0</v>
      </c>
      <c r="XY93">
        <f t="shared" si="1060"/>
        <v>0</v>
      </c>
      <c r="XZ93">
        <f t="shared" si="1061"/>
        <v>0</v>
      </c>
    </row>
    <row r="94" spans="2:650" x14ac:dyDescent="0.45">
      <c r="B94" s="31" t="str">
        <f>IF((IF($D$20="Snowball",CJ37,FL37)&gt;0.005),34,"")</f>
        <v/>
      </c>
      <c r="C94" s="32" t="str">
        <f>IF(AND((IF($D$20="Snowball",CJ37,FL37)&gt;0.005),$D$19&lt;&gt;""),EDATE($D$19,33),"")</f>
        <v/>
      </c>
      <c r="D94" s="29" t="str">
        <f t="shared" si="1142"/>
        <v/>
      </c>
      <c r="E94" s="29" t="str">
        <f t="shared" si="1143"/>
        <v/>
      </c>
      <c r="F94" s="29" t="str">
        <f t="shared" si="1144"/>
        <v/>
      </c>
      <c r="G94" s="29" t="str">
        <f t="shared" si="1145"/>
        <v/>
      </c>
      <c r="H94" s="35" t="str">
        <f t="shared" si="1146"/>
        <v/>
      </c>
      <c r="I94" s="36" t="str">
        <f t="shared" si="1147"/>
        <v/>
      </c>
      <c r="WH94">
        <v>91</v>
      </c>
      <c r="WI94">
        <f t="shared" si="1132"/>
        <v>0</v>
      </c>
      <c r="WJ94">
        <f t="shared" si="1133"/>
        <v>0</v>
      </c>
      <c r="WK94">
        <f t="shared" si="1134"/>
        <v>0</v>
      </c>
      <c r="WL94">
        <f t="shared" si="1135"/>
        <v>0</v>
      </c>
      <c r="WM94">
        <f t="shared" si="1136"/>
        <v>0</v>
      </c>
      <c r="WN94">
        <f t="shared" si="1137"/>
        <v>0</v>
      </c>
      <c r="WO94">
        <f t="shared" si="1138"/>
        <v>0</v>
      </c>
      <c r="WP94">
        <f t="shared" si="1139"/>
        <v>0</v>
      </c>
      <c r="WQ94">
        <f t="shared" si="1140"/>
        <v>0</v>
      </c>
      <c r="WR94">
        <f t="shared" si="1141"/>
        <v>0</v>
      </c>
      <c r="WS94">
        <f t="shared" si="1029"/>
        <v>0</v>
      </c>
      <c r="WT94">
        <f t="shared" si="1030"/>
        <v>0</v>
      </c>
      <c r="WU94">
        <f t="shared" si="1031"/>
        <v>0</v>
      </c>
      <c r="WV94">
        <f t="shared" si="1032"/>
        <v>0</v>
      </c>
      <c r="WW94">
        <f t="shared" si="1033"/>
        <v>0</v>
      </c>
      <c r="WX94">
        <f t="shared" si="1034"/>
        <v>0</v>
      </c>
      <c r="WY94">
        <f t="shared" si="1035"/>
        <v>0</v>
      </c>
      <c r="WZ94">
        <f t="shared" si="1036"/>
        <v>0</v>
      </c>
      <c r="XA94">
        <f t="shared" si="1037"/>
        <v>0</v>
      </c>
      <c r="XB94">
        <f t="shared" si="1038"/>
        <v>0</v>
      </c>
      <c r="XC94">
        <f t="shared" si="1039"/>
        <v>0</v>
      </c>
      <c r="XD94">
        <f t="shared" si="1040"/>
        <v>0</v>
      </c>
      <c r="XE94">
        <f t="shared" si="1041"/>
        <v>0</v>
      </c>
      <c r="XF94">
        <f t="shared" si="1042"/>
        <v>0</v>
      </c>
      <c r="XG94">
        <f t="shared" si="1043"/>
        <v>0</v>
      </c>
      <c r="XH94">
        <f t="shared" si="1044"/>
        <v>0</v>
      </c>
      <c r="XI94">
        <f t="shared" si="1045"/>
        <v>0</v>
      </c>
      <c r="XJ94">
        <f t="shared" si="1046"/>
        <v>0</v>
      </c>
      <c r="XK94">
        <f t="shared" si="1047"/>
        <v>0</v>
      </c>
      <c r="XL94">
        <f t="shared" si="1048"/>
        <v>0</v>
      </c>
      <c r="XM94">
        <f t="shared" si="1049"/>
        <v>0</v>
      </c>
      <c r="XN94">
        <f t="shared" si="1050"/>
        <v>0</v>
      </c>
      <c r="XO94">
        <f t="shared" si="1051"/>
        <v>0</v>
      </c>
      <c r="XP94">
        <f t="shared" si="1052"/>
        <v>0</v>
      </c>
      <c r="XQ94">
        <f t="shared" si="1053"/>
        <v>0</v>
      </c>
      <c r="XR94">
        <f t="shared" si="1054"/>
        <v>0</v>
      </c>
      <c r="XS94">
        <f t="shared" si="1055"/>
        <v>0</v>
      </c>
      <c r="XT94">
        <f t="shared" si="1056"/>
        <v>0</v>
      </c>
      <c r="XU94">
        <f t="shared" si="1057"/>
        <v>0</v>
      </c>
      <c r="XV94">
        <f t="shared" si="1058"/>
        <v>0</v>
      </c>
      <c r="XX94">
        <f t="shared" si="1059"/>
        <v>0</v>
      </c>
      <c r="XY94">
        <f t="shared" si="1060"/>
        <v>0</v>
      </c>
      <c r="XZ94">
        <f t="shared" si="1061"/>
        <v>0</v>
      </c>
    </row>
    <row r="95" spans="2:650" x14ac:dyDescent="0.45">
      <c r="B95" s="31" t="str">
        <f>IF((IF($D$20="Snowball",CJ38,FL38)&gt;0.005),35,"")</f>
        <v/>
      </c>
      <c r="C95" s="32" t="str">
        <f>IF(AND((IF($D$20="Snowball",CJ38,FL38)&gt;0.005),$D$19&lt;&gt;""),EDATE($D$19,34),"")</f>
        <v/>
      </c>
      <c r="D95" s="29" t="str">
        <f t="shared" si="1142"/>
        <v/>
      </c>
      <c r="E95" s="29" t="str">
        <f t="shared" si="1143"/>
        <v/>
      </c>
      <c r="F95" s="29" t="str">
        <f t="shared" si="1144"/>
        <v/>
      </c>
      <c r="G95" s="29" t="str">
        <f t="shared" si="1145"/>
        <v/>
      </c>
      <c r="H95" s="35" t="str">
        <f t="shared" si="1146"/>
        <v/>
      </c>
      <c r="I95" s="36" t="str">
        <f t="shared" si="1147"/>
        <v/>
      </c>
      <c r="WH95">
        <v>92</v>
      </c>
      <c r="WI95">
        <f t="shared" si="1132"/>
        <v>0</v>
      </c>
      <c r="WJ95">
        <f t="shared" si="1133"/>
        <v>0</v>
      </c>
      <c r="WK95">
        <f t="shared" si="1134"/>
        <v>0</v>
      </c>
      <c r="WL95">
        <f t="shared" si="1135"/>
        <v>0</v>
      </c>
      <c r="WM95">
        <f t="shared" si="1136"/>
        <v>0</v>
      </c>
      <c r="WN95">
        <f t="shared" si="1137"/>
        <v>0</v>
      </c>
      <c r="WO95">
        <f t="shared" si="1138"/>
        <v>0</v>
      </c>
      <c r="WP95">
        <f t="shared" si="1139"/>
        <v>0</v>
      </c>
      <c r="WQ95">
        <f t="shared" si="1140"/>
        <v>0</v>
      </c>
      <c r="WR95">
        <f t="shared" si="1141"/>
        <v>0</v>
      </c>
      <c r="WS95">
        <f t="shared" si="1029"/>
        <v>0</v>
      </c>
      <c r="WT95">
        <f t="shared" si="1030"/>
        <v>0</v>
      </c>
      <c r="WU95">
        <f t="shared" si="1031"/>
        <v>0</v>
      </c>
      <c r="WV95">
        <f t="shared" si="1032"/>
        <v>0</v>
      </c>
      <c r="WW95">
        <f t="shared" si="1033"/>
        <v>0</v>
      </c>
      <c r="WX95">
        <f t="shared" si="1034"/>
        <v>0</v>
      </c>
      <c r="WY95">
        <f t="shared" si="1035"/>
        <v>0</v>
      </c>
      <c r="WZ95">
        <f t="shared" si="1036"/>
        <v>0</v>
      </c>
      <c r="XA95">
        <f t="shared" si="1037"/>
        <v>0</v>
      </c>
      <c r="XB95">
        <f t="shared" si="1038"/>
        <v>0</v>
      </c>
      <c r="XC95">
        <f t="shared" si="1039"/>
        <v>0</v>
      </c>
      <c r="XD95">
        <f t="shared" si="1040"/>
        <v>0</v>
      </c>
      <c r="XE95">
        <f t="shared" si="1041"/>
        <v>0</v>
      </c>
      <c r="XF95">
        <f t="shared" si="1042"/>
        <v>0</v>
      </c>
      <c r="XG95">
        <f t="shared" si="1043"/>
        <v>0</v>
      </c>
      <c r="XH95">
        <f t="shared" si="1044"/>
        <v>0</v>
      </c>
      <c r="XI95">
        <f t="shared" si="1045"/>
        <v>0</v>
      </c>
      <c r="XJ95">
        <f t="shared" si="1046"/>
        <v>0</v>
      </c>
      <c r="XK95">
        <f t="shared" si="1047"/>
        <v>0</v>
      </c>
      <c r="XL95">
        <f t="shared" si="1048"/>
        <v>0</v>
      </c>
      <c r="XM95">
        <f t="shared" si="1049"/>
        <v>0</v>
      </c>
      <c r="XN95">
        <f t="shared" si="1050"/>
        <v>0</v>
      </c>
      <c r="XO95">
        <f t="shared" si="1051"/>
        <v>0</v>
      </c>
      <c r="XP95">
        <f t="shared" si="1052"/>
        <v>0</v>
      </c>
      <c r="XQ95">
        <f t="shared" si="1053"/>
        <v>0</v>
      </c>
      <c r="XR95">
        <f t="shared" si="1054"/>
        <v>0</v>
      </c>
      <c r="XS95">
        <f t="shared" si="1055"/>
        <v>0</v>
      </c>
      <c r="XT95">
        <f t="shared" si="1056"/>
        <v>0</v>
      </c>
      <c r="XU95">
        <f t="shared" si="1057"/>
        <v>0</v>
      </c>
      <c r="XV95">
        <f t="shared" si="1058"/>
        <v>0</v>
      </c>
      <c r="XX95">
        <f t="shared" si="1059"/>
        <v>0</v>
      </c>
      <c r="XY95">
        <f t="shared" si="1060"/>
        <v>0</v>
      </c>
      <c r="XZ95">
        <f t="shared" si="1061"/>
        <v>0</v>
      </c>
    </row>
    <row r="96" spans="2:650" x14ac:dyDescent="0.45">
      <c r="B96" s="31" t="str">
        <f>IF((IF($D$20="Snowball",CJ39,FL39)&gt;0.005),36,"")</f>
        <v/>
      </c>
      <c r="C96" s="32" t="str">
        <f>IF(AND((IF($D$20="Snowball",CJ39,FL39)&gt;0.005),$D$19&lt;&gt;""),EDATE($D$19,35),"")</f>
        <v/>
      </c>
      <c r="D96" s="29" t="str">
        <f t="shared" si="1142"/>
        <v/>
      </c>
      <c r="E96" s="29" t="str">
        <f t="shared" si="1143"/>
        <v/>
      </c>
      <c r="F96" s="29" t="str">
        <f t="shared" si="1144"/>
        <v/>
      </c>
      <c r="G96" s="29" t="str">
        <f t="shared" si="1145"/>
        <v/>
      </c>
      <c r="H96" s="35" t="str">
        <f t="shared" si="1146"/>
        <v/>
      </c>
      <c r="I96" s="36" t="str">
        <f t="shared" si="1147"/>
        <v/>
      </c>
      <c r="WH96">
        <v>93</v>
      </c>
      <c r="WI96">
        <f t="shared" si="1132"/>
        <v>0</v>
      </c>
      <c r="WJ96">
        <f t="shared" si="1133"/>
        <v>0</v>
      </c>
      <c r="WK96">
        <f t="shared" si="1134"/>
        <v>0</v>
      </c>
      <c r="WL96">
        <f t="shared" si="1135"/>
        <v>0</v>
      </c>
      <c r="WM96">
        <f t="shared" si="1136"/>
        <v>0</v>
      </c>
      <c r="WN96">
        <f t="shared" si="1137"/>
        <v>0</v>
      </c>
      <c r="WO96">
        <f t="shared" si="1138"/>
        <v>0</v>
      </c>
      <c r="WP96">
        <f t="shared" si="1139"/>
        <v>0</v>
      </c>
      <c r="WQ96">
        <f t="shared" si="1140"/>
        <v>0</v>
      </c>
      <c r="WR96">
        <f t="shared" si="1141"/>
        <v>0</v>
      </c>
      <c r="WS96">
        <f t="shared" si="1029"/>
        <v>0</v>
      </c>
      <c r="WT96">
        <f t="shared" si="1030"/>
        <v>0</v>
      </c>
      <c r="WU96">
        <f t="shared" si="1031"/>
        <v>0</v>
      </c>
      <c r="WV96">
        <f t="shared" si="1032"/>
        <v>0</v>
      </c>
      <c r="WW96">
        <f t="shared" si="1033"/>
        <v>0</v>
      </c>
      <c r="WX96">
        <f t="shared" si="1034"/>
        <v>0</v>
      </c>
      <c r="WY96">
        <f t="shared" si="1035"/>
        <v>0</v>
      </c>
      <c r="WZ96">
        <f t="shared" si="1036"/>
        <v>0</v>
      </c>
      <c r="XA96">
        <f t="shared" si="1037"/>
        <v>0</v>
      </c>
      <c r="XB96">
        <f t="shared" si="1038"/>
        <v>0</v>
      </c>
      <c r="XC96">
        <f t="shared" si="1039"/>
        <v>0</v>
      </c>
      <c r="XD96">
        <f t="shared" si="1040"/>
        <v>0</v>
      </c>
      <c r="XE96">
        <f t="shared" si="1041"/>
        <v>0</v>
      </c>
      <c r="XF96">
        <f t="shared" si="1042"/>
        <v>0</v>
      </c>
      <c r="XG96">
        <f t="shared" si="1043"/>
        <v>0</v>
      </c>
      <c r="XH96">
        <f t="shared" si="1044"/>
        <v>0</v>
      </c>
      <c r="XI96">
        <f t="shared" si="1045"/>
        <v>0</v>
      </c>
      <c r="XJ96">
        <f t="shared" si="1046"/>
        <v>0</v>
      </c>
      <c r="XK96">
        <f t="shared" si="1047"/>
        <v>0</v>
      </c>
      <c r="XL96">
        <f t="shared" si="1048"/>
        <v>0</v>
      </c>
      <c r="XM96">
        <f t="shared" si="1049"/>
        <v>0</v>
      </c>
      <c r="XN96">
        <f t="shared" si="1050"/>
        <v>0</v>
      </c>
      <c r="XO96">
        <f t="shared" si="1051"/>
        <v>0</v>
      </c>
      <c r="XP96">
        <f t="shared" si="1052"/>
        <v>0</v>
      </c>
      <c r="XQ96">
        <f t="shared" si="1053"/>
        <v>0</v>
      </c>
      <c r="XR96">
        <f t="shared" si="1054"/>
        <v>0</v>
      </c>
      <c r="XS96">
        <f t="shared" si="1055"/>
        <v>0</v>
      </c>
      <c r="XT96">
        <f t="shared" si="1056"/>
        <v>0</v>
      </c>
      <c r="XU96">
        <f t="shared" si="1057"/>
        <v>0</v>
      </c>
      <c r="XV96">
        <f t="shared" si="1058"/>
        <v>0</v>
      </c>
      <c r="XX96">
        <f t="shared" si="1059"/>
        <v>0</v>
      </c>
      <c r="XY96">
        <f t="shared" si="1060"/>
        <v>0</v>
      </c>
      <c r="XZ96">
        <f t="shared" si="1061"/>
        <v>0</v>
      </c>
    </row>
    <row r="97" spans="2:650" x14ac:dyDescent="0.45">
      <c r="B97" s="31" t="str">
        <f>IF((IF($D$20="Snowball",CJ40,FL40)&gt;0.005),37,"")</f>
        <v/>
      </c>
      <c r="C97" s="32" t="str">
        <f>IF(AND((IF($D$20="Snowball",CJ40,FL40)&gt;0.005),$D$19&lt;&gt;""),EDATE($D$19,36),"")</f>
        <v/>
      </c>
      <c r="D97" s="29" t="str">
        <f t="shared" si="1142"/>
        <v/>
      </c>
      <c r="E97" s="29" t="str">
        <f t="shared" si="1143"/>
        <v/>
      </c>
      <c r="F97" s="29" t="str">
        <f t="shared" si="1144"/>
        <v/>
      </c>
      <c r="G97" s="29" t="str">
        <f t="shared" si="1145"/>
        <v/>
      </c>
      <c r="H97" s="35" t="str">
        <f t="shared" si="1146"/>
        <v/>
      </c>
      <c r="I97" s="36" t="str">
        <f t="shared" si="1147"/>
        <v/>
      </c>
      <c r="WH97">
        <v>94</v>
      </c>
      <c r="WI97">
        <f t="shared" si="1132"/>
        <v>0</v>
      </c>
      <c r="WJ97">
        <f t="shared" si="1133"/>
        <v>0</v>
      </c>
      <c r="WK97">
        <f t="shared" si="1134"/>
        <v>0</v>
      </c>
      <c r="WL97">
        <f t="shared" si="1135"/>
        <v>0</v>
      </c>
      <c r="WM97">
        <f t="shared" si="1136"/>
        <v>0</v>
      </c>
      <c r="WN97">
        <f t="shared" si="1137"/>
        <v>0</v>
      </c>
      <c r="WO97">
        <f t="shared" si="1138"/>
        <v>0</v>
      </c>
      <c r="WP97">
        <f t="shared" si="1139"/>
        <v>0</v>
      </c>
      <c r="WQ97">
        <f t="shared" si="1140"/>
        <v>0</v>
      </c>
      <c r="WR97">
        <f t="shared" si="1141"/>
        <v>0</v>
      </c>
      <c r="WS97">
        <f t="shared" si="1029"/>
        <v>0</v>
      </c>
      <c r="WT97">
        <f t="shared" si="1030"/>
        <v>0</v>
      </c>
      <c r="WU97">
        <f t="shared" si="1031"/>
        <v>0</v>
      </c>
      <c r="WV97">
        <f t="shared" si="1032"/>
        <v>0</v>
      </c>
      <c r="WW97">
        <f t="shared" si="1033"/>
        <v>0</v>
      </c>
      <c r="WX97">
        <f t="shared" si="1034"/>
        <v>0</v>
      </c>
      <c r="WY97">
        <f t="shared" si="1035"/>
        <v>0</v>
      </c>
      <c r="WZ97">
        <f t="shared" si="1036"/>
        <v>0</v>
      </c>
      <c r="XA97">
        <f t="shared" si="1037"/>
        <v>0</v>
      </c>
      <c r="XB97">
        <f t="shared" si="1038"/>
        <v>0</v>
      </c>
      <c r="XC97">
        <f t="shared" si="1039"/>
        <v>0</v>
      </c>
      <c r="XD97">
        <f t="shared" si="1040"/>
        <v>0</v>
      </c>
      <c r="XE97">
        <f t="shared" si="1041"/>
        <v>0</v>
      </c>
      <c r="XF97">
        <f t="shared" si="1042"/>
        <v>0</v>
      </c>
      <c r="XG97">
        <f t="shared" si="1043"/>
        <v>0</v>
      </c>
      <c r="XH97">
        <f t="shared" si="1044"/>
        <v>0</v>
      </c>
      <c r="XI97">
        <f t="shared" si="1045"/>
        <v>0</v>
      </c>
      <c r="XJ97">
        <f t="shared" si="1046"/>
        <v>0</v>
      </c>
      <c r="XK97">
        <f t="shared" si="1047"/>
        <v>0</v>
      </c>
      <c r="XL97">
        <f t="shared" si="1048"/>
        <v>0</v>
      </c>
      <c r="XM97">
        <f t="shared" si="1049"/>
        <v>0</v>
      </c>
      <c r="XN97">
        <f t="shared" si="1050"/>
        <v>0</v>
      </c>
      <c r="XO97">
        <f t="shared" si="1051"/>
        <v>0</v>
      </c>
      <c r="XP97">
        <f t="shared" si="1052"/>
        <v>0</v>
      </c>
      <c r="XQ97">
        <f t="shared" si="1053"/>
        <v>0</v>
      </c>
      <c r="XR97">
        <f t="shared" si="1054"/>
        <v>0</v>
      </c>
      <c r="XS97">
        <f t="shared" si="1055"/>
        <v>0</v>
      </c>
      <c r="XT97">
        <f t="shared" si="1056"/>
        <v>0</v>
      </c>
      <c r="XU97">
        <f t="shared" si="1057"/>
        <v>0</v>
      </c>
      <c r="XV97">
        <f t="shared" si="1058"/>
        <v>0</v>
      </c>
      <c r="XX97">
        <f t="shared" si="1059"/>
        <v>0</v>
      </c>
      <c r="XY97">
        <f t="shared" si="1060"/>
        <v>0</v>
      </c>
      <c r="XZ97">
        <f t="shared" si="1061"/>
        <v>0</v>
      </c>
    </row>
    <row r="98" spans="2:650" x14ac:dyDescent="0.45">
      <c r="B98" s="31" t="str">
        <f>IF((IF($D$20="Snowball",CJ41,FL41)&gt;0.005),38,"")</f>
        <v/>
      </c>
      <c r="C98" s="32" t="str">
        <f>IF(AND((IF($D$20="Snowball",CJ41,FL41)&gt;0.005),$D$19&lt;&gt;""),EDATE($D$19,37),"")</f>
        <v/>
      </c>
      <c r="D98" s="29" t="str">
        <f t="shared" si="1142"/>
        <v/>
      </c>
      <c r="E98" s="29" t="str">
        <f t="shared" si="1143"/>
        <v/>
      </c>
      <c r="F98" s="29" t="str">
        <f t="shared" si="1144"/>
        <v/>
      </c>
      <c r="G98" s="29" t="str">
        <f t="shared" si="1145"/>
        <v/>
      </c>
      <c r="H98" s="35" t="str">
        <f t="shared" si="1146"/>
        <v/>
      </c>
      <c r="I98" s="36" t="str">
        <f t="shared" si="1147"/>
        <v/>
      </c>
      <c r="WH98">
        <v>95</v>
      </c>
      <c r="WI98">
        <f t="shared" si="1132"/>
        <v>0</v>
      </c>
      <c r="WJ98">
        <f t="shared" si="1133"/>
        <v>0</v>
      </c>
      <c r="WK98">
        <f t="shared" si="1134"/>
        <v>0</v>
      </c>
      <c r="WL98">
        <f t="shared" si="1135"/>
        <v>0</v>
      </c>
      <c r="WM98">
        <f t="shared" si="1136"/>
        <v>0</v>
      </c>
      <c r="WN98">
        <f t="shared" si="1137"/>
        <v>0</v>
      </c>
      <c r="WO98">
        <f t="shared" si="1138"/>
        <v>0</v>
      </c>
      <c r="WP98">
        <f t="shared" si="1139"/>
        <v>0</v>
      </c>
      <c r="WQ98">
        <f t="shared" si="1140"/>
        <v>0</v>
      </c>
      <c r="WR98">
        <f t="shared" si="1141"/>
        <v>0</v>
      </c>
      <c r="WS98">
        <f t="shared" si="1029"/>
        <v>0</v>
      </c>
      <c r="WT98">
        <f t="shared" si="1030"/>
        <v>0</v>
      </c>
      <c r="WU98">
        <f t="shared" si="1031"/>
        <v>0</v>
      </c>
      <c r="WV98">
        <f t="shared" si="1032"/>
        <v>0</v>
      </c>
      <c r="WW98">
        <f t="shared" si="1033"/>
        <v>0</v>
      </c>
      <c r="WX98">
        <f t="shared" si="1034"/>
        <v>0</v>
      </c>
      <c r="WY98">
        <f t="shared" si="1035"/>
        <v>0</v>
      </c>
      <c r="WZ98">
        <f t="shared" si="1036"/>
        <v>0</v>
      </c>
      <c r="XA98">
        <f t="shared" si="1037"/>
        <v>0</v>
      </c>
      <c r="XB98">
        <f t="shared" si="1038"/>
        <v>0</v>
      </c>
      <c r="XC98">
        <f t="shared" si="1039"/>
        <v>0</v>
      </c>
      <c r="XD98">
        <f t="shared" si="1040"/>
        <v>0</v>
      </c>
      <c r="XE98">
        <f t="shared" si="1041"/>
        <v>0</v>
      </c>
      <c r="XF98">
        <f t="shared" si="1042"/>
        <v>0</v>
      </c>
      <c r="XG98">
        <f t="shared" si="1043"/>
        <v>0</v>
      </c>
      <c r="XH98">
        <f t="shared" si="1044"/>
        <v>0</v>
      </c>
      <c r="XI98">
        <f t="shared" si="1045"/>
        <v>0</v>
      </c>
      <c r="XJ98">
        <f t="shared" si="1046"/>
        <v>0</v>
      </c>
      <c r="XK98">
        <f t="shared" si="1047"/>
        <v>0</v>
      </c>
      <c r="XL98">
        <f t="shared" si="1048"/>
        <v>0</v>
      </c>
      <c r="XM98">
        <f t="shared" si="1049"/>
        <v>0</v>
      </c>
      <c r="XN98">
        <f t="shared" si="1050"/>
        <v>0</v>
      </c>
      <c r="XO98">
        <f t="shared" si="1051"/>
        <v>0</v>
      </c>
      <c r="XP98">
        <f t="shared" si="1052"/>
        <v>0</v>
      </c>
      <c r="XQ98">
        <f t="shared" si="1053"/>
        <v>0</v>
      </c>
      <c r="XR98">
        <f t="shared" si="1054"/>
        <v>0</v>
      </c>
      <c r="XS98">
        <f t="shared" si="1055"/>
        <v>0</v>
      </c>
      <c r="XT98">
        <f t="shared" si="1056"/>
        <v>0</v>
      </c>
      <c r="XU98">
        <f t="shared" si="1057"/>
        <v>0</v>
      </c>
      <c r="XV98">
        <f t="shared" si="1058"/>
        <v>0</v>
      </c>
      <c r="XX98">
        <f t="shared" si="1059"/>
        <v>0</v>
      </c>
      <c r="XY98">
        <f t="shared" si="1060"/>
        <v>0</v>
      </c>
      <c r="XZ98">
        <f t="shared" si="1061"/>
        <v>0</v>
      </c>
    </row>
    <row r="99" spans="2:650" x14ac:dyDescent="0.45">
      <c r="B99" s="31" t="str">
        <f>IF((IF($D$20="Snowball",CJ42,FL42)&gt;0.005),39,"")</f>
        <v/>
      </c>
      <c r="C99" s="32" t="str">
        <f>IF(AND((IF($D$20="Snowball",CJ42,FL42)&gt;0.005),$D$19&lt;&gt;""),EDATE($D$19,38),"")</f>
        <v/>
      </c>
      <c r="D99" s="29" t="str">
        <f t="shared" si="1142"/>
        <v/>
      </c>
      <c r="E99" s="29" t="str">
        <f t="shared" si="1143"/>
        <v/>
      </c>
      <c r="F99" s="29" t="str">
        <f t="shared" si="1144"/>
        <v/>
      </c>
      <c r="G99" s="29" t="str">
        <f t="shared" si="1145"/>
        <v/>
      </c>
      <c r="H99" s="35" t="str">
        <f t="shared" si="1146"/>
        <v/>
      </c>
      <c r="I99" s="36" t="str">
        <f t="shared" si="1147"/>
        <v/>
      </c>
      <c r="WH99">
        <v>96</v>
      </c>
      <c r="WI99">
        <f t="shared" si="1132"/>
        <v>0</v>
      </c>
      <c r="WJ99">
        <f t="shared" si="1133"/>
        <v>0</v>
      </c>
      <c r="WK99">
        <f t="shared" si="1134"/>
        <v>0</v>
      </c>
      <c r="WL99">
        <f t="shared" si="1135"/>
        <v>0</v>
      </c>
      <c r="WM99">
        <f t="shared" si="1136"/>
        <v>0</v>
      </c>
      <c r="WN99">
        <f t="shared" si="1137"/>
        <v>0</v>
      </c>
      <c r="WO99">
        <f t="shared" si="1138"/>
        <v>0</v>
      </c>
      <c r="WP99">
        <f t="shared" si="1139"/>
        <v>0</v>
      </c>
      <c r="WQ99">
        <f t="shared" si="1140"/>
        <v>0</v>
      </c>
      <c r="WR99">
        <f t="shared" si="1141"/>
        <v>0</v>
      </c>
      <c r="WS99">
        <f t="shared" si="1029"/>
        <v>0</v>
      </c>
      <c r="WT99">
        <f t="shared" si="1030"/>
        <v>0</v>
      </c>
      <c r="WU99">
        <f t="shared" si="1031"/>
        <v>0</v>
      </c>
      <c r="WV99">
        <f t="shared" si="1032"/>
        <v>0</v>
      </c>
      <c r="WW99">
        <f t="shared" si="1033"/>
        <v>0</v>
      </c>
      <c r="WX99">
        <f t="shared" si="1034"/>
        <v>0</v>
      </c>
      <c r="WY99">
        <f t="shared" si="1035"/>
        <v>0</v>
      </c>
      <c r="WZ99">
        <f t="shared" si="1036"/>
        <v>0</v>
      </c>
      <c r="XA99">
        <f t="shared" si="1037"/>
        <v>0</v>
      </c>
      <c r="XB99">
        <f t="shared" si="1038"/>
        <v>0</v>
      </c>
      <c r="XC99">
        <f t="shared" si="1039"/>
        <v>0</v>
      </c>
      <c r="XD99">
        <f t="shared" si="1040"/>
        <v>0</v>
      </c>
      <c r="XE99">
        <f t="shared" si="1041"/>
        <v>0</v>
      </c>
      <c r="XF99">
        <f t="shared" si="1042"/>
        <v>0</v>
      </c>
      <c r="XG99">
        <f t="shared" si="1043"/>
        <v>0</v>
      </c>
      <c r="XH99">
        <f t="shared" si="1044"/>
        <v>0</v>
      </c>
      <c r="XI99">
        <f t="shared" si="1045"/>
        <v>0</v>
      </c>
      <c r="XJ99">
        <f t="shared" si="1046"/>
        <v>0</v>
      </c>
      <c r="XK99">
        <f t="shared" si="1047"/>
        <v>0</v>
      </c>
      <c r="XL99">
        <f t="shared" si="1048"/>
        <v>0</v>
      </c>
      <c r="XM99">
        <f t="shared" si="1049"/>
        <v>0</v>
      </c>
      <c r="XN99">
        <f t="shared" si="1050"/>
        <v>0</v>
      </c>
      <c r="XO99">
        <f t="shared" si="1051"/>
        <v>0</v>
      </c>
      <c r="XP99">
        <f t="shared" si="1052"/>
        <v>0</v>
      </c>
      <c r="XQ99">
        <f t="shared" si="1053"/>
        <v>0</v>
      </c>
      <c r="XR99">
        <f t="shared" si="1054"/>
        <v>0</v>
      </c>
      <c r="XS99">
        <f t="shared" si="1055"/>
        <v>0</v>
      </c>
      <c r="XT99">
        <f t="shared" si="1056"/>
        <v>0</v>
      </c>
      <c r="XU99">
        <f t="shared" si="1057"/>
        <v>0</v>
      </c>
      <c r="XV99">
        <f t="shared" si="1058"/>
        <v>0</v>
      </c>
      <c r="XX99">
        <f t="shared" si="1059"/>
        <v>0</v>
      </c>
      <c r="XY99">
        <f t="shared" si="1060"/>
        <v>0</v>
      </c>
      <c r="XZ99">
        <f t="shared" si="1061"/>
        <v>0</v>
      </c>
    </row>
    <row r="100" spans="2:650" x14ac:dyDescent="0.45">
      <c r="B100" s="31" t="str">
        <f>IF((IF($D$20="Snowball",CJ43,FL43)&gt;0.005),40,"")</f>
        <v/>
      </c>
      <c r="C100" s="32" t="str">
        <f>IF(AND((IF($D$20="Snowball",CJ43,FL43)&gt;0.005),$D$19&lt;&gt;""),EDATE($D$19,39),"")</f>
        <v/>
      </c>
      <c r="D100" s="29" t="str">
        <f t="shared" si="1142"/>
        <v/>
      </c>
      <c r="E100" s="29" t="str">
        <f t="shared" si="1143"/>
        <v/>
      </c>
      <c r="F100" s="29" t="str">
        <f t="shared" si="1144"/>
        <v/>
      </c>
      <c r="G100" s="29" t="str">
        <f t="shared" si="1145"/>
        <v/>
      </c>
      <c r="H100" s="35" t="str">
        <f t="shared" si="1146"/>
        <v/>
      </c>
      <c r="I100" s="36" t="str">
        <f t="shared" si="1147"/>
        <v/>
      </c>
      <c r="WH100">
        <v>97</v>
      </c>
      <c r="WI100">
        <f t="shared" si="1132"/>
        <v>0</v>
      </c>
      <c r="WJ100">
        <f t="shared" si="1133"/>
        <v>0</v>
      </c>
      <c r="WK100">
        <f t="shared" si="1134"/>
        <v>0</v>
      </c>
      <c r="WL100">
        <f t="shared" si="1135"/>
        <v>0</v>
      </c>
      <c r="WM100">
        <f t="shared" si="1136"/>
        <v>0</v>
      </c>
      <c r="WN100">
        <f t="shared" si="1137"/>
        <v>0</v>
      </c>
      <c r="WO100">
        <f t="shared" si="1138"/>
        <v>0</v>
      </c>
      <c r="WP100">
        <f t="shared" si="1139"/>
        <v>0</v>
      </c>
      <c r="WQ100">
        <f t="shared" si="1140"/>
        <v>0</v>
      </c>
      <c r="WR100">
        <f t="shared" si="1141"/>
        <v>0</v>
      </c>
      <c r="WS100">
        <f t="shared" si="1029"/>
        <v>0</v>
      </c>
      <c r="WT100">
        <f t="shared" si="1030"/>
        <v>0</v>
      </c>
      <c r="WU100">
        <f t="shared" si="1031"/>
        <v>0</v>
      </c>
      <c r="WV100">
        <f t="shared" si="1032"/>
        <v>0</v>
      </c>
      <c r="WW100">
        <f t="shared" si="1033"/>
        <v>0</v>
      </c>
      <c r="WX100">
        <f t="shared" si="1034"/>
        <v>0</v>
      </c>
      <c r="WY100">
        <f t="shared" si="1035"/>
        <v>0</v>
      </c>
      <c r="WZ100">
        <f t="shared" si="1036"/>
        <v>0</v>
      </c>
      <c r="XA100">
        <f t="shared" si="1037"/>
        <v>0</v>
      </c>
      <c r="XB100">
        <f t="shared" si="1038"/>
        <v>0</v>
      </c>
      <c r="XC100">
        <f t="shared" si="1039"/>
        <v>0</v>
      </c>
      <c r="XD100">
        <f t="shared" si="1040"/>
        <v>0</v>
      </c>
      <c r="XE100">
        <f t="shared" si="1041"/>
        <v>0</v>
      </c>
      <c r="XF100">
        <f t="shared" si="1042"/>
        <v>0</v>
      </c>
      <c r="XG100">
        <f t="shared" si="1043"/>
        <v>0</v>
      </c>
      <c r="XH100">
        <f t="shared" si="1044"/>
        <v>0</v>
      </c>
      <c r="XI100">
        <f t="shared" si="1045"/>
        <v>0</v>
      </c>
      <c r="XJ100">
        <f t="shared" si="1046"/>
        <v>0</v>
      </c>
      <c r="XK100">
        <f t="shared" si="1047"/>
        <v>0</v>
      </c>
      <c r="XL100">
        <f t="shared" si="1048"/>
        <v>0</v>
      </c>
      <c r="XM100">
        <f t="shared" si="1049"/>
        <v>0</v>
      </c>
      <c r="XN100">
        <f t="shared" si="1050"/>
        <v>0</v>
      </c>
      <c r="XO100">
        <f t="shared" si="1051"/>
        <v>0</v>
      </c>
      <c r="XP100">
        <f t="shared" si="1052"/>
        <v>0</v>
      </c>
      <c r="XQ100">
        <f t="shared" si="1053"/>
        <v>0</v>
      </c>
      <c r="XR100">
        <f t="shared" si="1054"/>
        <v>0</v>
      </c>
      <c r="XS100">
        <f t="shared" si="1055"/>
        <v>0</v>
      </c>
      <c r="XT100">
        <f t="shared" si="1056"/>
        <v>0</v>
      </c>
      <c r="XU100">
        <f t="shared" si="1057"/>
        <v>0</v>
      </c>
      <c r="XV100">
        <f t="shared" si="1058"/>
        <v>0</v>
      </c>
      <c r="XX100">
        <f t="shared" si="1059"/>
        <v>0</v>
      </c>
      <c r="XY100">
        <f t="shared" si="1060"/>
        <v>0</v>
      </c>
      <c r="XZ100">
        <f t="shared" si="1061"/>
        <v>0</v>
      </c>
    </row>
    <row r="101" spans="2:650" x14ac:dyDescent="0.45">
      <c r="B101" s="31" t="str">
        <f>IF((IF($D$20="Snowball",CJ44,FL44)&gt;0.005),41,"")</f>
        <v/>
      </c>
      <c r="C101" s="32" t="str">
        <f>IF(AND((IF($D$20="Snowball",CJ44,FL44)&gt;0.005),$D$19&lt;&gt;""),EDATE($D$19,40),"")</f>
        <v/>
      </c>
      <c r="D101" s="29" t="str">
        <f t="shared" si="1142"/>
        <v/>
      </c>
      <c r="E101" s="29" t="str">
        <f t="shared" si="1143"/>
        <v/>
      </c>
      <c r="F101" s="29" t="str">
        <f t="shared" si="1144"/>
        <v/>
      </c>
      <c r="G101" s="29" t="str">
        <f t="shared" si="1145"/>
        <v/>
      </c>
      <c r="H101" s="35" t="str">
        <f t="shared" si="1146"/>
        <v/>
      </c>
      <c r="I101" s="36" t="str">
        <f t="shared" si="1147"/>
        <v/>
      </c>
      <c r="WH101">
        <v>98</v>
      </c>
      <c r="WI101">
        <f t="shared" si="1132"/>
        <v>0</v>
      </c>
      <c r="WJ101">
        <f t="shared" si="1133"/>
        <v>0</v>
      </c>
      <c r="WK101">
        <f t="shared" si="1134"/>
        <v>0</v>
      </c>
      <c r="WL101">
        <f t="shared" si="1135"/>
        <v>0</v>
      </c>
      <c r="WM101">
        <f t="shared" si="1136"/>
        <v>0</v>
      </c>
      <c r="WN101">
        <f t="shared" si="1137"/>
        <v>0</v>
      </c>
      <c r="WO101">
        <f t="shared" si="1138"/>
        <v>0</v>
      </c>
      <c r="WP101">
        <f t="shared" si="1139"/>
        <v>0</v>
      </c>
      <c r="WQ101">
        <f t="shared" si="1140"/>
        <v>0</v>
      </c>
      <c r="WR101">
        <f t="shared" si="1141"/>
        <v>0</v>
      </c>
      <c r="WS101">
        <f t="shared" si="1029"/>
        <v>0</v>
      </c>
      <c r="WT101">
        <f t="shared" si="1030"/>
        <v>0</v>
      </c>
      <c r="WU101">
        <f t="shared" si="1031"/>
        <v>0</v>
      </c>
      <c r="WV101">
        <f t="shared" si="1032"/>
        <v>0</v>
      </c>
      <c r="WW101">
        <f t="shared" si="1033"/>
        <v>0</v>
      </c>
      <c r="WX101">
        <f t="shared" si="1034"/>
        <v>0</v>
      </c>
      <c r="WY101">
        <f t="shared" si="1035"/>
        <v>0</v>
      </c>
      <c r="WZ101">
        <f t="shared" si="1036"/>
        <v>0</v>
      </c>
      <c r="XA101">
        <f t="shared" si="1037"/>
        <v>0</v>
      </c>
      <c r="XB101">
        <f t="shared" si="1038"/>
        <v>0</v>
      </c>
      <c r="XC101">
        <f t="shared" si="1039"/>
        <v>0</v>
      </c>
      <c r="XD101">
        <f t="shared" si="1040"/>
        <v>0</v>
      </c>
      <c r="XE101">
        <f t="shared" si="1041"/>
        <v>0</v>
      </c>
      <c r="XF101">
        <f t="shared" si="1042"/>
        <v>0</v>
      </c>
      <c r="XG101">
        <f t="shared" si="1043"/>
        <v>0</v>
      </c>
      <c r="XH101">
        <f t="shared" si="1044"/>
        <v>0</v>
      </c>
      <c r="XI101">
        <f t="shared" si="1045"/>
        <v>0</v>
      </c>
      <c r="XJ101">
        <f t="shared" si="1046"/>
        <v>0</v>
      </c>
      <c r="XK101">
        <f t="shared" si="1047"/>
        <v>0</v>
      </c>
      <c r="XL101">
        <f t="shared" si="1048"/>
        <v>0</v>
      </c>
      <c r="XM101">
        <f t="shared" si="1049"/>
        <v>0</v>
      </c>
      <c r="XN101">
        <f t="shared" si="1050"/>
        <v>0</v>
      </c>
      <c r="XO101">
        <f t="shared" si="1051"/>
        <v>0</v>
      </c>
      <c r="XP101">
        <f t="shared" si="1052"/>
        <v>0</v>
      </c>
      <c r="XQ101">
        <f t="shared" si="1053"/>
        <v>0</v>
      </c>
      <c r="XR101">
        <f t="shared" si="1054"/>
        <v>0</v>
      </c>
      <c r="XS101">
        <f t="shared" si="1055"/>
        <v>0</v>
      </c>
      <c r="XT101">
        <f t="shared" si="1056"/>
        <v>0</v>
      </c>
      <c r="XU101">
        <f t="shared" si="1057"/>
        <v>0</v>
      </c>
      <c r="XV101">
        <f t="shared" si="1058"/>
        <v>0</v>
      </c>
      <c r="XX101">
        <f t="shared" si="1059"/>
        <v>0</v>
      </c>
      <c r="XY101">
        <f t="shared" si="1060"/>
        <v>0</v>
      </c>
      <c r="XZ101">
        <f t="shared" si="1061"/>
        <v>0</v>
      </c>
    </row>
    <row r="102" spans="2:650" x14ac:dyDescent="0.45">
      <c r="B102" s="31" t="str">
        <f>IF((IF($D$20="Snowball",CJ45,FL45)&gt;0.005),42,"")</f>
        <v/>
      </c>
      <c r="C102" s="32" t="str">
        <f>IF(AND((IF($D$20="Snowball",CJ45,FL45)&gt;0.005),$D$19&lt;&gt;""),EDATE($D$19,41),"")</f>
        <v/>
      </c>
      <c r="D102" s="29" t="str">
        <f t="shared" si="1142"/>
        <v/>
      </c>
      <c r="E102" s="29" t="str">
        <f t="shared" si="1143"/>
        <v/>
      </c>
      <c r="F102" s="29" t="str">
        <f t="shared" si="1144"/>
        <v/>
      </c>
      <c r="G102" s="29" t="str">
        <f t="shared" si="1145"/>
        <v/>
      </c>
      <c r="H102" s="35" t="str">
        <f t="shared" si="1146"/>
        <v/>
      </c>
      <c r="I102" s="36" t="str">
        <f t="shared" si="1147"/>
        <v/>
      </c>
      <c r="WH102">
        <v>99</v>
      </c>
      <c r="WI102">
        <f t="shared" si="1132"/>
        <v>0</v>
      </c>
      <c r="WJ102">
        <f t="shared" si="1133"/>
        <v>0</v>
      </c>
      <c r="WK102">
        <f t="shared" si="1134"/>
        <v>0</v>
      </c>
      <c r="WL102">
        <f t="shared" si="1135"/>
        <v>0</v>
      </c>
      <c r="WM102">
        <f t="shared" si="1136"/>
        <v>0</v>
      </c>
      <c r="WN102">
        <f t="shared" si="1137"/>
        <v>0</v>
      </c>
      <c r="WO102">
        <f t="shared" si="1138"/>
        <v>0</v>
      </c>
      <c r="WP102">
        <f t="shared" si="1139"/>
        <v>0</v>
      </c>
      <c r="WQ102">
        <f t="shared" si="1140"/>
        <v>0</v>
      </c>
      <c r="WR102">
        <f t="shared" si="1141"/>
        <v>0</v>
      </c>
      <c r="WS102">
        <f t="shared" si="1029"/>
        <v>0</v>
      </c>
      <c r="WT102">
        <f t="shared" si="1030"/>
        <v>0</v>
      </c>
      <c r="WU102">
        <f t="shared" si="1031"/>
        <v>0</v>
      </c>
      <c r="WV102">
        <f t="shared" si="1032"/>
        <v>0</v>
      </c>
      <c r="WW102">
        <f t="shared" si="1033"/>
        <v>0</v>
      </c>
      <c r="WX102">
        <f t="shared" si="1034"/>
        <v>0</v>
      </c>
      <c r="WY102">
        <f t="shared" si="1035"/>
        <v>0</v>
      </c>
      <c r="WZ102">
        <f t="shared" si="1036"/>
        <v>0</v>
      </c>
      <c r="XA102">
        <f t="shared" si="1037"/>
        <v>0</v>
      </c>
      <c r="XB102">
        <f t="shared" si="1038"/>
        <v>0</v>
      </c>
      <c r="XC102">
        <f t="shared" si="1039"/>
        <v>0</v>
      </c>
      <c r="XD102">
        <f t="shared" si="1040"/>
        <v>0</v>
      </c>
      <c r="XE102">
        <f t="shared" si="1041"/>
        <v>0</v>
      </c>
      <c r="XF102">
        <f t="shared" si="1042"/>
        <v>0</v>
      </c>
      <c r="XG102">
        <f t="shared" si="1043"/>
        <v>0</v>
      </c>
      <c r="XH102">
        <f t="shared" si="1044"/>
        <v>0</v>
      </c>
      <c r="XI102">
        <f t="shared" si="1045"/>
        <v>0</v>
      </c>
      <c r="XJ102">
        <f t="shared" si="1046"/>
        <v>0</v>
      </c>
      <c r="XK102">
        <f t="shared" si="1047"/>
        <v>0</v>
      </c>
      <c r="XL102">
        <f t="shared" si="1048"/>
        <v>0</v>
      </c>
      <c r="XM102">
        <f t="shared" si="1049"/>
        <v>0</v>
      </c>
      <c r="XN102">
        <f t="shared" si="1050"/>
        <v>0</v>
      </c>
      <c r="XO102">
        <f t="shared" si="1051"/>
        <v>0</v>
      </c>
      <c r="XP102">
        <f t="shared" si="1052"/>
        <v>0</v>
      </c>
      <c r="XQ102">
        <f t="shared" si="1053"/>
        <v>0</v>
      </c>
      <c r="XR102">
        <f t="shared" si="1054"/>
        <v>0</v>
      </c>
      <c r="XS102">
        <f t="shared" si="1055"/>
        <v>0</v>
      </c>
      <c r="XT102">
        <f t="shared" si="1056"/>
        <v>0</v>
      </c>
      <c r="XU102">
        <f t="shared" si="1057"/>
        <v>0</v>
      </c>
      <c r="XV102">
        <f t="shared" si="1058"/>
        <v>0</v>
      </c>
      <c r="XX102">
        <f t="shared" si="1059"/>
        <v>0</v>
      </c>
      <c r="XY102">
        <f t="shared" si="1060"/>
        <v>0</v>
      </c>
      <c r="XZ102">
        <f t="shared" si="1061"/>
        <v>0</v>
      </c>
    </row>
    <row r="103" spans="2:650" x14ac:dyDescent="0.45">
      <c r="B103" s="31" t="str">
        <f>IF((IF($D$20="Snowball",CJ46,FL46)&gt;0.005),43,"")</f>
        <v/>
      </c>
      <c r="C103" s="32" t="str">
        <f>IF(AND((IF($D$20="Snowball",CJ46,FL46)&gt;0.005),$D$19&lt;&gt;""),EDATE($D$19,42),"")</f>
        <v/>
      </c>
      <c r="D103" s="29" t="str">
        <f t="shared" si="1142"/>
        <v/>
      </c>
      <c r="E103" s="29" t="str">
        <f t="shared" si="1143"/>
        <v/>
      </c>
      <c r="F103" s="29" t="str">
        <f t="shared" si="1144"/>
        <v/>
      </c>
      <c r="G103" s="29" t="str">
        <f t="shared" si="1145"/>
        <v/>
      </c>
      <c r="H103" s="35" t="str">
        <f t="shared" si="1146"/>
        <v/>
      </c>
      <c r="I103" s="36" t="str">
        <f t="shared" si="1147"/>
        <v/>
      </c>
      <c r="WH103">
        <v>100</v>
      </c>
      <c r="WI103">
        <f t="shared" si="1132"/>
        <v>0</v>
      </c>
      <c r="WJ103">
        <f t="shared" si="1133"/>
        <v>0</v>
      </c>
      <c r="WK103">
        <f t="shared" si="1134"/>
        <v>0</v>
      </c>
      <c r="WL103">
        <f t="shared" si="1135"/>
        <v>0</v>
      </c>
      <c r="WM103">
        <f t="shared" si="1136"/>
        <v>0</v>
      </c>
      <c r="WN103">
        <f t="shared" si="1137"/>
        <v>0</v>
      </c>
      <c r="WO103">
        <f t="shared" si="1138"/>
        <v>0</v>
      </c>
      <c r="WP103">
        <f t="shared" si="1139"/>
        <v>0</v>
      </c>
      <c r="WQ103">
        <f t="shared" si="1140"/>
        <v>0</v>
      </c>
      <c r="WR103">
        <f t="shared" si="1141"/>
        <v>0</v>
      </c>
      <c r="WS103">
        <f t="shared" si="1029"/>
        <v>0</v>
      </c>
      <c r="WT103">
        <f t="shared" si="1030"/>
        <v>0</v>
      </c>
      <c r="WU103">
        <f t="shared" si="1031"/>
        <v>0</v>
      </c>
      <c r="WV103">
        <f t="shared" si="1032"/>
        <v>0</v>
      </c>
      <c r="WW103">
        <f t="shared" si="1033"/>
        <v>0</v>
      </c>
      <c r="WX103">
        <f t="shared" si="1034"/>
        <v>0</v>
      </c>
      <c r="WY103">
        <f t="shared" si="1035"/>
        <v>0</v>
      </c>
      <c r="WZ103">
        <f t="shared" si="1036"/>
        <v>0</v>
      </c>
      <c r="XA103">
        <f t="shared" si="1037"/>
        <v>0</v>
      </c>
      <c r="XB103">
        <f t="shared" si="1038"/>
        <v>0</v>
      </c>
      <c r="XC103">
        <f t="shared" si="1039"/>
        <v>0</v>
      </c>
      <c r="XD103">
        <f t="shared" si="1040"/>
        <v>0</v>
      </c>
      <c r="XE103">
        <f t="shared" si="1041"/>
        <v>0</v>
      </c>
      <c r="XF103">
        <f t="shared" si="1042"/>
        <v>0</v>
      </c>
      <c r="XG103">
        <f t="shared" si="1043"/>
        <v>0</v>
      </c>
      <c r="XH103">
        <f t="shared" si="1044"/>
        <v>0</v>
      </c>
      <c r="XI103">
        <f t="shared" si="1045"/>
        <v>0</v>
      </c>
      <c r="XJ103">
        <f t="shared" si="1046"/>
        <v>0</v>
      </c>
      <c r="XK103">
        <f t="shared" si="1047"/>
        <v>0</v>
      </c>
      <c r="XL103">
        <f t="shared" si="1048"/>
        <v>0</v>
      </c>
      <c r="XM103">
        <f t="shared" si="1049"/>
        <v>0</v>
      </c>
      <c r="XN103">
        <f t="shared" si="1050"/>
        <v>0</v>
      </c>
      <c r="XO103">
        <f t="shared" si="1051"/>
        <v>0</v>
      </c>
      <c r="XP103">
        <f t="shared" si="1052"/>
        <v>0</v>
      </c>
      <c r="XQ103">
        <f t="shared" si="1053"/>
        <v>0</v>
      </c>
      <c r="XR103">
        <f t="shared" si="1054"/>
        <v>0</v>
      </c>
      <c r="XS103">
        <f t="shared" si="1055"/>
        <v>0</v>
      </c>
      <c r="XT103">
        <f t="shared" si="1056"/>
        <v>0</v>
      </c>
      <c r="XU103">
        <f t="shared" si="1057"/>
        <v>0</v>
      </c>
      <c r="XV103">
        <f t="shared" si="1058"/>
        <v>0</v>
      </c>
      <c r="XX103">
        <f t="shared" si="1059"/>
        <v>0</v>
      </c>
      <c r="XY103">
        <f t="shared" si="1060"/>
        <v>0</v>
      </c>
      <c r="XZ103">
        <f t="shared" si="1061"/>
        <v>0</v>
      </c>
    </row>
    <row r="104" spans="2:650" x14ac:dyDescent="0.45">
      <c r="B104" s="31" t="str">
        <f>IF((IF($D$20="Snowball",CJ47,FL47)&gt;0.005),44,"")</f>
        <v/>
      </c>
      <c r="C104" s="32" t="str">
        <f>IF(AND((IF($D$20="Snowball",CJ47,FL47)&gt;0.005),$D$19&lt;&gt;""),EDATE($D$19,43),"")</f>
        <v/>
      </c>
      <c r="D104" s="29" t="str">
        <f t="shared" si="1142"/>
        <v/>
      </c>
      <c r="E104" s="29" t="str">
        <f t="shared" si="1143"/>
        <v/>
      </c>
      <c r="F104" s="29" t="str">
        <f t="shared" si="1144"/>
        <v/>
      </c>
      <c r="G104" s="29" t="str">
        <f t="shared" si="1145"/>
        <v/>
      </c>
      <c r="H104" s="35" t="str">
        <f t="shared" si="1146"/>
        <v/>
      </c>
      <c r="I104" s="36" t="str">
        <f t="shared" si="1147"/>
        <v/>
      </c>
      <c r="WH104">
        <v>101</v>
      </c>
      <c r="WI104">
        <f t="shared" si="1132"/>
        <v>0</v>
      </c>
      <c r="WJ104">
        <f t="shared" si="1133"/>
        <v>0</v>
      </c>
      <c r="WK104">
        <f t="shared" si="1134"/>
        <v>0</v>
      </c>
      <c r="WL104">
        <f t="shared" si="1135"/>
        <v>0</v>
      </c>
      <c r="WM104">
        <f t="shared" si="1136"/>
        <v>0</v>
      </c>
      <c r="WN104">
        <f t="shared" si="1137"/>
        <v>0</v>
      </c>
      <c r="WO104">
        <f t="shared" si="1138"/>
        <v>0</v>
      </c>
      <c r="WP104">
        <f t="shared" si="1139"/>
        <v>0</v>
      </c>
      <c r="WQ104">
        <f t="shared" si="1140"/>
        <v>0</v>
      </c>
      <c r="WR104">
        <f t="shared" si="1141"/>
        <v>0</v>
      </c>
      <c r="WS104">
        <f t="shared" si="1029"/>
        <v>0</v>
      </c>
      <c r="WT104">
        <f t="shared" si="1030"/>
        <v>0</v>
      </c>
      <c r="WU104">
        <f t="shared" si="1031"/>
        <v>0</v>
      </c>
      <c r="WV104">
        <f t="shared" si="1032"/>
        <v>0</v>
      </c>
      <c r="WW104">
        <f t="shared" si="1033"/>
        <v>0</v>
      </c>
      <c r="WX104">
        <f t="shared" si="1034"/>
        <v>0</v>
      </c>
      <c r="WY104">
        <f t="shared" si="1035"/>
        <v>0</v>
      </c>
      <c r="WZ104">
        <f t="shared" si="1036"/>
        <v>0</v>
      </c>
      <c r="XA104">
        <f t="shared" si="1037"/>
        <v>0</v>
      </c>
      <c r="XB104">
        <f t="shared" si="1038"/>
        <v>0</v>
      </c>
      <c r="XC104">
        <f t="shared" si="1039"/>
        <v>0</v>
      </c>
      <c r="XD104">
        <f t="shared" si="1040"/>
        <v>0</v>
      </c>
      <c r="XE104">
        <f t="shared" si="1041"/>
        <v>0</v>
      </c>
      <c r="XF104">
        <f t="shared" si="1042"/>
        <v>0</v>
      </c>
      <c r="XG104">
        <f t="shared" si="1043"/>
        <v>0</v>
      </c>
      <c r="XH104">
        <f t="shared" si="1044"/>
        <v>0</v>
      </c>
      <c r="XI104">
        <f t="shared" si="1045"/>
        <v>0</v>
      </c>
      <c r="XJ104">
        <f t="shared" si="1046"/>
        <v>0</v>
      </c>
      <c r="XK104">
        <f t="shared" si="1047"/>
        <v>0</v>
      </c>
      <c r="XL104">
        <f t="shared" si="1048"/>
        <v>0</v>
      </c>
      <c r="XM104">
        <f t="shared" si="1049"/>
        <v>0</v>
      </c>
      <c r="XN104">
        <f t="shared" si="1050"/>
        <v>0</v>
      </c>
      <c r="XO104">
        <f t="shared" si="1051"/>
        <v>0</v>
      </c>
      <c r="XP104">
        <f t="shared" si="1052"/>
        <v>0</v>
      </c>
      <c r="XQ104">
        <f t="shared" si="1053"/>
        <v>0</v>
      </c>
      <c r="XR104">
        <f t="shared" si="1054"/>
        <v>0</v>
      </c>
      <c r="XS104">
        <f t="shared" si="1055"/>
        <v>0</v>
      </c>
      <c r="XT104">
        <f t="shared" si="1056"/>
        <v>0</v>
      </c>
      <c r="XU104">
        <f t="shared" si="1057"/>
        <v>0</v>
      </c>
      <c r="XV104">
        <f t="shared" si="1058"/>
        <v>0</v>
      </c>
      <c r="XX104">
        <f t="shared" si="1059"/>
        <v>0</v>
      </c>
      <c r="XY104">
        <f t="shared" si="1060"/>
        <v>0</v>
      </c>
      <c r="XZ104">
        <f t="shared" si="1061"/>
        <v>0</v>
      </c>
    </row>
    <row r="105" spans="2:650" x14ac:dyDescent="0.45">
      <c r="B105" s="31" t="str">
        <f>IF((IF($D$20="Snowball",CJ48,FL48)&gt;0.005),45,"")</f>
        <v/>
      </c>
      <c r="C105" s="32" t="str">
        <f>IF(AND((IF($D$20="Snowball",CJ48,FL48)&gt;0.005),$D$19&lt;&gt;""),EDATE($D$19,44),"")</f>
        <v/>
      </c>
      <c r="D105" s="29" t="str">
        <f t="shared" si="1142"/>
        <v/>
      </c>
      <c r="E105" s="29" t="str">
        <f t="shared" si="1143"/>
        <v/>
      </c>
      <c r="F105" s="29" t="str">
        <f t="shared" si="1144"/>
        <v/>
      </c>
      <c r="G105" s="29" t="str">
        <f t="shared" si="1145"/>
        <v/>
      </c>
      <c r="H105" s="35" t="str">
        <f t="shared" si="1146"/>
        <v/>
      </c>
      <c r="I105" s="36" t="str">
        <f t="shared" si="1147"/>
        <v/>
      </c>
      <c r="WH105">
        <v>102</v>
      </c>
      <c r="WI105">
        <f t="shared" si="1132"/>
        <v>0</v>
      </c>
      <c r="WJ105">
        <f t="shared" si="1133"/>
        <v>0</v>
      </c>
      <c r="WK105">
        <f t="shared" si="1134"/>
        <v>0</v>
      </c>
      <c r="WL105">
        <f t="shared" si="1135"/>
        <v>0</v>
      </c>
      <c r="WM105">
        <f t="shared" si="1136"/>
        <v>0</v>
      </c>
      <c r="WN105">
        <f t="shared" si="1137"/>
        <v>0</v>
      </c>
      <c r="WO105">
        <f t="shared" si="1138"/>
        <v>0</v>
      </c>
      <c r="WP105">
        <f t="shared" si="1139"/>
        <v>0</v>
      </c>
      <c r="WQ105">
        <f t="shared" si="1140"/>
        <v>0</v>
      </c>
      <c r="WR105">
        <f t="shared" si="1141"/>
        <v>0</v>
      </c>
      <c r="WS105">
        <f t="shared" si="1029"/>
        <v>0</v>
      </c>
      <c r="WT105">
        <f t="shared" si="1030"/>
        <v>0</v>
      </c>
      <c r="WU105">
        <f t="shared" si="1031"/>
        <v>0</v>
      </c>
      <c r="WV105">
        <f t="shared" si="1032"/>
        <v>0</v>
      </c>
      <c r="WW105">
        <f t="shared" si="1033"/>
        <v>0</v>
      </c>
      <c r="WX105">
        <f t="shared" si="1034"/>
        <v>0</v>
      </c>
      <c r="WY105">
        <f t="shared" si="1035"/>
        <v>0</v>
      </c>
      <c r="WZ105">
        <f t="shared" si="1036"/>
        <v>0</v>
      </c>
      <c r="XA105">
        <f t="shared" si="1037"/>
        <v>0</v>
      </c>
      <c r="XB105">
        <f t="shared" si="1038"/>
        <v>0</v>
      </c>
      <c r="XC105">
        <f t="shared" si="1039"/>
        <v>0</v>
      </c>
      <c r="XD105">
        <f t="shared" si="1040"/>
        <v>0</v>
      </c>
      <c r="XE105">
        <f t="shared" si="1041"/>
        <v>0</v>
      </c>
      <c r="XF105">
        <f t="shared" si="1042"/>
        <v>0</v>
      </c>
      <c r="XG105">
        <f t="shared" si="1043"/>
        <v>0</v>
      </c>
      <c r="XH105">
        <f t="shared" si="1044"/>
        <v>0</v>
      </c>
      <c r="XI105">
        <f t="shared" si="1045"/>
        <v>0</v>
      </c>
      <c r="XJ105">
        <f t="shared" si="1046"/>
        <v>0</v>
      </c>
      <c r="XK105">
        <f t="shared" si="1047"/>
        <v>0</v>
      </c>
      <c r="XL105">
        <f t="shared" si="1048"/>
        <v>0</v>
      </c>
      <c r="XM105">
        <f t="shared" si="1049"/>
        <v>0</v>
      </c>
      <c r="XN105">
        <f t="shared" si="1050"/>
        <v>0</v>
      </c>
      <c r="XO105">
        <f t="shared" si="1051"/>
        <v>0</v>
      </c>
      <c r="XP105">
        <f t="shared" si="1052"/>
        <v>0</v>
      </c>
      <c r="XQ105">
        <f t="shared" si="1053"/>
        <v>0</v>
      </c>
      <c r="XR105">
        <f t="shared" si="1054"/>
        <v>0</v>
      </c>
      <c r="XS105">
        <f t="shared" si="1055"/>
        <v>0</v>
      </c>
      <c r="XT105">
        <f t="shared" si="1056"/>
        <v>0</v>
      </c>
      <c r="XU105">
        <f t="shared" si="1057"/>
        <v>0</v>
      </c>
      <c r="XV105">
        <f t="shared" si="1058"/>
        <v>0</v>
      </c>
      <c r="XX105">
        <f t="shared" si="1059"/>
        <v>0</v>
      </c>
      <c r="XY105">
        <f t="shared" si="1060"/>
        <v>0</v>
      </c>
      <c r="XZ105">
        <f t="shared" si="1061"/>
        <v>0</v>
      </c>
    </row>
    <row r="106" spans="2:650" x14ac:dyDescent="0.45">
      <c r="B106" s="31" t="str">
        <f>IF((IF($D$20="Snowball",CJ49,FL49)&gt;0.005),46,"")</f>
        <v/>
      </c>
      <c r="C106" s="32" t="str">
        <f>IF(AND((IF($D$20="Snowball",CJ49,FL49)&gt;0.005),$D$19&lt;&gt;""),EDATE($D$19,45),"")</f>
        <v/>
      </c>
      <c r="D106" s="29" t="str">
        <f t="shared" si="1142"/>
        <v/>
      </c>
      <c r="E106" s="29" t="str">
        <f t="shared" si="1143"/>
        <v/>
      </c>
      <c r="F106" s="29" t="str">
        <f t="shared" si="1144"/>
        <v/>
      </c>
      <c r="G106" s="29" t="str">
        <f t="shared" si="1145"/>
        <v/>
      </c>
      <c r="H106" s="35" t="str">
        <f t="shared" si="1146"/>
        <v/>
      </c>
      <c r="I106" s="36" t="str">
        <f t="shared" si="1147"/>
        <v/>
      </c>
      <c r="WH106">
        <v>103</v>
      </c>
      <c r="WI106">
        <f t="shared" si="1132"/>
        <v>0</v>
      </c>
      <c r="WJ106">
        <f t="shared" si="1133"/>
        <v>0</v>
      </c>
      <c r="WK106">
        <f t="shared" si="1134"/>
        <v>0</v>
      </c>
      <c r="WL106">
        <f t="shared" si="1135"/>
        <v>0</v>
      </c>
      <c r="WM106">
        <f t="shared" si="1136"/>
        <v>0</v>
      </c>
      <c r="WN106">
        <f t="shared" si="1137"/>
        <v>0</v>
      </c>
      <c r="WO106">
        <f t="shared" si="1138"/>
        <v>0</v>
      </c>
      <c r="WP106">
        <f t="shared" si="1139"/>
        <v>0</v>
      </c>
      <c r="WQ106">
        <f t="shared" si="1140"/>
        <v>0</v>
      </c>
      <c r="WR106">
        <f t="shared" si="1141"/>
        <v>0</v>
      </c>
      <c r="WS106">
        <f t="shared" si="1029"/>
        <v>0</v>
      </c>
      <c r="WT106">
        <f t="shared" si="1030"/>
        <v>0</v>
      </c>
      <c r="WU106">
        <f t="shared" si="1031"/>
        <v>0</v>
      </c>
      <c r="WV106">
        <f t="shared" si="1032"/>
        <v>0</v>
      </c>
      <c r="WW106">
        <f t="shared" si="1033"/>
        <v>0</v>
      </c>
      <c r="WX106">
        <f t="shared" si="1034"/>
        <v>0</v>
      </c>
      <c r="WY106">
        <f t="shared" si="1035"/>
        <v>0</v>
      </c>
      <c r="WZ106">
        <f t="shared" si="1036"/>
        <v>0</v>
      </c>
      <c r="XA106">
        <f t="shared" si="1037"/>
        <v>0</v>
      </c>
      <c r="XB106">
        <f t="shared" si="1038"/>
        <v>0</v>
      </c>
      <c r="XC106">
        <f t="shared" si="1039"/>
        <v>0</v>
      </c>
      <c r="XD106">
        <f t="shared" si="1040"/>
        <v>0</v>
      </c>
      <c r="XE106">
        <f t="shared" si="1041"/>
        <v>0</v>
      </c>
      <c r="XF106">
        <f t="shared" si="1042"/>
        <v>0</v>
      </c>
      <c r="XG106">
        <f t="shared" si="1043"/>
        <v>0</v>
      </c>
      <c r="XH106">
        <f t="shared" si="1044"/>
        <v>0</v>
      </c>
      <c r="XI106">
        <f t="shared" si="1045"/>
        <v>0</v>
      </c>
      <c r="XJ106">
        <f t="shared" si="1046"/>
        <v>0</v>
      </c>
      <c r="XK106">
        <f t="shared" si="1047"/>
        <v>0</v>
      </c>
      <c r="XL106">
        <f t="shared" si="1048"/>
        <v>0</v>
      </c>
      <c r="XM106">
        <f t="shared" si="1049"/>
        <v>0</v>
      </c>
      <c r="XN106">
        <f t="shared" si="1050"/>
        <v>0</v>
      </c>
      <c r="XO106">
        <f t="shared" si="1051"/>
        <v>0</v>
      </c>
      <c r="XP106">
        <f t="shared" si="1052"/>
        <v>0</v>
      </c>
      <c r="XQ106">
        <f t="shared" si="1053"/>
        <v>0</v>
      </c>
      <c r="XR106">
        <f t="shared" si="1054"/>
        <v>0</v>
      </c>
      <c r="XS106">
        <f t="shared" si="1055"/>
        <v>0</v>
      </c>
      <c r="XT106">
        <f t="shared" si="1056"/>
        <v>0</v>
      </c>
      <c r="XU106">
        <f t="shared" si="1057"/>
        <v>0</v>
      </c>
      <c r="XV106">
        <f t="shared" si="1058"/>
        <v>0</v>
      </c>
      <c r="XX106">
        <f t="shared" si="1059"/>
        <v>0</v>
      </c>
      <c r="XY106">
        <f t="shared" si="1060"/>
        <v>0</v>
      </c>
      <c r="XZ106">
        <f t="shared" si="1061"/>
        <v>0</v>
      </c>
    </row>
    <row r="107" spans="2:650" x14ac:dyDescent="0.45">
      <c r="B107" s="31" t="str">
        <f>IF((IF($D$20="Snowball",CJ50,FL50)&gt;0.005),47,"")</f>
        <v/>
      </c>
      <c r="C107" s="32" t="str">
        <f>IF(AND((IF($D$20="Snowball",CJ50,FL50)&gt;0.005),$D$19&lt;&gt;""),EDATE($D$19,46),"")</f>
        <v/>
      </c>
      <c r="D107" s="29" t="str">
        <f t="shared" si="1142"/>
        <v/>
      </c>
      <c r="E107" s="29" t="str">
        <f t="shared" si="1143"/>
        <v/>
      </c>
      <c r="F107" s="29" t="str">
        <f t="shared" si="1144"/>
        <v/>
      </c>
      <c r="G107" s="29" t="str">
        <f t="shared" si="1145"/>
        <v/>
      </c>
      <c r="H107" s="35" t="str">
        <f t="shared" si="1146"/>
        <v/>
      </c>
      <c r="I107" s="36" t="str">
        <f t="shared" si="1147"/>
        <v/>
      </c>
      <c r="WH107">
        <v>104</v>
      </c>
      <c r="WI107">
        <f t="shared" si="1132"/>
        <v>0</v>
      </c>
      <c r="WJ107">
        <f t="shared" si="1133"/>
        <v>0</v>
      </c>
      <c r="WK107">
        <f t="shared" si="1134"/>
        <v>0</v>
      </c>
      <c r="WL107">
        <f t="shared" si="1135"/>
        <v>0</v>
      </c>
      <c r="WM107">
        <f t="shared" si="1136"/>
        <v>0</v>
      </c>
      <c r="WN107">
        <f t="shared" si="1137"/>
        <v>0</v>
      </c>
      <c r="WO107">
        <f t="shared" si="1138"/>
        <v>0</v>
      </c>
      <c r="WP107">
        <f t="shared" si="1139"/>
        <v>0</v>
      </c>
      <c r="WQ107">
        <f t="shared" si="1140"/>
        <v>0</v>
      </c>
      <c r="WR107">
        <f t="shared" si="1141"/>
        <v>0</v>
      </c>
      <c r="WS107">
        <f t="shared" si="1029"/>
        <v>0</v>
      </c>
      <c r="WT107">
        <f t="shared" si="1030"/>
        <v>0</v>
      </c>
      <c r="WU107">
        <f t="shared" si="1031"/>
        <v>0</v>
      </c>
      <c r="WV107">
        <f t="shared" si="1032"/>
        <v>0</v>
      </c>
      <c r="WW107">
        <f t="shared" si="1033"/>
        <v>0</v>
      </c>
      <c r="WX107">
        <f t="shared" si="1034"/>
        <v>0</v>
      </c>
      <c r="WY107">
        <f t="shared" si="1035"/>
        <v>0</v>
      </c>
      <c r="WZ107">
        <f t="shared" si="1036"/>
        <v>0</v>
      </c>
      <c r="XA107">
        <f t="shared" si="1037"/>
        <v>0</v>
      </c>
      <c r="XB107">
        <f t="shared" si="1038"/>
        <v>0</v>
      </c>
      <c r="XC107">
        <f t="shared" si="1039"/>
        <v>0</v>
      </c>
      <c r="XD107">
        <f t="shared" si="1040"/>
        <v>0</v>
      </c>
      <c r="XE107">
        <f t="shared" si="1041"/>
        <v>0</v>
      </c>
      <c r="XF107">
        <f t="shared" si="1042"/>
        <v>0</v>
      </c>
      <c r="XG107">
        <f t="shared" si="1043"/>
        <v>0</v>
      </c>
      <c r="XH107">
        <f t="shared" si="1044"/>
        <v>0</v>
      </c>
      <c r="XI107">
        <f t="shared" si="1045"/>
        <v>0</v>
      </c>
      <c r="XJ107">
        <f t="shared" si="1046"/>
        <v>0</v>
      </c>
      <c r="XK107">
        <f t="shared" si="1047"/>
        <v>0</v>
      </c>
      <c r="XL107">
        <f t="shared" si="1048"/>
        <v>0</v>
      </c>
      <c r="XM107">
        <f t="shared" si="1049"/>
        <v>0</v>
      </c>
      <c r="XN107">
        <f t="shared" si="1050"/>
        <v>0</v>
      </c>
      <c r="XO107">
        <f t="shared" si="1051"/>
        <v>0</v>
      </c>
      <c r="XP107">
        <f t="shared" si="1052"/>
        <v>0</v>
      </c>
      <c r="XQ107">
        <f t="shared" si="1053"/>
        <v>0</v>
      </c>
      <c r="XR107">
        <f t="shared" si="1054"/>
        <v>0</v>
      </c>
      <c r="XS107">
        <f t="shared" si="1055"/>
        <v>0</v>
      </c>
      <c r="XT107">
        <f t="shared" si="1056"/>
        <v>0</v>
      </c>
      <c r="XU107">
        <f t="shared" si="1057"/>
        <v>0</v>
      </c>
      <c r="XV107">
        <f t="shared" si="1058"/>
        <v>0</v>
      </c>
      <c r="XX107">
        <f t="shared" si="1059"/>
        <v>0</v>
      </c>
      <c r="XY107">
        <f t="shared" si="1060"/>
        <v>0</v>
      </c>
      <c r="XZ107">
        <f t="shared" si="1061"/>
        <v>0</v>
      </c>
    </row>
    <row r="108" spans="2:650" x14ac:dyDescent="0.45">
      <c r="B108" s="31" t="str">
        <f>IF((IF($D$20="Snowball",CJ51,FL51)&gt;0.005),48,"")</f>
        <v/>
      </c>
      <c r="C108" s="32" t="str">
        <f>IF(AND((IF($D$20="Snowball",CJ51,FL51)&gt;0.005),$D$19&lt;&gt;""),EDATE($D$19,47),"")</f>
        <v/>
      </c>
      <c r="D108" s="29" t="str">
        <f t="shared" si="1142"/>
        <v/>
      </c>
      <c r="E108" s="29" t="str">
        <f t="shared" si="1143"/>
        <v/>
      </c>
      <c r="F108" s="29" t="str">
        <f t="shared" si="1144"/>
        <v/>
      </c>
      <c r="G108" s="29" t="str">
        <f t="shared" si="1145"/>
        <v/>
      </c>
      <c r="H108" s="35" t="str">
        <f t="shared" si="1146"/>
        <v/>
      </c>
      <c r="I108" s="36" t="str">
        <f t="shared" si="1147"/>
        <v/>
      </c>
      <c r="WH108">
        <v>105</v>
      </c>
      <c r="WI108">
        <f t="shared" si="1132"/>
        <v>0</v>
      </c>
      <c r="WJ108">
        <f t="shared" si="1133"/>
        <v>0</v>
      </c>
      <c r="WK108">
        <f t="shared" si="1134"/>
        <v>0</v>
      </c>
      <c r="WL108">
        <f t="shared" si="1135"/>
        <v>0</v>
      </c>
      <c r="WM108">
        <f t="shared" si="1136"/>
        <v>0</v>
      </c>
      <c r="WN108">
        <f t="shared" si="1137"/>
        <v>0</v>
      </c>
      <c r="WO108">
        <f t="shared" si="1138"/>
        <v>0</v>
      </c>
      <c r="WP108">
        <f t="shared" si="1139"/>
        <v>0</v>
      </c>
      <c r="WQ108">
        <f t="shared" si="1140"/>
        <v>0</v>
      </c>
      <c r="WR108">
        <f t="shared" si="1141"/>
        <v>0</v>
      </c>
      <c r="WS108">
        <f t="shared" si="1029"/>
        <v>0</v>
      </c>
      <c r="WT108">
        <f t="shared" si="1030"/>
        <v>0</v>
      </c>
      <c r="WU108">
        <f t="shared" si="1031"/>
        <v>0</v>
      </c>
      <c r="WV108">
        <f t="shared" si="1032"/>
        <v>0</v>
      </c>
      <c r="WW108">
        <f t="shared" si="1033"/>
        <v>0</v>
      </c>
      <c r="WX108">
        <f t="shared" si="1034"/>
        <v>0</v>
      </c>
      <c r="WY108">
        <f t="shared" si="1035"/>
        <v>0</v>
      </c>
      <c r="WZ108">
        <f t="shared" si="1036"/>
        <v>0</v>
      </c>
      <c r="XA108">
        <f t="shared" si="1037"/>
        <v>0</v>
      </c>
      <c r="XB108">
        <f t="shared" si="1038"/>
        <v>0</v>
      </c>
      <c r="XC108">
        <f t="shared" si="1039"/>
        <v>0</v>
      </c>
      <c r="XD108">
        <f t="shared" si="1040"/>
        <v>0</v>
      </c>
      <c r="XE108">
        <f t="shared" si="1041"/>
        <v>0</v>
      </c>
      <c r="XF108">
        <f t="shared" si="1042"/>
        <v>0</v>
      </c>
      <c r="XG108">
        <f t="shared" si="1043"/>
        <v>0</v>
      </c>
      <c r="XH108">
        <f t="shared" si="1044"/>
        <v>0</v>
      </c>
      <c r="XI108">
        <f t="shared" si="1045"/>
        <v>0</v>
      </c>
      <c r="XJ108">
        <f t="shared" si="1046"/>
        <v>0</v>
      </c>
      <c r="XK108">
        <f t="shared" si="1047"/>
        <v>0</v>
      </c>
      <c r="XL108">
        <f t="shared" si="1048"/>
        <v>0</v>
      </c>
      <c r="XM108">
        <f t="shared" si="1049"/>
        <v>0</v>
      </c>
      <c r="XN108">
        <f t="shared" si="1050"/>
        <v>0</v>
      </c>
      <c r="XO108">
        <f t="shared" si="1051"/>
        <v>0</v>
      </c>
      <c r="XP108">
        <f t="shared" si="1052"/>
        <v>0</v>
      </c>
      <c r="XQ108">
        <f t="shared" si="1053"/>
        <v>0</v>
      </c>
      <c r="XR108">
        <f t="shared" si="1054"/>
        <v>0</v>
      </c>
      <c r="XS108">
        <f t="shared" si="1055"/>
        <v>0</v>
      </c>
      <c r="XT108">
        <f t="shared" si="1056"/>
        <v>0</v>
      </c>
      <c r="XU108">
        <f t="shared" si="1057"/>
        <v>0</v>
      </c>
      <c r="XV108">
        <f t="shared" si="1058"/>
        <v>0</v>
      </c>
      <c r="XX108">
        <f t="shared" si="1059"/>
        <v>0</v>
      </c>
      <c r="XY108">
        <f t="shared" si="1060"/>
        <v>0</v>
      </c>
      <c r="XZ108">
        <f t="shared" si="1061"/>
        <v>0</v>
      </c>
    </row>
    <row r="109" spans="2:650" x14ac:dyDescent="0.45">
      <c r="B109" s="31" t="str">
        <f>IF((IF($D$20="Snowball",CJ52,FL52)&gt;0.005),49,"")</f>
        <v/>
      </c>
      <c r="C109" s="32" t="str">
        <f>IF(AND((IF($D$20="Snowball",CJ52,FL52)&gt;0.005),$D$19&lt;&gt;""),EDATE($D$19,48),"")</f>
        <v/>
      </c>
      <c r="D109" s="29" t="str">
        <f t="shared" si="1142"/>
        <v/>
      </c>
      <c r="E109" s="29" t="str">
        <f t="shared" si="1143"/>
        <v/>
      </c>
      <c r="F109" s="29" t="str">
        <f t="shared" si="1144"/>
        <v/>
      </c>
      <c r="G109" s="29" t="str">
        <f t="shared" si="1145"/>
        <v/>
      </c>
      <c r="H109" s="35" t="str">
        <f t="shared" si="1146"/>
        <v/>
      </c>
      <c r="I109" s="36" t="str">
        <f t="shared" si="1147"/>
        <v/>
      </c>
      <c r="WH109">
        <v>106</v>
      </c>
      <c r="WI109">
        <f t="shared" si="1132"/>
        <v>0</v>
      </c>
      <c r="WJ109">
        <f t="shared" si="1133"/>
        <v>0</v>
      </c>
      <c r="WK109">
        <f t="shared" si="1134"/>
        <v>0</v>
      </c>
      <c r="WL109">
        <f t="shared" si="1135"/>
        <v>0</v>
      </c>
      <c r="WM109">
        <f t="shared" si="1136"/>
        <v>0</v>
      </c>
      <c r="WN109">
        <f t="shared" si="1137"/>
        <v>0</v>
      </c>
      <c r="WO109">
        <f t="shared" si="1138"/>
        <v>0</v>
      </c>
      <c r="WP109">
        <f t="shared" si="1139"/>
        <v>0</v>
      </c>
      <c r="WQ109">
        <f t="shared" si="1140"/>
        <v>0</v>
      </c>
      <c r="WR109">
        <f t="shared" si="1141"/>
        <v>0</v>
      </c>
      <c r="WS109">
        <f t="shared" si="1029"/>
        <v>0</v>
      </c>
      <c r="WT109">
        <f t="shared" si="1030"/>
        <v>0</v>
      </c>
      <c r="WU109">
        <f t="shared" si="1031"/>
        <v>0</v>
      </c>
      <c r="WV109">
        <f t="shared" si="1032"/>
        <v>0</v>
      </c>
      <c r="WW109">
        <f t="shared" si="1033"/>
        <v>0</v>
      </c>
      <c r="WX109">
        <f t="shared" si="1034"/>
        <v>0</v>
      </c>
      <c r="WY109">
        <f t="shared" si="1035"/>
        <v>0</v>
      </c>
      <c r="WZ109">
        <f t="shared" si="1036"/>
        <v>0</v>
      </c>
      <c r="XA109">
        <f t="shared" si="1037"/>
        <v>0</v>
      </c>
      <c r="XB109">
        <f t="shared" si="1038"/>
        <v>0</v>
      </c>
      <c r="XC109">
        <f t="shared" si="1039"/>
        <v>0</v>
      </c>
      <c r="XD109">
        <f t="shared" si="1040"/>
        <v>0</v>
      </c>
      <c r="XE109">
        <f t="shared" si="1041"/>
        <v>0</v>
      </c>
      <c r="XF109">
        <f t="shared" si="1042"/>
        <v>0</v>
      </c>
      <c r="XG109">
        <f t="shared" si="1043"/>
        <v>0</v>
      </c>
      <c r="XH109">
        <f t="shared" si="1044"/>
        <v>0</v>
      </c>
      <c r="XI109">
        <f t="shared" si="1045"/>
        <v>0</v>
      </c>
      <c r="XJ109">
        <f t="shared" si="1046"/>
        <v>0</v>
      </c>
      <c r="XK109">
        <f t="shared" si="1047"/>
        <v>0</v>
      </c>
      <c r="XL109">
        <f t="shared" si="1048"/>
        <v>0</v>
      </c>
      <c r="XM109">
        <f t="shared" si="1049"/>
        <v>0</v>
      </c>
      <c r="XN109">
        <f t="shared" si="1050"/>
        <v>0</v>
      </c>
      <c r="XO109">
        <f t="shared" si="1051"/>
        <v>0</v>
      </c>
      <c r="XP109">
        <f t="shared" si="1052"/>
        <v>0</v>
      </c>
      <c r="XQ109">
        <f t="shared" si="1053"/>
        <v>0</v>
      </c>
      <c r="XR109">
        <f t="shared" si="1054"/>
        <v>0</v>
      </c>
      <c r="XS109">
        <f t="shared" si="1055"/>
        <v>0</v>
      </c>
      <c r="XT109">
        <f t="shared" si="1056"/>
        <v>0</v>
      </c>
      <c r="XU109">
        <f t="shared" si="1057"/>
        <v>0</v>
      </c>
      <c r="XV109">
        <f t="shared" si="1058"/>
        <v>0</v>
      </c>
      <c r="XX109">
        <f t="shared" si="1059"/>
        <v>0</v>
      </c>
      <c r="XY109">
        <f t="shared" si="1060"/>
        <v>0</v>
      </c>
      <c r="XZ109">
        <f t="shared" si="1061"/>
        <v>0</v>
      </c>
    </row>
    <row r="110" spans="2:650" x14ac:dyDescent="0.45">
      <c r="B110" s="31" t="str">
        <f>IF((IF($D$20="Snowball",CJ53,FL53)&gt;0.005),50,"")</f>
        <v/>
      </c>
      <c r="C110" s="32" t="str">
        <f>IF(AND((IF($D$20="Snowball",CJ53,FL53)&gt;0.005),$D$19&lt;&gt;""),EDATE($D$19,49),"")</f>
        <v/>
      </c>
      <c r="D110" s="29" t="str">
        <f t="shared" si="1142"/>
        <v/>
      </c>
      <c r="E110" s="29" t="str">
        <f t="shared" si="1143"/>
        <v/>
      </c>
      <c r="F110" s="29" t="str">
        <f t="shared" si="1144"/>
        <v/>
      </c>
      <c r="G110" s="29" t="str">
        <f t="shared" si="1145"/>
        <v/>
      </c>
      <c r="H110" s="35" t="str">
        <f t="shared" si="1146"/>
        <v/>
      </c>
      <c r="I110" s="36" t="str">
        <f t="shared" si="1147"/>
        <v/>
      </c>
      <c r="WH110">
        <v>107</v>
      </c>
      <c r="WI110">
        <f t="shared" si="1132"/>
        <v>0</v>
      </c>
      <c r="WJ110">
        <f t="shared" si="1133"/>
        <v>0</v>
      </c>
      <c r="WK110">
        <f t="shared" si="1134"/>
        <v>0</v>
      </c>
      <c r="WL110">
        <f t="shared" si="1135"/>
        <v>0</v>
      </c>
      <c r="WM110">
        <f t="shared" si="1136"/>
        <v>0</v>
      </c>
      <c r="WN110">
        <f t="shared" si="1137"/>
        <v>0</v>
      </c>
      <c r="WO110">
        <f t="shared" si="1138"/>
        <v>0</v>
      </c>
      <c r="WP110">
        <f t="shared" si="1139"/>
        <v>0</v>
      </c>
      <c r="WQ110">
        <f t="shared" si="1140"/>
        <v>0</v>
      </c>
      <c r="WR110">
        <f t="shared" si="1141"/>
        <v>0</v>
      </c>
      <c r="WS110">
        <f t="shared" si="1029"/>
        <v>0</v>
      </c>
      <c r="WT110">
        <f t="shared" si="1030"/>
        <v>0</v>
      </c>
      <c r="WU110">
        <f t="shared" si="1031"/>
        <v>0</v>
      </c>
      <c r="WV110">
        <f t="shared" si="1032"/>
        <v>0</v>
      </c>
      <c r="WW110">
        <f t="shared" si="1033"/>
        <v>0</v>
      </c>
      <c r="WX110">
        <f t="shared" si="1034"/>
        <v>0</v>
      </c>
      <c r="WY110">
        <f t="shared" si="1035"/>
        <v>0</v>
      </c>
      <c r="WZ110">
        <f t="shared" si="1036"/>
        <v>0</v>
      </c>
      <c r="XA110">
        <f t="shared" si="1037"/>
        <v>0</v>
      </c>
      <c r="XB110">
        <f t="shared" si="1038"/>
        <v>0</v>
      </c>
      <c r="XC110">
        <f t="shared" si="1039"/>
        <v>0</v>
      </c>
      <c r="XD110">
        <f t="shared" si="1040"/>
        <v>0</v>
      </c>
      <c r="XE110">
        <f t="shared" si="1041"/>
        <v>0</v>
      </c>
      <c r="XF110">
        <f t="shared" si="1042"/>
        <v>0</v>
      </c>
      <c r="XG110">
        <f t="shared" si="1043"/>
        <v>0</v>
      </c>
      <c r="XH110">
        <f t="shared" si="1044"/>
        <v>0</v>
      </c>
      <c r="XI110">
        <f t="shared" si="1045"/>
        <v>0</v>
      </c>
      <c r="XJ110">
        <f t="shared" si="1046"/>
        <v>0</v>
      </c>
      <c r="XK110">
        <f t="shared" si="1047"/>
        <v>0</v>
      </c>
      <c r="XL110">
        <f t="shared" si="1048"/>
        <v>0</v>
      </c>
      <c r="XM110">
        <f t="shared" si="1049"/>
        <v>0</v>
      </c>
      <c r="XN110">
        <f t="shared" si="1050"/>
        <v>0</v>
      </c>
      <c r="XO110">
        <f t="shared" si="1051"/>
        <v>0</v>
      </c>
      <c r="XP110">
        <f t="shared" si="1052"/>
        <v>0</v>
      </c>
      <c r="XQ110">
        <f t="shared" si="1053"/>
        <v>0</v>
      </c>
      <c r="XR110">
        <f t="shared" si="1054"/>
        <v>0</v>
      </c>
      <c r="XS110">
        <f t="shared" si="1055"/>
        <v>0</v>
      </c>
      <c r="XT110">
        <f t="shared" si="1056"/>
        <v>0</v>
      </c>
      <c r="XU110">
        <f t="shared" si="1057"/>
        <v>0</v>
      </c>
      <c r="XV110">
        <f t="shared" si="1058"/>
        <v>0</v>
      </c>
      <c r="XX110">
        <f t="shared" si="1059"/>
        <v>0</v>
      </c>
      <c r="XY110">
        <f t="shared" si="1060"/>
        <v>0</v>
      </c>
      <c r="XZ110">
        <f t="shared" si="1061"/>
        <v>0</v>
      </c>
    </row>
    <row r="111" spans="2:650" x14ac:dyDescent="0.45">
      <c r="B111" s="31" t="str">
        <f>IF((IF($D$20="Snowball",CJ54,FL54)&gt;0.005),51,"")</f>
        <v/>
      </c>
      <c r="C111" s="32" t="str">
        <f>IF(AND((IF($D$20="Snowball",CJ54,FL54)&gt;0.005),$D$19&lt;&gt;""),EDATE($D$19,50),"")</f>
        <v/>
      </c>
      <c r="D111" s="29" t="str">
        <f t="shared" si="1142"/>
        <v/>
      </c>
      <c r="E111" s="29" t="str">
        <f t="shared" si="1143"/>
        <v/>
      </c>
      <c r="F111" s="29" t="str">
        <f t="shared" si="1144"/>
        <v/>
      </c>
      <c r="G111" s="29" t="str">
        <f t="shared" si="1145"/>
        <v/>
      </c>
      <c r="H111" s="35" t="str">
        <f t="shared" si="1146"/>
        <v/>
      </c>
      <c r="I111" s="36" t="str">
        <f t="shared" si="1147"/>
        <v/>
      </c>
      <c r="WH111">
        <v>108</v>
      </c>
      <c r="WI111">
        <f t="shared" si="1132"/>
        <v>0</v>
      </c>
      <c r="WJ111">
        <f t="shared" si="1133"/>
        <v>0</v>
      </c>
      <c r="WK111">
        <f t="shared" si="1134"/>
        <v>0</v>
      </c>
      <c r="WL111">
        <f t="shared" si="1135"/>
        <v>0</v>
      </c>
      <c r="WM111">
        <f t="shared" si="1136"/>
        <v>0</v>
      </c>
      <c r="WN111">
        <f t="shared" si="1137"/>
        <v>0</v>
      </c>
      <c r="WO111">
        <f t="shared" si="1138"/>
        <v>0</v>
      </c>
      <c r="WP111">
        <f t="shared" si="1139"/>
        <v>0</v>
      </c>
      <c r="WQ111">
        <f t="shared" si="1140"/>
        <v>0</v>
      </c>
      <c r="WR111">
        <f t="shared" si="1141"/>
        <v>0</v>
      </c>
      <c r="WS111">
        <f t="shared" si="1029"/>
        <v>0</v>
      </c>
      <c r="WT111">
        <f t="shared" si="1030"/>
        <v>0</v>
      </c>
      <c r="WU111">
        <f t="shared" si="1031"/>
        <v>0</v>
      </c>
      <c r="WV111">
        <f t="shared" si="1032"/>
        <v>0</v>
      </c>
      <c r="WW111">
        <f t="shared" si="1033"/>
        <v>0</v>
      </c>
      <c r="WX111">
        <f t="shared" si="1034"/>
        <v>0</v>
      </c>
      <c r="WY111">
        <f t="shared" si="1035"/>
        <v>0</v>
      </c>
      <c r="WZ111">
        <f t="shared" si="1036"/>
        <v>0</v>
      </c>
      <c r="XA111">
        <f t="shared" si="1037"/>
        <v>0</v>
      </c>
      <c r="XB111">
        <f t="shared" si="1038"/>
        <v>0</v>
      </c>
      <c r="XC111">
        <f t="shared" si="1039"/>
        <v>0</v>
      </c>
      <c r="XD111">
        <f t="shared" si="1040"/>
        <v>0</v>
      </c>
      <c r="XE111">
        <f t="shared" si="1041"/>
        <v>0</v>
      </c>
      <c r="XF111">
        <f t="shared" si="1042"/>
        <v>0</v>
      </c>
      <c r="XG111">
        <f t="shared" si="1043"/>
        <v>0</v>
      </c>
      <c r="XH111">
        <f t="shared" si="1044"/>
        <v>0</v>
      </c>
      <c r="XI111">
        <f t="shared" si="1045"/>
        <v>0</v>
      </c>
      <c r="XJ111">
        <f t="shared" si="1046"/>
        <v>0</v>
      </c>
      <c r="XK111">
        <f t="shared" si="1047"/>
        <v>0</v>
      </c>
      <c r="XL111">
        <f t="shared" si="1048"/>
        <v>0</v>
      </c>
      <c r="XM111">
        <f t="shared" si="1049"/>
        <v>0</v>
      </c>
      <c r="XN111">
        <f t="shared" si="1050"/>
        <v>0</v>
      </c>
      <c r="XO111">
        <f t="shared" si="1051"/>
        <v>0</v>
      </c>
      <c r="XP111">
        <f t="shared" si="1052"/>
        <v>0</v>
      </c>
      <c r="XQ111">
        <f t="shared" si="1053"/>
        <v>0</v>
      </c>
      <c r="XR111">
        <f t="shared" si="1054"/>
        <v>0</v>
      </c>
      <c r="XS111">
        <f t="shared" si="1055"/>
        <v>0</v>
      </c>
      <c r="XT111">
        <f t="shared" si="1056"/>
        <v>0</v>
      </c>
      <c r="XU111">
        <f t="shared" si="1057"/>
        <v>0</v>
      </c>
      <c r="XV111">
        <f t="shared" si="1058"/>
        <v>0</v>
      </c>
      <c r="XX111">
        <f t="shared" si="1059"/>
        <v>0</v>
      </c>
      <c r="XY111">
        <f t="shared" si="1060"/>
        <v>0</v>
      </c>
      <c r="XZ111">
        <f t="shared" si="1061"/>
        <v>0</v>
      </c>
    </row>
    <row r="112" spans="2:650" x14ac:dyDescent="0.45">
      <c r="B112" s="31" t="str">
        <f>IF((IF($D$20="Snowball",CJ55,FL55)&gt;0.005),52,"")</f>
        <v/>
      </c>
      <c r="C112" s="32" t="str">
        <f>IF(AND((IF($D$20="Snowball",CJ55,FL55)&gt;0.005),$D$19&lt;&gt;""),EDATE($D$19,51),"")</f>
        <v/>
      </c>
      <c r="D112" s="29" t="str">
        <f t="shared" si="1142"/>
        <v/>
      </c>
      <c r="E112" s="29" t="str">
        <f t="shared" si="1143"/>
        <v/>
      </c>
      <c r="F112" s="29" t="str">
        <f t="shared" si="1144"/>
        <v/>
      </c>
      <c r="G112" s="29" t="str">
        <f t="shared" si="1145"/>
        <v/>
      </c>
      <c r="H112" s="35" t="str">
        <f t="shared" si="1146"/>
        <v/>
      </c>
      <c r="I112" s="36" t="str">
        <f t="shared" si="1147"/>
        <v/>
      </c>
      <c r="WH112">
        <v>109</v>
      </c>
      <c r="WI112">
        <f t="shared" si="1132"/>
        <v>0</v>
      </c>
      <c r="WJ112">
        <f t="shared" si="1133"/>
        <v>0</v>
      </c>
      <c r="WK112">
        <f t="shared" si="1134"/>
        <v>0</v>
      </c>
      <c r="WL112">
        <f t="shared" si="1135"/>
        <v>0</v>
      </c>
      <c r="WM112">
        <f t="shared" si="1136"/>
        <v>0</v>
      </c>
      <c r="WN112">
        <f t="shared" si="1137"/>
        <v>0</v>
      </c>
      <c r="WO112">
        <f t="shared" si="1138"/>
        <v>0</v>
      </c>
      <c r="WP112">
        <f t="shared" si="1139"/>
        <v>0</v>
      </c>
      <c r="WQ112">
        <f t="shared" si="1140"/>
        <v>0</v>
      </c>
      <c r="WR112">
        <f t="shared" si="1141"/>
        <v>0</v>
      </c>
      <c r="WS112">
        <f t="shared" si="1029"/>
        <v>0</v>
      </c>
      <c r="WT112">
        <f t="shared" si="1030"/>
        <v>0</v>
      </c>
      <c r="WU112">
        <f t="shared" si="1031"/>
        <v>0</v>
      </c>
      <c r="WV112">
        <f t="shared" si="1032"/>
        <v>0</v>
      </c>
      <c r="WW112">
        <f t="shared" si="1033"/>
        <v>0</v>
      </c>
      <c r="WX112">
        <f t="shared" si="1034"/>
        <v>0</v>
      </c>
      <c r="WY112">
        <f t="shared" si="1035"/>
        <v>0</v>
      </c>
      <c r="WZ112">
        <f t="shared" si="1036"/>
        <v>0</v>
      </c>
      <c r="XA112">
        <f t="shared" si="1037"/>
        <v>0</v>
      </c>
      <c r="XB112">
        <f t="shared" si="1038"/>
        <v>0</v>
      </c>
      <c r="XC112">
        <f t="shared" si="1039"/>
        <v>0</v>
      </c>
      <c r="XD112">
        <f t="shared" si="1040"/>
        <v>0</v>
      </c>
      <c r="XE112">
        <f t="shared" si="1041"/>
        <v>0</v>
      </c>
      <c r="XF112">
        <f t="shared" si="1042"/>
        <v>0</v>
      </c>
      <c r="XG112">
        <f t="shared" si="1043"/>
        <v>0</v>
      </c>
      <c r="XH112">
        <f t="shared" si="1044"/>
        <v>0</v>
      </c>
      <c r="XI112">
        <f t="shared" si="1045"/>
        <v>0</v>
      </c>
      <c r="XJ112">
        <f t="shared" si="1046"/>
        <v>0</v>
      </c>
      <c r="XK112">
        <f t="shared" si="1047"/>
        <v>0</v>
      </c>
      <c r="XL112">
        <f t="shared" si="1048"/>
        <v>0</v>
      </c>
      <c r="XM112">
        <f t="shared" si="1049"/>
        <v>0</v>
      </c>
      <c r="XN112">
        <f t="shared" si="1050"/>
        <v>0</v>
      </c>
      <c r="XO112">
        <f t="shared" si="1051"/>
        <v>0</v>
      </c>
      <c r="XP112">
        <f t="shared" si="1052"/>
        <v>0</v>
      </c>
      <c r="XQ112">
        <f t="shared" si="1053"/>
        <v>0</v>
      </c>
      <c r="XR112">
        <f t="shared" si="1054"/>
        <v>0</v>
      </c>
      <c r="XS112">
        <f t="shared" si="1055"/>
        <v>0</v>
      </c>
      <c r="XT112">
        <f t="shared" si="1056"/>
        <v>0</v>
      </c>
      <c r="XU112">
        <f t="shared" si="1057"/>
        <v>0</v>
      </c>
      <c r="XV112">
        <f t="shared" si="1058"/>
        <v>0</v>
      </c>
      <c r="XX112">
        <f t="shared" si="1059"/>
        <v>0</v>
      </c>
      <c r="XY112">
        <f t="shared" si="1060"/>
        <v>0</v>
      </c>
      <c r="XZ112">
        <f t="shared" si="1061"/>
        <v>0</v>
      </c>
    </row>
    <row r="113" spans="2:650" x14ac:dyDescent="0.45">
      <c r="B113" s="31" t="str">
        <f>IF((IF($D$20="Snowball",CJ56,FL56)&gt;0.005),53,"")</f>
        <v/>
      </c>
      <c r="C113" s="32" t="str">
        <f>IF(AND((IF($D$20="Snowball",CJ56,FL56)&gt;0.005),$D$19&lt;&gt;""),EDATE($D$19,52),"")</f>
        <v/>
      </c>
      <c r="D113" s="29" t="str">
        <f t="shared" si="1142"/>
        <v/>
      </c>
      <c r="E113" s="29" t="str">
        <f t="shared" si="1143"/>
        <v/>
      </c>
      <c r="F113" s="29" t="str">
        <f t="shared" si="1144"/>
        <v/>
      </c>
      <c r="G113" s="29" t="str">
        <f t="shared" si="1145"/>
        <v/>
      </c>
      <c r="H113" s="35" t="str">
        <f t="shared" si="1146"/>
        <v/>
      </c>
      <c r="I113" s="36" t="str">
        <f t="shared" si="1147"/>
        <v/>
      </c>
      <c r="WH113">
        <v>110</v>
      </c>
      <c r="WI113">
        <f t="shared" si="1132"/>
        <v>0</v>
      </c>
      <c r="WJ113">
        <f t="shared" si="1133"/>
        <v>0</v>
      </c>
      <c r="WK113">
        <f t="shared" si="1134"/>
        <v>0</v>
      </c>
      <c r="WL113">
        <f t="shared" si="1135"/>
        <v>0</v>
      </c>
      <c r="WM113">
        <f t="shared" si="1136"/>
        <v>0</v>
      </c>
      <c r="WN113">
        <f t="shared" si="1137"/>
        <v>0</v>
      </c>
      <c r="WO113">
        <f t="shared" si="1138"/>
        <v>0</v>
      </c>
      <c r="WP113">
        <f t="shared" si="1139"/>
        <v>0</v>
      </c>
      <c r="WQ113">
        <f t="shared" si="1140"/>
        <v>0</v>
      </c>
      <c r="WR113">
        <f t="shared" si="1141"/>
        <v>0</v>
      </c>
      <c r="WS113">
        <f t="shared" si="1029"/>
        <v>0</v>
      </c>
      <c r="WT113">
        <f t="shared" si="1030"/>
        <v>0</v>
      </c>
      <c r="WU113">
        <f t="shared" si="1031"/>
        <v>0</v>
      </c>
      <c r="WV113">
        <f t="shared" si="1032"/>
        <v>0</v>
      </c>
      <c r="WW113">
        <f t="shared" si="1033"/>
        <v>0</v>
      </c>
      <c r="WX113">
        <f t="shared" si="1034"/>
        <v>0</v>
      </c>
      <c r="WY113">
        <f t="shared" si="1035"/>
        <v>0</v>
      </c>
      <c r="WZ113">
        <f t="shared" si="1036"/>
        <v>0</v>
      </c>
      <c r="XA113">
        <f t="shared" si="1037"/>
        <v>0</v>
      </c>
      <c r="XB113">
        <f t="shared" si="1038"/>
        <v>0</v>
      </c>
      <c r="XC113">
        <f t="shared" si="1039"/>
        <v>0</v>
      </c>
      <c r="XD113">
        <f t="shared" si="1040"/>
        <v>0</v>
      </c>
      <c r="XE113">
        <f t="shared" si="1041"/>
        <v>0</v>
      </c>
      <c r="XF113">
        <f t="shared" si="1042"/>
        <v>0</v>
      </c>
      <c r="XG113">
        <f t="shared" si="1043"/>
        <v>0</v>
      </c>
      <c r="XH113">
        <f t="shared" si="1044"/>
        <v>0</v>
      </c>
      <c r="XI113">
        <f t="shared" si="1045"/>
        <v>0</v>
      </c>
      <c r="XJ113">
        <f t="shared" si="1046"/>
        <v>0</v>
      </c>
      <c r="XK113">
        <f t="shared" si="1047"/>
        <v>0</v>
      </c>
      <c r="XL113">
        <f t="shared" si="1048"/>
        <v>0</v>
      </c>
      <c r="XM113">
        <f t="shared" si="1049"/>
        <v>0</v>
      </c>
      <c r="XN113">
        <f t="shared" si="1050"/>
        <v>0</v>
      </c>
      <c r="XO113">
        <f t="shared" si="1051"/>
        <v>0</v>
      </c>
      <c r="XP113">
        <f t="shared" si="1052"/>
        <v>0</v>
      </c>
      <c r="XQ113">
        <f t="shared" si="1053"/>
        <v>0</v>
      </c>
      <c r="XR113">
        <f t="shared" si="1054"/>
        <v>0</v>
      </c>
      <c r="XS113">
        <f t="shared" si="1055"/>
        <v>0</v>
      </c>
      <c r="XT113">
        <f t="shared" si="1056"/>
        <v>0</v>
      </c>
      <c r="XU113">
        <f t="shared" si="1057"/>
        <v>0</v>
      </c>
      <c r="XV113">
        <f t="shared" si="1058"/>
        <v>0</v>
      </c>
      <c r="XX113">
        <f t="shared" si="1059"/>
        <v>0</v>
      </c>
      <c r="XY113">
        <f t="shared" si="1060"/>
        <v>0</v>
      </c>
      <c r="XZ113">
        <f t="shared" si="1061"/>
        <v>0</v>
      </c>
    </row>
    <row r="114" spans="2:650" x14ac:dyDescent="0.45">
      <c r="B114" s="31" t="str">
        <f>IF((IF($D$20="Snowball",CJ57,FL57)&gt;0.005),54,"")</f>
        <v/>
      </c>
      <c r="C114" s="32" t="str">
        <f>IF(AND((IF($D$20="Snowball",CJ57,FL57)&gt;0.005),$D$19&lt;&gt;""),EDATE($D$19,53),"")</f>
        <v/>
      </c>
      <c r="D114" s="29" t="str">
        <f t="shared" si="1142"/>
        <v/>
      </c>
      <c r="E114" s="29" t="str">
        <f t="shared" si="1143"/>
        <v/>
      </c>
      <c r="F114" s="29" t="str">
        <f t="shared" si="1144"/>
        <v/>
      </c>
      <c r="G114" s="29" t="str">
        <f t="shared" si="1145"/>
        <v/>
      </c>
      <c r="H114" s="35" t="str">
        <f t="shared" si="1146"/>
        <v/>
      </c>
      <c r="I114" s="36" t="str">
        <f t="shared" si="1147"/>
        <v/>
      </c>
      <c r="WH114">
        <v>111</v>
      </c>
      <c r="WI114">
        <f t="shared" si="1132"/>
        <v>0</v>
      </c>
      <c r="WJ114">
        <f t="shared" si="1133"/>
        <v>0</v>
      </c>
      <c r="WK114">
        <f t="shared" si="1134"/>
        <v>0</v>
      </c>
      <c r="WL114">
        <f t="shared" si="1135"/>
        <v>0</v>
      </c>
      <c r="WM114">
        <f t="shared" si="1136"/>
        <v>0</v>
      </c>
      <c r="WN114">
        <f t="shared" si="1137"/>
        <v>0</v>
      </c>
      <c r="WO114">
        <f t="shared" si="1138"/>
        <v>0</v>
      </c>
      <c r="WP114">
        <f t="shared" si="1139"/>
        <v>0</v>
      </c>
      <c r="WQ114">
        <f t="shared" si="1140"/>
        <v>0</v>
      </c>
      <c r="WR114">
        <f t="shared" si="1141"/>
        <v>0</v>
      </c>
      <c r="WS114">
        <f t="shared" si="1029"/>
        <v>0</v>
      </c>
      <c r="WT114">
        <f t="shared" si="1030"/>
        <v>0</v>
      </c>
      <c r="WU114">
        <f t="shared" si="1031"/>
        <v>0</v>
      </c>
      <c r="WV114">
        <f t="shared" si="1032"/>
        <v>0</v>
      </c>
      <c r="WW114">
        <f t="shared" si="1033"/>
        <v>0</v>
      </c>
      <c r="WX114">
        <f t="shared" si="1034"/>
        <v>0</v>
      </c>
      <c r="WY114">
        <f t="shared" si="1035"/>
        <v>0</v>
      </c>
      <c r="WZ114">
        <f t="shared" si="1036"/>
        <v>0</v>
      </c>
      <c r="XA114">
        <f t="shared" si="1037"/>
        <v>0</v>
      </c>
      <c r="XB114">
        <f t="shared" si="1038"/>
        <v>0</v>
      </c>
      <c r="XC114">
        <f t="shared" si="1039"/>
        <v>0</v>
      </c>
      <c r="XD114">
        <f t="shared" si="1040"/>
        <v>0</v>
      </c>
      <c r="XE114">
        <f t="shared" si="1041"/>
        <v>0</v>
      </c>
      <c r="XF114">
        <f t="shared" si="1042"/>
        <v>0</v>
      </c>
      <c r="XG114">
        <f t="shared" si="1043"/>
        <v>0</v>
      </c>
      <c r="XH114">
        <f t="shared" si="1044"/>
        <v>0</v>
      </c>
      <c r="XI114">
        <f t="shared" si="1045"/>
        <v>0</v>
      </c>
      <c r="XJ114">
        <f t="shared" si="1046"/>
        <v>0</v>
      </c>
      <c r="XK114">
        <f t="shared" si="1047"/>
        <v>0</v>
      </c>
      <c r="XL114">
        <f t="shared" si="1048"/>
        <v>0</v>
      </c>
      <c r="XM114">
        <f t="shared" si="1049"/>
        <v>0</v>
      </c>
      <c r="XN114">
        <f t="shared" si="1050"/>
        <v>0</v>
      </c>
      <c r="XO114">
        <f t="shared" si="1051"/>
        <v>0</v>
      </c>
      <c r="XP114">
        <f t="shared" si="1052"/>
        <v>0</v>
      </c>
      <c r="XQ114">
        <f t="shared" si="1053"/>
        <v>0</v>
      </c>
      <c r="XR114">
        <f t="shared" si="1054"/>
        <v>0</v>
      </c>
      <c r="XS114">
        <f t="shared" si="1055"/>
        <v>0</v>
      </c>
      <c r="XT114">
        <f t="shared" si="1056"/>
        <v>0</v>
      </c>
      <c r="XU114">
        <f t="shared" si="1057"/>
        <v>0</v>
      </c>
      <c r="XV114">
        <f t="shared" si="1058"/>
        <v>0</v>
      </c>
      <c r="XX114">
        <f t="shared" si="1059"/>
        <v>0</v>
      </c>
      <c r="XY114">
        <f t="shared" si="1060"/>
        <v>0</v>
      </c>
      <c r="XZ114">
        <f t="shared" si="1061"/>
        <v>0</v>
      </c>
    </row>
    <row r="115" spans="2:650" x14ac:dyDescent="0.45">
      <c r="B115" s="31" t="str">
        <f>IF((IF($D$20="Snowball",CJ58,FL58)&gt;0.005),55,"")</f>
        <v/>
      </c>
      <c r="C115" s="32" t="str">
        <f>IF(AND((IF($D$20="Snowball",CJ58,FL58)&gt;0.005),$D$19&lt;&gt;""),EDATE($D$19,54),"")</f>
        <v/>
      </c>
      <c r="D115" s="29" t="str">
        <f t="shared" si="1142"/>
        <v/>
      </c>
      <c r="E115" s="29" t="str">
        <f t="shared" si="1143"/>
        <v/>
      </c>
      <c r="F115" s="29" t="str">
        <f t="shared" si="1144"/>
        <v/>
      </c>
      <c r="G115" s="29" t="str">
        <f t="shared" si="1145"/>
        <v/>
      </c>
      <c r="H115" s="35" t="str">
        <f t="shared" si="1146"/>
        <v/>
      </c>
      <c r="I115" s="36" t="str">
        <f t="shared" si="1147"/>
        <v/>
      </c>
      <c r="WH115">
        <v>112</v>
      </c>
      <c r="WI115">
        <f t="shared" si="1132"/>
        <v>0</v>
      </c>
      <c r="WJ115">
        <f t="shared" si="1133"/>
        <v>0</v>
      </c>
      <c r="WK115">
        <f t="shared" si="1134"/>
        <v>0</v>
      </c>
      <c r="WL115">
        <f t="shared" si="1135"/>
        <v>0</v>
      </c>
      <c r="WM115">
        <f t="shared" si="1136"/>
        <v>0</v>
      </c>
      <c r="WN115">
        <f t="shared" si="1137"/>
        <v>0</v>
      </c>
      <c r="WO115">
        <f t="shared" si="1138"/>
        <v>0</v>
      </c>
      <c r="WP115">
        <f t="shared" si="1139"/>
        <v>0</v>
      </c>
      <c r="WQ115">
        <f t="shared" si="1140"/>
        <v>0</v>
      </c>
      <c r="WR115">
        <f t="shared" si="1141"/>
        <v>0</v>
      </c>
      <c r="WS115">
        <f t="shared" si="1029"/>
        <v>0</v>
      </c>
      <c r="WT115">
        <f t="shared" si="1030"/>
        <v>0</v>
      </c>
      <c r="WU115">
        <f t="shared" si="1031"/>
        <v>0</v>
      </c>
      <c r="WV115">
        <f t="shared" si="1032"/>
        <v>0</v>
      </c>
      <c r="WW115">
        <f t="shared" si="1033"/>
        <v>0</v>
      </c>
      <c r="WX115">
        <f t="shared" si="1034"/>
        <v>0</v>
      </c>
      <c r="WY115">
        <f t="shared" si="1035"/>
        <v>0</v>
      </c>
      <c r="WZ115">
        <f t="shared" si="1036"/>
        <v>0</v>
      </c>
      <c r="XA115">
        <f t="shared" si="1037"/>
        <v>0</v>
      </c>
      <c r="XB115">
        <f t="shared" si="1038"/>
        <v>0</v>
      </c>
      <c r="XC115">
        <f t="shared" si="1039"/>
        <v>0</v>
      </c>
      <c r="XD115">
        <f t="shared" si="1040"/>
        <v>0</v>
      </c>
      <c r="XE115">
        <f t="shared" si="1041"/>
        <v>0</v>
      </c>
      <c r="XF115">
        <f t="shared" si="1042"/>
        <v>0</v>
      </c>
      <c r="XG115">
        <f t="shared" si="1043"/>
        <v>0</v>
      </c>
      <c r="XH115">
        <f t="shared" si="1044"/>
        <v>0</v>
      </c>
      <c r="XI115">
        <f t="shared" si="1045"/>
        <v>0</v>
      </c>
      <c r="XJ115">
        <f t="shared" si="1046"/>
        <v>0</v>
      </c>
      <c r="XK115">
        <f t="shared" si="1047"/>
        <v>0</v>
      </c>
      <c r="XL115">
        <f t="shared" si="1048"/>
        <v>0</v>
      </c>
      <c r="XM115">
        <f t="shared" si="1049"/>
        <v>0</v>
      </c>
      <c r="XN115">
        <f t="shared" si="1050"/>
        <v>0</v>
      </c>
      <c r="XO115">
        <f t="shared" si="1051"/>
        <v>0</v>
      </c>
      <c r="XP115">
        <f t="shared" si="1052"/>
        <v>0</v>
      </c>
      <c r="XQ115">
        <f t="shared" si="1053"/>
        <v>0</v>
      </c>
      <c r="XR115">
        <f t="shared" si="1054"/>
        <v>0</v>
      </c>
      <c r="XS115">
        <f t="shared" si="1055"/>
        <v>0</v>
      </c>
      <c r="XT115">
        <f t="shared" si="1056"/>
        <v>0</v>
      </c>
      <c r="XU115">
        <f t="shared" si="1057"/>
        <v>0</v>
      </c>
      <c r="XV115">
        <f t="shared" si="1058"/>
        <v>0</v>
      </c>
      <c r="XX115">
        <f t="shared" si="1059"/>
        <v>0</v>
      </c>
      <c r="XY115">
        <f t="shared" si="1060"/>
        <v>0</v>
      </c>
      <c r="XZ115">
        <f t="shared" si="1061"/>
        <v>0</v>
      </c>
    </row>
    <row r="116" spans="2:650" x14ac:dyDescent="0.45">
      <c r="B116" s="31" t="str">
        <f>IF((IF($D$20="Snowball",CJ59,FL59)&gt;0.005),56,"")</f>
        <v/>
      </c>
      <c r="C116" s="32" t="str">
        <f>IF(AND((IF($D$20="Snowball",CJ59,FL59)&gt;0.005),$D$19&lt;&gt;""),EDATE($D$19,55),"")</f>
        <v/>
      </c>
      <c r="D116" s="29" t="str">
        <f t="shared" si="1142"/>
        <v/>
      </c>
      <c r="E116" s="29" t="str">
        <f t="shared" si="1143"/>
        <v/>
      </c>
      <c r="F116" s="29" t="str">
        <f t="shared" si="1144"/>
        <v/>
      </c>
      <c r="G116" s="29" t="str">
        <f t="shared" si="1145"/>
        <v/>
      </c>
      <c r="H116" s="35" t="str">
        <f t="shared" si="1146"/>
        <v/>
      </c>
      <c r="I116" s="36" t="str">
        <f t="shared" si="1147"/>
        <v/>
      </c>
      <c r="WH116">
        <v>113</v>
      </c>
      <c r="WI116">
        <f t="shared" si="1132"/>
        <v>0</v>
      </c>
      <c r="WJ116">
        <f t="shared" si="1133"/>
        <v>0</v>
      </c>
      <c r="WK116">
        <f t="shared" si="1134"/>
        <v>0</v>
      </c>
      <c r="WL116">
        <f t="shared" si="1135"/>
        <v>0</v>
      </c>
      <c r="WM116">
        <f t="shared" si="1136"/>
        <v>0</v>
      </c>
      <c r="WN116">
        <f t="shared" si="1137"/>
        <v>0</v>
      </c>
      <c r="WO116">
        <f t="shared" si="1138"/>
        <v>0</v>
      </c>
      <c r="WP116">
        <f t="shared" si="1139"/>
        <v>0</v>
      </c>
      <c r="WQ116">
        <f t="shared" si="1140"/>
        <v>0</v>
      </c>
      <c r="WR116">
        <f t="shared" si="1141"/>
        <v>0</v>
      </c>
      <c r="WS116">
        <f t="shared" si="1029"/>
        <v>0</v>
      </c>
      <c r="WT116">
        <f t="shared" si="1030"/>
        <v>0</v>
      </c>
      <c r="WU116">
        <f t="shared" si="1031"/>
        <v>0</v>
      </c>
      <c r="WV116">
        <f t="shared" si="1032"/>
        <v>0</v>
      </c>
      <c r="WW116">
        <f t="shared" si="1033"/>
        <v>0</v>
      </c>
      <c r="WX116">
        <f t="shared" si="1034"/>
        <v>0</v>
      </c>
      <c r="WY116">
        <f t="shared" si="1035"/>
        <v>0</v>
      </c>
      <c r="WZ116">
        <f t="shared" si="1036"/>
        <v>0</v>
      </c>
      <c r="XA116">
        <f t="shared" si="1037"/>
        <v>0</v>
      </c>
      <c r="XB116">
        <f t="shared" si="1038"/>
        <v>0</v>
      </c>
      <c r="XC116">
        <f t="shared" si="1039"/>
        <v>0</v>
      </c>
      <c r="XD116">
        <f t="shared" si="1040"/>
        <v>0</v>
      </c>
      <c r="XE116">
        <f t="shared" si="1041"/>
        <v>0</v>
      </c>
      <c r="XF116">
        <f t="shared" si="1042"/>
        <v>0</v>
      </c>
      <c r="XG116">
        <f t="shared" si="1043"/>
        <v>0</v>
      </c>
      <c r="XH116">
        <f t="shared" si="1044"/>
        <v>0</v>
      </c>
      <c r="XI116">
        <f t="shared" si="1045"/>
        <v>0</v>
      </c>
      <c r="XJ116">
        <f t="shared" si="1046"/>
        <v>0</v>
      </c>
      <c r="XK116">
        <f t="shared" si="1047"/>
        <v>0</v>
      </c>
      <c r="XL116">
        <f t="shared" si="1048"/>
        <v>0</v>
      </c>
      <c r="XM116">
        <f t="shared" si="1049"/>
        <v>0</v>
      </c>
      <c r="XN116">
        <f t="shared" si="1050"/>
        <v>0</v>
      </c>
      <c r="XO116">
        <f t="shared" si="1051"/>
        <v>0</v>
      </c>
      <c r="XP116">
        <f t="shared" si="1052"/>
        <v>0</v>
      </c>
      <c r="XQ116">
        <f t="shared" si="1053"/>
        <v>0</v>
      </c>
      <c r="XR116">
        <f t="shared" si="1054"/>
        <v>0</v>
      </c>
      <c r="XS116">
        <f t="shared" si="1055"/>
        <v>0</v>
      </c>
      <c r="XT116">
        <f t="shared" si="1056"/>
        <v>0</v>
      </c>
      <c r="XU116">
        <f t="shared" si="1057"/>
        <v>0</v>
      </c>
      <c r="XV116">
        <f t="shared" si="1058"/>
        <v>0</v>
      </c>
      <c r="XX116">
        <f t="shared" si="1059"/>
        <v>0</v>
      </c>
      <c r="XY116">
        <f t="shared" si="1060"/>
        <v>0</v>
      </c>
      <c r="XZ116">
        <f t="shared" si="1061"/>
        <v>0</v>
      </c>
    </row>
    <row r="117" spans="2:650" x14ac:dyDescent="0.45">
      <c r="B117" s="31" t="str">
        <f>IF((IF($D$20="Snowball",CJ60,FL60)&gt;0.005),57,"")</f>
        <v/>
      </c>
      <c r="C117" s="32" t="str">
        <f>IF(AND((IF($D$20="Snowball",CJ60,FL60)&gt;0.005),$D$19&lt;&gt;""),EDATE($D$19,56),"")</f>
        <v/>
      </c>
      <c r="D117" s="29" t="str">
        <f t="shared" si="1142"/>
        <v/>
      </c>
      <c r="E117" s="29" t="str">
        <f t="shared" si="1143"/>
        <v/>
      </c>
      <c r="F117" s="29" t="str">
        <f t="shared" si="1144"/>
        <v/>
      </c>
      <c r="G117" s="29" t="str">
        <f t="shared" si="1145"/>
        <v/>
      </c>
      <c r="H117" s="35" t="str">
        <f t="shared" si="1146"/>
        <v/>
      </c>
      <c r="I117" s="36" t="str">
        <f t="shared" si="1147"/>
        <v/>
      </c>
      <c r="WH117">
        <v>114</v>
      </c>
      <c r="WI117">
        <f t="shared" si="1132"/>
        <v>0</v>
      </c>
      <c r="WJ117">
        <f t="shared" si="1133"/>
        <v>0</v>
      </c>
      <c r="WK117">
        <f t="shared" si="1134"/>
        <v>0</v>
      </c>
      <c r="WL117">
        <f t="shared" si="1135"/>
        <v>0</v>
      </c>
      <c r="WM117">
        <f t="shared" si="1136"/>
        <v>0</v>
      </c>
      <c r="WN117">
        <f t="shared" si="1137"/>
        <v>0</v>
      </c>
      <c r="WO117">
        <f t="shared" si="1138"/>
        <v>0</v>
      </c>
      <c r="WP117">
        <f t="shared" si="1139"/>
        <v>0</v>
      </c>
      <c r="WQ117">
        <f t="shared" si="1140"/>
        <v>0</v>
      </c>
      <c r="WR117">
        <f t="shared" si="1141"/>
        <v>0</v>
      </c>
      <c r="WS117">
        <f t="shared" si="1029"/>
        <v>0</v>
      </c>
      <c r="WT117">
        <f t="shared" si="1030"/>
        <v>0</v>
      </c>
      <c r="WU117">
        <f t="shared" si="1031"/>
        <v>0</v>
      </c>
      <c r="WV117">
        <f t="shared" si="1032"/>
        <v>0</v>
      </c>
      <c r="WW117">
        <f t="shared" si="1033"/>
        <v>0</v>
      </c>
      <c r="WX117">
        <f t="shared" si="1034"/>
        <v>0</v>
      </c>
      <c r="WY117">
        <f t="shared" si="1035"/>
        <v>0</v>
      </c>
      <c r="WZ117">
        <f t="shared" si="1036"/>
        <v>0</v>
      </c>
      <c r="XA117">
        <f t="shared" si="1037"/>
        <v>0</v>
      </c>
      <c r="XB117">
        <f t="shared" si="1038"/>
        <v>0</v>
      </c>
      <c r="XC117">
        <f t="shared" si="1039"/>
        <v>0</v>
      </c>
      <c r="XD117">
        <f t="shared" si="1040"/>
        <v>0</v>
      </c>
      <c r="XE117">
        <f t="shared" si="1041"/>
        <v>0</v>
      </c>
      <c r="XF117">
        <f t="shared" si="1042"/>
        <v>0</v>
      </c>
      <c r="XG117">
        <f t="shared" si="1043"/>
        <v>0</v>
      </c>
      <c r="XH117">
        <f t="shared" si="1044"/>
        <v>0</v>
      </c>
      <c r="XI117">
        <f t="shared" si="1045"/>
        <v>0</v>
      </c>
      <c r="XJ117">
        <f t="shared" si="1046"/>
        <v>0</v>
      </c>
      <c r="XK117">
        <f t="shared" si="1047"/>
        <v>0</v>
      </c>
      <c r="XL117">
        <f t="shared" si="1048"/>
        <v>0</v>
      </c>
      <c r="XM117">
        <f t="shared" si="1049"/>
        <v>0</v>
      </c>
      <c r="XN117">
        <f t="shared" si="1050"/>
        <v>0</v>
      </c>
      <c r="XO117">
        <f t="shared" si="1051"/>
        <v>0</v>
      </c>
      <c r="XP117">
        <f t="shared" si="1052"/>
        <v>0</v>
      </c>
      <c r="XQ117">
        <f t="shared" si="1053"/>
        <v>0</v>
      </c>
      <c r="XR117">
        <f t="shared" si="1054"/>
        <v>0</v>
      </c>
      <c r="XS117">
        <f t="shared" si="1055"/>
        <v>0</v>
      </c>
      <c r="XT117">
        <f t="shared" si="1056"/>
        <v>0</v>
      </c>
      <c r="XU117">
        <f t="shared" si="1057"/>
        <v>0</v>
      </c>
      <c r="XV117">
        <f t="shared" si="1058"/>
        <v>0</v>
      </c>
      <c r="XX117">
        <f t="shared" si="1059"/>
        <v>0</v>
      </c>
      <c r="XY117">
        <f t="shared" si="1060"/>
        <v>0</v>
      </c>
      <c r="XZ117">
        <f t="shared" si="1061"/>
        <v>0</v>
      </c>
    </row>
    <row r="118" spans="2:650" x14ac:dyDescent="0.45">
      <c r="B118" s="31" t="str">
        <f>IF((IF($D$20="Snowball",CJ61,FL61)&gt;0.005),58,"")</f>
        <v/>
      </c>
      <c r="C118" s="32" t="str">
        <f>IF(AND((IF($D$20="Snowball",CJ61,FL61)&gt;0.005),$D$19&lt;&gt;""),EDATE($D$19,57),"")</f>
        <v/>
      </c>
      <c r="D118" s="29" t="str">
        <f t="shared" si="1142"/>
        <v/>
      </c>
      <c r="E118" s="29" t="str">
        <f t="shared" si="1143"/>
        <v/>
      </c>
      <c r="F118" s="29" t="str">
        <f t="shared" si="1144"/>
        <v/>
      </c>
      <c r="G118" s="29" t="str">
        <f t="shared" si="1145"/>
        <v/>
      </c>
      <c r="H118" s="35" t="str">
        <f t="shared" si="1146"/>
        <v/>
      </c>
      <c r="I118" s="36" t="str">
        <f t="shared" si="1147"/>
        <v/>
      </c>
      <c r="WH118">
        <v>115</v>
      </c>
      <c r="WI118">
        <f t="shared" si="1132"/>
        <v>0</v>
      </c>
      <c r="WJ118">
        <f t="shared" si="1133"/>
        <v>0</v>
      </c>
      <c r="WK118">
        <f t="shared" si="1134"/>
        <v>0</v>
      </c>
      <c r="WL118">
        <f t="shared" si="1135"/>
        <v>0</v>
      </c>
      <c r="WM118">
        <f t="shared" si="1136"/>
        <v>0</v>
      </c>
      <c r="WN118">
        <f t="shared" si="1137"/>
        <v>0</v>
      </c>
      <c r="WO118">
        <f t="shared" si="1138"/>
        <v>0</v>
      </c>
      <c r="WP118">
        <f t="shared" si="1139"/>
        <v>0</v>
      </c>
      <c r="WQ118">
        <f t="shared" si="1140"/>
        <v>0</v>
      </c>
      <c r="WR118">
        <f t="shared" si="1141"/>
        <v>0</v>
      </c>
      <c r="WS118">
        <f t="shared" si="1029"/>
        <v>0</v>
      </c>
      <c r="WT118">
        <f t="shared" si="1030"/>
        <v>0</v>
      </c>
      <c r="WU118">
        <f t="shared" si="1031"/>
        <v>0</v>
      </c>
      <c r="WV118">
        <f t="shared" si="1032"/>
        <v>0</v>
      </c>
      <c r="WW118">
        <f t="shared" si="1033"/>
        <v>0</v>
      </c>
      <c r="WX118">
        <f t="shared" si="1034"/>
        <v>0</v>
      </c>
      <c r="WY118">
        <f t="shared" si="1035"/>
        <v>0</v>
      </c>
      <c r="WZ118">
        <f t="shared" si="1036"/>
        <v>0</v>
      </c>
      <c r="XA118">
        <f t="shared" si="1037"/>
        <v>0</v>
      </c>
      <c r="XB118">
        <f t="shared" si="1038"/>
        <v>0</v>
      </c>
      <c r="XC118">
        <f t="shared" si="1039"/>
        <v>0</v>
      </c>
      <c r="XD118">
        <f t="shared" si="1040"/>
        <v>0</v>
      </c>
      <c r="XE118">
        <f t="shared" si="1041"/>
        <v>0</v>
      </c>
      <c r="XF118">
        <f t="shared" si="1042"/>
        <v>0</v>
      </c>
      <c r="XG118">
        <f t="shared" si="1043"/>
        <v>0</v>
      </c>
      <c r="XH118">
        <f t="shared" si="1044"/>
        <v>0</v>
      </c>
      <c r="XI118">
        <f t="shared" si="1045"/>
        <v>0</v>
      </c>
      <c r="XJ118">
        <f t="shared" si="1046"/>
        <v>0</v>
      </c>
      <c r="XK118">
        <f t="shared" si="1047"/>
        <v>0</v>
      </c>
      <c r="XL118">
        <f t="shared" si="1048"/>
        <v>0</v>
      </c>
      <c r="XM118">
        <f t="shared" si="1049"/>
        <v>0</v>
      </c>
      <c r="XN118">
        <f t="shared" si="1050"/>
        <v>0</v>
      </c>
      <c r="XO118">
        <f t="shared" si="1051"/>
        <v>0</v>
      </c>
      <c r="XP118">
        <f t="shared" si="1052"/>
        <v>0</v>
      </c>
      <c r="XQ118">
        <f t="shared" si="1053"/>
        <v>0</v>
      </c>
      <c r="XR118">
        <f t="shared" si="1054"/>
        <v>0</v>
      </c>
      <c r="XS118">
        <f t="shared" si="1055"/>
        <v>0</v>
      </c>
      <c r="XT118">
        <f t="shared" si="1056"/>
        <v>0</v>
      </c>
      <c r="XU118">
        <f t="shared" si="1057"/>
        <v>0</v>
      </c>
      <c r="XV118">
        <f t="shared" si="1058"/>
        <v>0</v>
      </c>
      <c r="XX118">
        <f t="shared" si="1059"/>
        <v>0</v>
      </c>
      <c r="XY118">
        <f t="shared" si="1060"/>
        <v>0</v>
      </c>
      <c r="XZ118">
        <f t="shared" si="1061"/>
        <v>0</v>
      </c>
    </row>
    <row r="119" spans="2:650" x14ac:dyDescent="0.45">
      <c r="B119" s="31" t="str">
        <f>IF((IF($D$20="Snowball",CJ62,FL62)&gt;0.005),59,"")</f>
        <v/>
      </c>
      <c r="C119" s="32" t="str">
        <f>IF(AND((IF($D$20="Snowball",CJ62,FL62)&gt;0.005),$D$19&lt;&gt;""),EDATE($D$19,58),"")</f>
        <v/>
      </c>
      <c r="D119" s="29" t="str">
        <f t="shared" si="1142"/>
        <v/>
      </c>
      <c r="E119" s="29" t="str">
        <f t="shared" si="1143"/>
        <v/>
      </c>
      <c r="F119" s="29" t="str">
        <f t="shared" si="1144"/>
        <v/>
      </c>
      <c r="G119" s="29" t="str">
        <f t="shared" si="1145"/>
        <v/>
      </c>
      <c r="H119" s="35" t="str">
        <f t="shared" si="1146"/>
        <v/>
      </c>
      <c r="I119" s="36" t="str">
        <f t="shared" si="1147"/>
        <v/>
      </c>
      <c r="WH119">
        <v>116</v>
      </c>
      <c r="WI119">
        <f t="shared" si="1132"/>
        <v>0</v>
      </c>
      <c r="WJ119">
        <f t="shared" si="1133"/>
        <v>0</v>
      </c>
      <c r="WK119">
        <f t="shared" si="1134"/>
        <v>0</v>
      </c>
      <c r="WL119">
        <f t="shared" si="1135"/>
        <v>0</v>
      </c>
      <c r="WM119">
        <f t="shared" si="1136"/>
        <v>0</v>
      </c>
      <c r="WN119">
        <f t="shared" si="1137"/>
        <v>0</v>
      </c>
      <c r="WO119">
        <f t="shared" si="1138"/>
        <v>0</v>
      </c>
      <c r="WP119">
        <f t="shared" si="1139"/>
        <v>0</v>
      </c>
      <c r="WQ119">
        <f t="shared" si="1140"/>
        <v>0</v>
      </c>
      <c r="WR119">
        <f t="shared" si="1141"/>
        <v>0</v>
      </c>
      <c r="WS119">
        <f t="shared" si="1029"/>
        <v>0</v>
      </c>
      <c r="WT119">
        <f t="shared" si="1030"/>
        <v>0</v>
      </c>
      <c r="WU119">
        <f t="shared" si="1031"/>
        <v>0</v>
      </c>
      <c r="WV119">
        <f t="shared" si="1032"/>
        <v>0</v>
      </c>
      <c r="WW119">
        <f t="shared" si="1033"/>
        <v>0</v>
      </c>
      <c r="WX119">
        <f t="shared" si="1034"/>
        <v>0</v>
      </c>
      <c r="WY119">
        <f t="shared" si="1035"/>
        <v>0</v>
      </c>
      <c r="WZ119">
        <f t="shared" si="1036"/>
        <v>0</v>
      </c>
      <c r="XA119">
        <f t="shared" si="1037"/>
        <v>0</v>
      </c>
      <c r="XB119">
        <f t="shared" si="1038"/>
        <v>0</v>
      </c>
      <c r="XC119">
        <f t="shared" si="1039"/>
        <v>0</v>
      </c>
      <c r="XD119">
        <f t="shared" si="1040"/>
        <v>0</v>
      </c>
      <c r="XE119">
        <f t="shared" si="1041"/>
        <v>0</v>
      </c>
      <c r="XF119">
        <f t="shared" si="1042"/>
        <v>0</v>
      </c>
      <c r="XG119">
        <f t="shared" si="1043"/>
        <v>0</v>
      </c>
      <c r="XH119">
        <f t="shared" si="1044"/>
        <v>0</v>
      </c>
      <c r="XI119">
        <f t="shared" si="1045"/>
        <v>0</v>
      </c>
      <c r="XJ119">
        <f t="shared" si="1046"/>
        <v>0</v>
      </c>
      <c r="XK119">
        <f t="shared" si="1047"/>
        <v>0</v>
      </c>
      <c r="XL119">
        <f t="shared" si="1048"/>
        <v>0</v>
      </c>
      <c r="XM119">
        <f t="shared" si="1049"/>
        <v>0</v>
      </c>
      <c r="XN119">
        <f t="shared" si="1050"/>
        <v>0</v>
      </c>
      <c r="XO119">
        <f t="shared" si="1051"/>
        <v>0</v>
      </c>
      <c r="XP119">
        <f t="shared" si="1052"/>
        <v>0</v>
      </c>
      <c r="XQ119">
        <f t="shared" si="1053"/>
        <v>0</v>
      </c>
      <c r="XR119">
        <f t="shared" si="1054"/>
        <v>0</v>
      </c>
      <c r="XS119">
        <f t="shared" si="1055"/>
        <v>0</v>
      </c>
      <c r="XT119">
        <f t="shared" si="1056"/>
        <v>0</v>
      </c>
      <c r="XU119">
        <f t="shared" si="1057"/>
        <v>0</v>
      </c>
      <c r="XV119">
        <f t="shared" si="1058"/>
        <v>0</v>
      </c>
      <c r="XX119">
        <f t="shared" si="1059"/>
        <v>0</v>
      </c>
      <c r="XY119">
        <f t="shared" si="1060"/>
        <v>0</v>
      </c>
      <c r="XZ119">
        <f t="shared" si="1061"/>
        <v>0</v>
      </c>
    </row>
    <row r="120" spans="2:650" x14ac:dyDescent="0.45">
      <c r="B120" s="31" t="str">
        <f>IF((IF($D$20="Snowball",CJ63,FL63)&gt;0.005),60,"")</f>
        <v/>
      </c>
      <c r="C120" s="32" t="str">
        <f>IF(AND((IF($D$20="Snowball",CJ63,FL63)&gt;0.005),$D$19&lt;&gt;""),EDATE($D$19,59),"")</f>
        <v/>
      </c>
      <c r="D120" s="29" t="str">
        <f t="shared" si="1142"/>
        <v/>
      </c>
      <c r="E120" s="29" t="str">
        <f t="shared" si="1143"/>
        <v/>
      </c>
      <c r="F120" s="29" t="str">
        <f t="shared" si="1144"/>
        <v/>
      </c>
      <c r="G120" s="29" t="str">
        <f t="shared" si="1145"/>
        <v/>
      </c>
      <c r="H120" s="35" t="str">
        <f t="shared" si="1146"/>
        <v/>
      </c>
      <c r="I120" s="36" t="str">
        <f t="shared" si="1147"/>
        <v/>
      </c>
      <c r="WH120">
        <v>117</v>
      </c>
      <c r="WI120">
        <f t="shared" si="1132"/>
        <v>0</v>
      </c>
      <c r="WJ120">
        <f t="shared" si="1133"/>
        <v>0</v>
      </c>
      <c r="WK120">
        <f t="shared" si="1134"/>
        <v>0</v>
      </c>
      <c r="WL120">
        <f t="shared" si="1135"/>
        <v>0</v>
      </c>
      <c r="WM120">
        <f t="shared" si="1136"/>
        <v>0</v>
      </c>
      <c r="WN120">
        <f t="shared" si="1137"/>
        <v>0</v>
      </c>
      <c r="WO120">
        <f t="shared" si="1138"/>
        <v>0</v>
      </c>
      <c r="WP120">
        <f t="shared" si="1139"/>
        <v>0</v>
      </c>
      <c r="WQ120">
        <f t="shared" si="1140"/>
        <v>0</v>
      </c>
      <c r="WR120">
        <f t="shared" si="1141"/>
        <v>0</v>
      </c>
      <c r="WS120">
        <f t="shared" si="1029"/>
        <v>0</v>
      </c>
      <c r="WT120">
        <f t="shared" si="1030"/>
        <v>0</v>
      </c>
      <c r="WU120">
        <f t="shared" si="1031"/>
        <v>0</v>
      </c>
      <c r="WV120">
        <f t="shared" si="1032"/>
        <v>0</v>
      </c>
      <c r="WW120">
        <f t="shared" si="1033"/>
        <v>0</v>
      </c>
      <c r="WX120">
        <f t="shared" si="1034"/>
        <v>0</v>
      </c>
      <c r="WY120">
        <f t="shared" si="1035"/>
        <v>0</v>
      </c>
      <c r="WZ120">
        <f t="shared" si="1036"/>
        <v>0</v>
      </c>
      <c r="XA120">
        <f t="shared" si="1037"/>
        <v>0</v>
      </c>
      <c r="XB120">
        <f t="shared" si="1038"/>
        <v>0</v>
      </c>
      <c r="XC120">
        <f t="shared" si="1039"/>
        <v>0</v>
      </c>
      <c r="XD120">
        <f t="shared" si="1040"/>
        <v>0</v>
      </c>
      <c r="XE120">
        <f t="shared" si="1041"/>
        <v>0</v>
      </c>
      <c r="XF120">
        <f t="shared" si="1042"/>
        <v>0</v>
      </c>
      <c r="XG120">
        <f t="shared" si="1043"/>
        <v>0</v>
      </c>
      <c r="XH120">
        <f t="shared" si="1044"/>
        <v>0</v>
      </c>
      <c r="XI120">
        <f t="shared" si="1045"/>
        <v>0</v>
      </c>
      <c r="XJ120">
        <f t="shared" si="1046"/>
        <v>0</v>
      </c>
      <c r="XK120">
        <f t="shared" si="1047"/>
        <v>0</v>
      </c>
      <c r="XL120">
        <f t="shared" si="1048"/>
        <v>0</v>
      </c>
      <c r="XM120">
        <f t="shared" si="1049"/>
        <v>0</v>
      </c>
      <c r="XN120">
        <f t="shared" si="1050"/>
        <v>0</v>
      </c>
      <c r="XO120">
        <f t="shared" si="1051"/>
        <v>0</v>
      </c>
      <c r="XP120">
        <f t="shared" si="1052"/>
        <v>0</v>
      </c>
      <c r="XQ120">
        <f t="shared" si="1053"/>
        <v>0</v>
      </c>
      <c r="XR120">
        <f t="shared" si="1054"/>
        <v>0</v>
      </c>
      <c r="XS120">
        <f t="shared" si="1055"/>
        <v>0</v>
      </c>
      <c r="XT120">
        <f t="shared" si="1056"/>
        <v>0</v>
      </c>
      <c r="XU120">
        <f t="shared" si="1057"/>
        <v>0</v>
      </c>
      <c r="XV120">
        <f t="shared" si="1058"/>
        <v>0</v>
      </c>
      <c r="XX120">
        <f t="shared" si="1059"/>
        <v>0</v>
      </c>
      <c r="XY120">
        <f t="shared" si="1060"/>
        <v>0</v>
      </c>
      <c r="XZ120">
        <f t="shared" si="1061"/>
        <v>0</v>
      </c>
    </row>
    <row r="121" spans="2:650" x14ac:dyDescent="0.45">
      <c r="B121" s="31" t="str">
        <f>IF((IF($D$20="Snowball",CJ64,FL64)&gt;0.005),61,"")</f>
        <v/>
      </c>
      <c r="C121" s="32" t="str">
        <f>IF(AND((IF($D$20="Snowball",CJ64,FL64)&gt;0.005),$D$19&lt;&gt;""),EDATE($D$19,60),"")</f>
        <v/>
      </c>
      <c r="D121" s="29" t="str">
        <f t="shared" si="1142"/>
        <v/>
      </c>
      <c r="E121" s="29" t="str">
        <f t="shared" si="1143"/>
        <v/>
      </c>
      <c r="F121" s="29" t="str">
        <f t="shared" si="1144"/>
        <v/>
      </c>
      <c r="G121" s="29" t="str">
        <f t="shared" si="1145"/>
        <v/>
      </c>
      <c r="H121" s="35" t="str">
        <f t="shared" si="1146"/>
        <v/>
      </c>
      <c r="I121" s="36" t="str">
        <f t="shared" si="1147"/>
        <v/>
      </c>
      <c r="WH121">
        <v>118</v>
      </c>
      <c r="WI121">
        <f t="shared" si="1132"/>
        <v>0</v>
      </c>
      <c r="WJ121">
        <f t="shared" si="1133"/>
        <v>0</v>
      </c>
      <c r="WK121">
        <f t="shared" si="1134"/>
        <v>0</v>
      </c>
      <c r="WL121">
        <f t="shared" si="1135"/>
        <v>0</v>
      </c>
      <c r="WM121">
        <f t="shared" si="1136"/>
        <v>0</v>
      </c>
      <c r="WN121">
        <f t="shared" si="1137"/>
        <v>0</v>
      </c>
      <c r="WO121">
        <f t="shared" si="1138"/>
        <v>0</v>
      </c>
      <c r="WP121">
        <f t="shared" si="1139"/>
        <v>0</v>
      </c>
      <c r="WQ121">
        <f t="shared" si="1140"/>
        <v>0</v>
      </c>
      <c r="WR121">
        <f t="shared" si="1141"/>
        <v>0</v>
      </c>
      <c r="WS121">
        <f t="shared" si="1029"/>
        <v>0</v>
      </c>
      <c r="WT121">
        <f t="shared" si="1030"/>
        <v>0</v>
      </c>
      <c r="WU121">
        <f t="shared" si="1031"/>
        <v>0</v>
      </c>
      <c r="WV121">
        <f t="shared" si="1032"/>
        <v>0</v>
      </c>
      <c r="WW121">
        <f t="shared" si="1033"/>
        <v>0</v>
      </c>
      <c r="WX121">
        <f t="shared" si="1034"/>
        <v>0</v>
      </c>
      <c r="WY121">
        <f t="shared" si="1035"/>
        <v>0</v>
      </c>
      <c r="WZ121">
        <f t="shared" si="1036"/>
        <v>0</v>
      </c>
      <c r="XA121">
        <f t="shared" si="1037"/>
        <v>0</v>
      </c>
      <c r="XB121">
        <f t="shared" si="1038"/>
        <v>0</v>
      </c>
      <c r="XC121">
        <f t="shared" si="1039"/>
        <v>0</v>
      </c>
      <c r="XD121">
        <f t="shared" si="1040"/>
        <v>0</v>
      </c>
      <c r="XE121">
        <f t="shared" si="1041"/>
        <v>0</v>
      </c>
      <c r="XF121">
        <f t="shared" si="1042"/>
        <v>0</v>
      </c>
      <c r="XG121">
        <f t="shared" si="1043"/>
        <v>0</v>
      </c>
      <c r="XH121">
        <f t="shared" si="1044"/>
        <v>0</v>
      </c>
      <c r="XI121">
        <f t="shared" si="1045"/>
        <v>0</v>
      </c>
      <c r="XJ121">
        <f t="shared" si="1046"/>
        <v>0</v>
      </c>
      <c r="XK121">
        <f t="shared" si="1047"/>
        <v>0</v>
      </c>
      <c r="XL121">
        <f t="shared" si="1048"/>
        <v>0</v>
      </c>
      <c r="XM121">
        <f t="shared" si="1049"/>
        <v>0</v>
      </c>
      <c r="XN121">
        <f t="shared" si="1050"/>
        <v>0</v>
      </c>
      <c r="XO121">
        <f t="shared" si="1051"/>
        <v>0</v>
      </c>
      <c r="XP121">
        <f t="shared" si="1052"/>
        <v>0</v>
      </c>
      <c r="XQ121">
        <f t="shared" si="1053"/>
        <v>0</v>
      </c>
      <c r="XR121">
        <f t="shared" si="1054"/>
        <v>0</v>
      </c>
      <c r="XS121">
        <f t="shared" si="1055"/>
        <v>0</v>
      </c>
      <c r="XT121">
        <f t="shared" si="1056"/>
        <v>0</v>
      </c>
      <c r="XU121">
        <f t="shared" si="1057"/>
        <v>0</v>
      </c>
      <c r="XV121">
        <f t="shared" si="1058"/>
        <v>0</v>
      </c>
      <c r="XX121">
        <f t="shared" si="1059"/>
        <v>0</v>
      </c>
      <c r="XY121">
        <f t="shared" si="1060"/>
        <v>0</v>
      </c>
      <c r="XZ121">
        <f t="shared" si="1061"/>
        <v>0</v>
      </c>
    </row>
    <row r="122" spans="2:650" x14ac:dyDescent="0.45">
      <c r="B122" s="31" t="str">
        <f>IF((IF($D$20="Snowball",CJ65,FL65)&gt;0.005),62,"")</f>
        <v/>
      </c>
      <c r="C122" s="32" t="str">
        <f>IF(AND((IF($D$20="Snowball",CJ65,FL65)&gt;0.005),$D$19&lt;&gt;""),EDATE($D$19,61),"")</f>
        <v/>
      </c>
      <c r="D122" s="29" t="str">
        <f t="shared" si="1142"/>
        <v/>
      </c>
      <c r="E122" s="29" t="str">
        <f t="shared" si="1143"/>
        <v/>
      </c>
      <c r="F122" s="29" t="str">
        <f t="shared" si="1144"/>
        <v/>
      </c>
      <c r="G122" s="29" t="str">
        <f t="shared" si="1145"/>
        <v/>
      </c>
      <c r="H122" s="35" t="str">
        <f t="shared" si="1146"/>
        <v/>
      </c>
      <c r="I122" s="36" t="str">
        <f t="shared" si="1147"/>
        <v/>
      </c>
      <c r="WH122">
        <v>119</v>
      </c>
      <c r="WI122">
        <f t="shared" si="1132"/>
        <v>0</v>
      </c>
      <c r="WJ122">
        <f t="shared" si="1133"/>
        <v>0</v>
      </c>
      <c r="WK122">
        <f t="shared" si="1134"/>
        <v>0</v>
      </c>
      <c r="WL122">
        <f t="shared" si="1135"/>
        <v>0</v>
      </c>
      <c r="WM122">
        <f t="shared" si="1136"/>
        <v>0</v>
      </c>
      <c r="WN122">
        <f t="shared" si="1137"/>
        <v>0</v>
      </c>
      <c r="WO122">
        <f t="shared" si="1138"/>
        <v>0</v>
      </c>
      <c r="WP122">
        <f t="shared" si="1139"/>
        <v>0</v>
      </c>
      <c r="WQ122">
        <f t="shared" si="1140"/>
        <v>0</v>
      </c>
      <c r="WR122">
        <f t="shared" si="1141"/>
        <v>0</v>
      </c>
      <c r="WS122">
        <f t="shared" si="1029"/>
        <v>0</v>
      </c>
      <c r="WT122">
        <f t="shared" si="1030"/>
        <v>0</v>
      </c>
      <c r="WU122">
        <f t="shared" si="1031"/>
        <v>0</v>
      </c>
      <c r="WV122">
        <f t="shared" si="1032"/>
        <v>0</v>
      </c>
      <c r="WW122">
        <f t="shared" si="1033"/>
        <v>0</v>
      </c>
      <c r="WX122">
        <f t="shared" si="1034"/>
        <v>0</v>
      </c>
      <c r="WY122">
        <f t="shared" si="1035"/>
        <v>0</v>
      </c>
      <c r="WZ122">
        <f t="shared" si="1036"/>
        <v>0</v>
      </c>
      <c r="XA122">
        <f t="shared" si="1037"/>
        <v>0</v>
      </c>
      <c r="XB122">
        <f t="shared" si="1038"/>
        <v>0</v>
      </c>
      <c r="XC122">
        <f t="shared" si="1039"/>
        <v>0</v>
      </c>
      <c r="XD122">
        <f t="shared" si="1040"/>
        <v>0</v>
      </c>
      <c r="XE122">
        <f t="shared" si="1041"/>
        <v>0</v>
      </c>
      <c r="XF122">
        <f t="shared" si="1042"/>
        <v>0</v>
      </c>
      <c r="XG122">
        <f t="shared" si="1043"/>
        <v>0</v>
      </c>
      <c r="XH122">
        <f t="shared" si="1044"/>
        <v>0</v>
      </c>
      <c r="XI122">
        <f t="shared" si="1045"/>
        <v>0</v>
      </c>
      <c r="XJ122">
        <f t="shared" si="1046"/>
        <v>0</v>
      </c>
      <c r="XK122">
        <f t="shared" si="1047"/>
        <v>0</v>
      </c>
      <c r="XL122">
        <f t="shared" si="1048"/>
        <v>0</v>
      </c>
      <c r="XM122">
        <f t="shared" si="1049"/>
        <v>0</v>
      </c>
      <c r="XN122">
        <f t="shared" si="1050"/>
        <v>0</v>
      </c>
      <c r="XO122">
        <f t="shared" si="1051"/>
        <v>0</v>
      </c>
      <c r="XP122">
        <f t="shared" si="1052"/>
        <v>0</v>
      </c>
      <c r="XQ122">
        <f t="shared" si="1053"/>
        <v>0</v>
      </c>
      <c r="XR122">
        <f t="shared" si="1054"/>
        <v>0</v>
      </c>
      <c r="XS122">
        <f t="shared" si="1055"/>
        <v>0</v>
      </c>
      <c r="XT122">
        <f t="shared" si="1056"/>
        <v>0</v>
      </c>
      <c r="XU122">
        <f t="shared" si="1057"/>
        <v>0</v>
      </c>
      <c r="XV122">
        <f t="shared" si="1058"/>
        <v>0</v>
      </c>
      <c r="XX122">
        <f t="shared" si="1059"/>
        <v>0</v>
      </c>
      <c r="XY122">
        <f t="shared" si="1060"/>
        <v>0</v>
      </c>
      <c r="XZ122">
        <f t="shared" si="1061"/>
        <v>0</v>
      </c>
    </row>
    <row r="123" spans="2:650" x14ac:dyDescent="0.45">
      <c r="B123" s="31" t="str">
        <f>IF((IF($D$20="Snowball",CJ66,FL66)&gt;0.005),63,"")</f>
        <v/>
      </c>
      <c r="C123" s="32" t="str">
        <f>IF(AND((IF($D$20="Snowball",CJ66,FL66)&gt;0.005),$D$19&lt;&gt;""),EDATE($D$19,62),"")</f>
        <v/>
      </c>
      <c r="D123" s="29" t="str">
        <f t="shared" si="1142"/>
        <v/>
      </c>
      <c r="E123" s="29" t="str">
        <f t="shared" si="1143"/>
        <v/>
      </c>
      <c r="F123" s="29" t="str">
        <f t="shared" si="1144"/>
        <v/>
      </c>
      <c r="G123" s="29" t="str">
        <f t="shared" si="1145"/>
        <v/>
      </c>
      <c r="H123" s="35" t="str">
        <f t="shared" si="1146"/>
        <v/>
      </c>
      <c r="I123" s="36" t="str">
        <f t="shared" si="1147"/>
        <v/>
      </c>
      <c r="WH123">
        <v>120</v>
      </c>
      <c r="WI123">
        <f t="shared" si="1132"/>
        <v>0</v>
      </c>
      <c r="WJ123">
        <f t="shared" si="1133"/>
        <v>0</v>
      </c>
      <c r="WK123">
        <f t="shared" si="1134"/>
        <v>0</v>
      </c>
      <c r="WL123">
        <f t="shared" si="1135"/>
        <v>0</v>
      </c>
      <c r="WM123">
        <f t="shared" si="1136"/>
        <v>0</v>
      </c>
      <c r="WN123">
        <f t="shared" si="1137"/>
        <v>0</v>
      </c>
      <c r="WO123">
        <f t="shared" si="1138"/>
        <v>0</v>
      </c>
      <c r="WP123">
        <f t="shared" si="1139"/>
        <v>0</v>
      </c>
      <c r="WQ123">
        <f t="shared" si="1140"/>
        <v>0</v>
      </c>
      <c r="WR123">
        <f t="shared" si="1141"/>
        <v>0</v>
      </c>
      <c r="WS123">
        <f t="shared" si="1029"/>
        <v>0</v>
      </c>
      <c r="WT123">
        <f t="shared" si="1030"/>
        <v>0</v>
      </c>
      <c r="WU123">
        <f t="shared" si="1031"/>
        <v>0</v>
      </c>
      <c r="WV123">
        <f t="shared" si="1032"/>
        <v>0</v>
      </c>
      <c r="WW123">
        <f t="shared" si="1033"/>
        <v>0</v>
      </c>
      <c r="WX123">
        <f t="shared" si="1034"/>
        <v>0</v>
      </c>
      <c r="WY123">
        <f t="shared" si="1035"/>
        <v>0</v>
      </c>
      <c r="WZ123">
        <f t="shared" si="1036"/>
        <v>0</v>
      </c>
      <c r="XA123">
        <f t="shared" si="1037"/>
        <v>0</v>
      </c>
      <c r="XB123">
        <f t="shared" si="1038"/>
        <v>0</v>
      </c>
      <c r="XC123">
        <f t="shared" si="1039"/>
        <v>0</v>
      </c>
      <c r="XD123">
        <f t="shared" si="1040"/>
        <v>0</v>
      </c>
      <c r="XE123">
        <f t="shared" si="1041"/>
        <v>0</v>
      </c>
      <c r="XF123">
        <f t="shared" si="1042"/>
        <v>0</v>
      </c>
      <c r="XG123">
        <f t="shared" si="1043"/>
        <v>0</v>
      </c>
      <c r="XH123">
        <f t="shared" si="1044"/>
        <v>0</v>
      </c>
      <c r="XI123">
        <f t="shared" si="1045"/>
        <v>0</v>
      </c>
      <c r="XJ123">
        <f t="shared" si="1046"/>
        <v>0</v>
      </c>
      <c r="XK123">
        <f t="shared" si="1047"/>
        <v>0</v>
      </c>
      <c r="XL123">
        <f t="shared" si="1048"/>
        <v>0</v>
      </c>
      <c r="XM123">
        <f t="shared" si="1049"/>
        <v>0</v>
      </c>
      <c r="XN123">
        <f t="shared" si="1050"/>
        <v>0</v>
      </c>
      <c r="XO123">
        <f t="shared" si="1051"/>
        <v>0</v>
      </c>
      <c r="XP123">
        <f t="shared" si="1052"/>
        <v>0</v>
      </c>
      <c r="XQ123">
        <f t="shared" si="1053"/>
        <v>0</v>
      </c>
      <c r="XR123">
        <f t="shared" si="1054"/>
        <v>0</v>
      </c>
      <c r="XS123">
        <f t="shared" si="1055"/>
        <v>0</v>
      </c>
      <c r="XT123">
        <f t="shared" si="1056"/>
        <v>0</v>
      </c>
      <c r="XU123">
        <f t="shared" si="1057"/>
        <v>0</v>
      </c>
      <c r="XV123">
        <f t="shared" si="1058"/>
        <v>0</v>
      </c>
      <c r="XX123">
        <f t="shared" si="1059"/>
        <v>0</v>
      </c>
      <c r="XY123">
        <f t="shared" si="1060"/>
        <v>0</v>
      </c>
      <c r="XZ123">
        <f t="shared" si="1061"/>
        <v>0</v>
      </c>
    </row>
    <row r="124" spans="2:650" x14ac:dyDescent="0.45">
      <c r="B124" s="31" t="str">
        <f>IF((IF($D$20="Snowball",CJ67,FL67)&gt;0.005),64,"")</f>
        <v/>
      </c>
      <c r="C124" s="32" t="str">
        <f>IF(AND((IF($D$20="Snowball",CJ67,FL67)&gt;0.005),$D$19&lt;&gt;""),EDATE($D$19,63),"")</f>
        <v/>
      </c>
      <c r="D124" s="29" t="str">
        <f t="shared" si="1142"/>
        <v/>
      </c>
      <c r="E124" s="29" t="str">
        <f t="shared" si="1143"/>
        <v/>
      </c>
      <c r="F124" s="29" t="str">
        <f t="shared" si="1144"/>
        <v/>
      </c>
      <c r="G124" s="29" t="str">
        <f t="shared" si="1145"/>
        <v/>
      </c>
      <c r="H124" s="35" t="str">
        <f t="shared" si="1146"/>
        <v/>
      </c>
      <c r="I124" s="36" t="str">
        <f t="shared" si="1147"/>
        <v/>
      </c>
      <c r="WH124">
        <v>121</v>
      </c>
      <c r="WI124">
        <f t="shared" si="1132"/>
        <v>0</v>
      </c>
      <c r="WJ124">
        <f t="shared" si="1133"/>
        <v>0</v>
      </c>
      <c r="WK124">
        <f t="shared" si="1134"/>
        <v>0</v>
      </c>
      <c r="WL124">
        <f t="shared" si="1135"/>
        <v>0</v>
      </c>
      <c r="WM124">
        <f t="shared" si="1136"/>
        <v>0</v>
      </c>
      <c r="WN124">
        <f t="shared" si="1137"/>
        <v>0</v>
      </c>
      <c r="WO124">
        <f t="shared" si="1138"/>
        <v>0</v>
      </c>
      <c r="WP124">
        <f t="shared" si="1139"/>
        <v>0</v>
      </c>
      <c r="WQ124">
        <f t="shared" si="1140"/>
        <v>0</v>
      </c>
      <c r="WR124">
        <f t="shared" si="1141"/>
        <v>0</v>
      </c>
      <c r="WS124">
        <f t="shared" si="1029"/>
        <v>0</v>
      </c>
      <c r="WT124">
        <f t="shared" si="1030"/>
        <v>0</v>
      </c>
      <c r="WU124">
        <f t="shared" si="1031"/>
        <v>0</v>
      </c>
      <c r="WV124">
        <f t="shared" si="1032"/>
        <v>0</v>
      </c>
      <c r="WW124">
        <f t="shared" si="1033"/>
        <v>0</v>
      </c>
      <c r="WX124">
        <f t="shared" si="1034"/>
        <v>0</v>
      </c>
      <c r="WY124">
        <f t="shared" si="1035"/>
        <v>0</v>
      </c>
      <c r="WZ124">
        <f t="shared" si="1036"/>
        <v>0</v>
      </c>
      <c r="XA124">
        <f t="shared" si="1037"/>
        <v>0</v>
      </c>
      <c r="XB124">
        <f t="shared" si="1038"/>
        <v>0</v>
      </c>
      <c r="XC124">
        <f t="shared" si="1039"/>
        <v>0</v>
      </c>
      <c r="XD124">
        <f t="shared" si="1040"/>
        <v>0</v>
      </c>
      <c r="XE124">
        <f t="shared" si="1041"/>
        <v>0</v>
      </c>
      <c r="XF124">
        <f t="shared" si="1042"/>
        <v>0</v>
      </c>
      <c r="XG124">
        <f t="shared" si="1043"/>
        <v>0</v>
      </c>
      <c r="XH124">
        <f t="shared" si="1044"/>
        <v>0</v>
      </c>
      <c r="XI124">
        <f t="shared" si="1045"/>
        <v>0</v>
      </c>
      <c r="XJ124">
        <f t="shared" si="1046"/>
        <v>0</v>
      </c>
      <c r="XK124">
        <f t="shared" si="1047"/>
        <v>0</v>
      </c>
      <c r="XL124">
        <f t="shared" si="1048"/>
        <v>0</v>
      </c>
      <c r="XM124">
        <f t="shared" si="1049"/>
        <v>0</v>
      </c>
      <c r="XN124">
        <f t="shared" si="1050"/>
        <v>0</v>
      </c>
      <c r="XO124">
        <f t="shared" si="1051"/>
        <v>0</v>
      </c>
      <c r="XP124">
        <f t="shared" si="1052"/>
        <v>0</v>
      </c>
      <c r="XQ124">
        <f t="shared" si="1053"/>
        <v>0</v>
      </c>
      <c r="XR124">
        <f t="shared" si="1054"/>
        <v>0</v>
      </c>
      <c r="XS124">
        <f t="shared" si="1055"/>
        <v>0</v>
      </c>
      <c r="XT124">
        <f t="shared" si="1056"/>
        <v>0</v>
      </c>
      <c r="XU124">
        <f t="shared" si="1057"/>
        <v>0</v>
      </c>
      <c r="XV124">
        <f t="shared" si="1058"/>
        <v>0</v>
      </c>
      <c r="XX124">
        <f t="shared" si="1059"/>
        <v>0</v>
      </c>
      <c r="XY124">
        <f t="shared" si="1060"/>
        <v>0</v>
      </c>
      <c r="XZ124">
        <f t="shared" si="1061"/>
        <v>0</v>
      </c>
    </row>
    <row r="125" spans="2:650" x14ac:dyDescent="0.45">
      <c r="B125" s="31" t="str">
        <f>IF((IF($D$20="Snowball",CJ68,FL68)&gt;0.005),65,"")</f>
        <v/>
      </c>
      <c r="C125" s="32" t="str">
        <f>IF(AND((IF($D$20="Snowball",CJ68,FL68)&gt;0.005),$D$19&lt;&gt;""),EDATE($D$19,64),"")</f>
        <v/>
      </c>
      <c r="D125" s="29" t="str">
        <f t="shared" ref="D125:D156" si="1148">IF((IF($D$20="Snowball",CJ68,FL68)&gt;0.005),IF($D$20="Snowball",CM68,FO68),"")</f>
        <v/>
      </c>
      <c r="E125" s="29" t="str">
        <f t="shared" ref="E125:E156" si="1149">IF((IF($D$20="Snowball",CJ68,FL68)&gt;0.005),IF($D$20="Snowball",CL68,FN68),"")</f>
        <v/>
      </c>
      <c r="F125" s="29" t="str">
        <f t="shared" ref="F125:F156" si="1150">IF((IF($D$20="Snowball",CJ68,FL68)&gt;0.005),IF($D$20="Snowball",CM68,FO68)-IF($D$20="Snowball",CL68,FN68),"")</f>
        <v/>
      </c>
      <c r="G125" s="29" t="str">
        <f t="shared" ref="G125:G156" si="1151">IF((IF($D$20="Snowball",CJ68,FL68)&gt;0.005),IF($D$20="Snowball",CK68,FM68),"")</f>
        <v/>
      </c>
      <c r="H125" s="35" t="str">
        <f t="shared" ref="H125:H156" si="1152">IF(AND((IF($D$20="Snowball",CJ68,FL68)&gt;0.005),IF($D$20="Snowball",CN68,FP68)&lt;&gt;""),INDEX($C$7:$C$16,IF($D$20="Snowball",CN68,FP68)),"")</f>
        <v/>
      </c>
      <c r="I125" s="36" t="str">
        <f t="shared" ref="I125:I156" si="1153">IF(AND((IF($D$20="Snowball",CJ68,FL68)&gt;0.005),IF($D$20="Snowball",CO68,FQ68)&lt;&gt;""),INDEX($C$7:$C$16,IF($D$20="Snowball",CO68,FQ68)),"")</f>
        <v/>
      </c>
      <c r="WH125">
        <v>122</v>
      </c>
      <c r="WI125">
        <f t="shared" si="1132"/>
        <v>0</v>
      </c>
      <c r="WJ125">
        <f t="shared" si="1133"/>
        <v>0</v>
      </c>
      <c r="WK125">
        <f t="shared" si="1134"/>
        <v>0</v>
      </c>
      <c r="WL125">
        <f t="shared" si="1135"/>
        <v>0</v>
      </c>
      <c r="WM125">
        <f t="shared" si="1136"/>
        <v>0</v>
      </c>
      <c r="WN125">
        <f t="shared" si="1137"/>
        <v>0</v>
      </c>
      <c r="WO125">
        <f t="shared" si="1138"/>
        <v>0</v>
      </c>
      <c r="WP125">
        <f t="shared" si="1139"/>
        <v>0</v>
      </c>
      <c r="WQ125">
        <f t="shared" si="1140"/>
        <v>0</v>
      </c>
      <c r="WR125">
        <f t="shared" si="1141"/>
        <v>0</v>
      </c>
      <c r="WS125">
        <f t="shared" si="1029"/>
        <v>0</v>
      </c>
      <c r="WT125">
        <f t="shared" si="1030"/>
        <v>0</v>
      </c>
      <c r="WU125">
        <f t="shared" si="1031"/>
        <v>0</v>
      </c>
      <c r="WV125">
        <f t="shared" si="1032"/>
        <v>0</v>
      </c>
      <c r="WW125">
        <f t="shared" si="1033"/>
        <v>0</v>
      </c>
      <c r="WX125">
        <f t="shared" si="1034"/>
        <v>0</v>
      </c>
      <c r="WY125">
        <f t="shared" si="1035"/>
        <v>0</v>
      </c>
      <c r="WZ125">
        <f t="shared" si="1036"/>
        <v>0</v>
      </c>
      <c r="XA125">
        <f t="shared" si="1037"/>
        <v>0</v>
      </c>
      <c r="XB125">
        <f t="shared" si="1038"/>
        <v>0</v>
      </c>
      <c r="XC125">
        <f t="shared" si="1039"/>
        <v>0</v>
      </c>
      <c r="XD125">
        <f t="shared" si="1040"/>
        <v>0</v>
      </c>
      <c r="XE125">
        <f t="shared" si="1041"/>
        <v>0</v>
      </c>
      <c r="XF125">
        <f t="shared" si="1042"/>
        <v>0</v>
      </c>
      <c r="XG125">
        <f t="shared" si="1043"/>
        <v>0</v>
      </c>
      <c r="XH125">
        <f t="shared" si="1044"/>
        <v>0</v>
      </c>
      <c r="XI125">
        <f t="shared" si="1045"/>
        <v>0</v>
      </c>
      <c r="XJ125">
        <f t="shared" si="1046"/>
        <v>0</v>
      </c>
      <c r="XK125">
        <f t="shared" si="1047"/>
        <v>0</v>
      </c>
      <c r="XL125">
        <f t="shared" si="1048"/>
        <v>0</v>
      </c>
      <c r="XM125">
        <f t="shared" si="1049"/>
        <v>0</v>
      </c>
      <c r="XN125">
        <f t="shared" si="1050"/>
        <v>0</v>
      </c>
      <c r="XO125">
        <f t="shared" si="1051"/>
        <v>0</v>
      </c>
      <c r="XP125">
        <f t="shared" si="1052"/>
        <v>0</v>
      </c>
      <c r="XQ125">
        <f t="shared" si="1053"/>
        <v>0</v>
      </c>
      <c r="XR125">
        <f t="shared" si="1054"/>
        <v>0</v>
      </c>
      <c r="XS125">
        <f t="shared" si="1055"/>
        <v>0</v>
      </c>
      <c r="XT125">
        <f t="shared" si="1056"/>
        <v>0</v>
      </c>
      <c r="XU125">
        <f t="shared" si="1057"/>
        <v>0</v>
      </c>
      <c r="XV125">
        <f t="shared" si="1058"/>
        <v>0</v>
      </c>
      <c r="XX125">
        <f t="shared" si="1059"/>
        <v>0</v>
      </c>
      <c r="XY125">
        <f t="shared" si="1060"/>
        <v>0</v>
      </c>
      <c r="XZ125">
        <f t="shared" si="1061"/>
        <v>0</v>
      </c>
    </row>
    <row r="126" spans="2:650" x14ac:dyDescent="0.45">
      <c r="B126" s="31" t="str">
        <f>IF((IF($D$20="Snowball",CJ69,FL69)&gt;0.005),66,"")</f>
        <v/>
      </c>
      <c r="C126" s="32" t="str">
        <f>IF(AND((IF($D$20="Snowball",CJ69,FL69)&gt;0.005),$D$19&lt;&gt;""),EDATE($D$19,65),"")</f>
        <v/>
      </c>
      <c r="D126" s="29" t="str">
        <f t="shared" si="1148"/>
        <v/>
      </c>
      <c r="E126" s="29" t="str">
        <f t="shared" si="1149"/>
        <v/>
      </c>
      <c r="F126" s="29" t="str">
        <f t="shared" si="1150"/>
        <v/>
      </c>
      <c r="G126" s="29" t="str">
        <f t="shared" si="1151"/>
        <v/>
      </c>
      <c r="H126" s="35" t="str">
        <f t="shared" si="1152"/>
        <v/>
      </c>
      <c r="I126" s="36" t="str">
        <f t="shared" si="1153"/>
        <v/>
      </c>
      <c r="WH126">
        <v>123</v>
      </c>
      <c r="WI126">
        <f t="shared" si="1132"/>
        <v>0</v>
      </c>
      <c r="WJ126">
        <f t="shared" si="1133"/>
        <v>0</v>
      </c>
      <c r="WK126">
        <f t="shared" si="1134"/>
        <v>0</v>
      </c>
      <c r="WL126">
        <f t="shared" si="1135"/>
        <v>0</v>
      </c>
      <c r="WM126">
        <f t="shared" si="1136"/>
        <v>0</v>
      </c>
      <c r="WN126">
        <f t="shared" si="1137"/>
        <v>0</v>
      </c>
      <c r="WO126">
        <f t="shared" si="1138"/>
        <v>0</v>
      </c>
      <c r="WP126">
        <f t="shared" si="1139"/>
        <v>0</v>
      </c>
      <c r="WQ126">
        <f t="shared" si="1140"/>
        <v>0</v>
      </c>
      <c r="WR126">
        <f t="shared" si="1141"/>
        <v>0</v>
      </c>
      <c r="WS126">
        <f t="shared" si="1029"/>
        <v>0</v>
      </c>
      <c r="WT126">
        <f t="shared" si="1030"/>
        <v>0</v>
      </c>
      <c r="WU126">
        <f t="shared" si="1031"/>
        <v>0</v>
      </c>
      <c r="WV126">
        <f t="shared" si="1032"/>
        <v>0</v>
      </c>
      <c r="WW126">
        <f t="shared" si="1033"/>
        <v>0</v>
      </c>
      <c r="WX126">
        <f t="shared" si="1034"/>
        <v>0</v>
      </c>
      <c r="WY126">
        <f t="shared" si="1035"/>
        <v>0</v>
      </c>
      <c r="WZ126">
        <f t="shared" si="1036"/>
        <v>0</v>
      </c>
      <c r="XA126">
        <f t="shared" si="1037"/>
        <v>0</v>
      </c>
      <c r="XB126">
        <f t="shared" si="1038"/>
        <v>0</v>
      </c>
      <c r="XC126">
        <f t="shared" si="1039"/>
        <v>0</v>
      </c>
      <c r="XD126">
        <f t="shared" si="1040"/>
        <v>0</v>
      </c>
      <c r="XE126">
        <f t="shared" si="1041"/>
        <v>0</v>
      </c>
      <c r="XF126">
        <f t="shared" si="1042"/>
        <v>0</v>
      </c>
      <c r="XG126">
        <f t="shared" si="1043"/>
        <v>0</v>
      </c>
      <c r="XH126">
        <f t="shared" si="1044"/>
        <v>0</v>
      </c>
      <c r="XI126">
        <f t="shared" si="1045"/>
        <v>0</v>
      </c>
      <c r="XJ126">
        <f t="shared" si="1046"/>
        <v>0</v>
      </c>
      <c r="XK126">
        <f t="shared" si="1047"/>
        <v>0</v>
      </c>
      <c r="XL126">
        <f t="shared" si="1048"/>
        <v>0</v>
      </c>
      <c r="XM126">
        <f t="shared" si="1049"/>
        <v>0</v>
      </c>
      <c r="XN126">
        <f t="shared" si="1050"/>
        <v>0</v>
      </c>
      <c r="XO126">
        <f t="shared" si="1051"/>
        <v>0</v>
      </c>
      <c r="XP126">
        <f t="shared" si="1052"/>
        <v>0</v>
      </c>
      <c r="XQ126">
        <f t="shared" si="1053"/>
        <v>0</v>
      </c>
      <c r="XR126">
        <f t="shared" si="1054"/>
        <v>0</v>
      </c>
      <c r="XS126">
        <f t="shared" si="1055"/>
        <v>0</v>
      </c>
      <c r="XT126">
        <f t="shared" si="1056"/>
        <v>0</v>
      </c>
      <c r="XU126">
        <f t="shared" si="1057"/>
        <v>0</v>
      </c>
      <c r="XV126">
        <f t="shared" si="1058"/>
        <v>0</v>
      </c>
      <c r="XX126">
        <f t="shared" si="1059"/>
        <v>0</v>
      </c>
      <c r="XY126">
        <f t="shared" si="1060"/>
        <v>0</v>
      </c>
      <c r="XZ126">
        <f t="shared" si="1061"/>
        <v>0</v>
      </c>
    </row>
    <row r="127" spans="2:650" x14ac:dyDescent="0.45">
      <c r="B127" s="31" t="str">
        <f>IF((IF($D$20="Snowball",CJ70,FL70)&gt;0.005),67,"")</f>
        <v/>
      </c>
      <c r="C127" s="32" t="str">
        <f>IF(AND((IF($D$20="Snowball",CJ70,FL70)&gt;0.005),$D$19&lt;&gt;""),EDATE($D$19,66),"")</f>
        <v/>
      </c>
      <c r="D127" s="29" t="str">
        <f t="shared" si="1148"/>
        <v/>
      </c>
      <c r="E127" s="29" t="str">
        <f t="shared" si="1149"/>
        <v/>
      </c>
      <c r="F127" s="29" t="str">
        <f t="shared" si="1150"/>
        <v/>
      </c>
      <c r="G127" s="29" t="str">
        <f t="shared" si="1151"/>
        <v/>
      </c>
      <c r="H127" s="35" t="str">
        <f t="shared" si="1152"/>
        <v/>
      </c>
      <c r="I127" s="36" t="str">
        <f t="shared" si="1153"/>
        <v/>
      </c>
      <c r="WH127">
        <v>124</v>
      </c>
      <c r="WI127">
        <f t="shared" si="1132"/>
        <v>0</v>
      </c>
      <c r="WJ127">
        <f t="shared" si="1133"/>
        <v>0</v>
      </c>
      <c r="WK127">
        <f t="shared" si="1134"/>
        <v>0</v>
      </c>
      <c r="WL127">
        <f t="shared" si="1135"/>
        <v>0</v>
      </c>
      <c r="WM127">
        <f t="shared" si="1136"/>
        <v>0</v>
      </c>
      <c r="WN127">
        <f t="shared" si="1137"/>
        <v>0</v>
      </c>
      <c r="WO127">
        <f t="shared" si="1138"/>
        <v>0</v>
      </c>
      <c r="WP127">
        <f t="shared" si="1139"/>
        <v>0</v>
      </c>
      <c r="WQ127">
        <f t="shared" si="1140"/>
        <v>0</v>
      </c>
      <c r="WR127">
        <f t="shared" si="1141"/>
        <v>0</v>
      </c>
      <c r="WS127">
        <f t="shared" si="1029"/>
        <v>0</v>
      </c>
      <c r="WT127">
        <f t="shared" si="1030"/>
        <v>0</v>
      </c>
      <c r="WU127">
        <f t="shared" si="1031"/>
        <v>0</v>
      </c>
      <c r="WV127">
        <f t="shared" si="1032"/>
        <v>0</v>
      </c>
      <c r="WW127">
        <f t="shared" si="1033"/>
        <v>0</v>
      </c>
      <c r="WX127">
        <f t="shared" si="1034"/>
        <v>0</v>
      </c>
      <c r="WY127">
        <f t="shared" si="1035"/>
        <v>0</v>
      </c>
      <c r="WZ127">
        <f t="shared" si="1036"/>
        <v>0</v>
      </c>
      <c r="XA127">
        <f t="shared" si="1037"/>
        <v>0</v>
      </c>
      <c r="XB127">
        <f t="shared" si="1038"/>
        <v>0</v>
      </c>
      <c r="XC127">
        <f t="shared" si="1039"/>
        <v>0</v>
      </c>
      <c r="XD127">
        <f t="shared" si="1040"/>
        <v>0</v>
      </c>
      <c r="XE127">
        <f t="shared" si="1041"/>
        <v>0</v>
      </c>
      <c r="XF127">
        <f t="shared" si="1042"/>
        <v>0</v>
      </c>
      <c r="XG127">
        <f t="shared" si="1043"/>
        <v>0</v>
      </c>
      <c r="XH127">
        <f t="shared" si="1044"/>
        <v>0</v>
      </c>
      <c r="XI127">
        <f t="shared" si="1045"/>
        <v>0</v>
      </c>
      <c r="XJ127">
        <f t="shared" si="1046"/>
        <v>0</v>
      </c>
      <c r="XK127">
        <f t="shared" si="1047"/>
        <v>0</v>
      </c>
      <c r="XL127">
        <f t="shared" si="1048"/>
        <v>0</v>
      </c>
      <c r="XM127">
        <f t="shared" si="1049"/>
        <v>0</v>
      </c>
      <c r="XN127">
        <f t="shared" si="1050"/>
        <v>0</v>
      </c>
      <c r="XO127">
        <f t="shared" si="1051"/>
        <v>0</v>
      </c>
      <c r="XP127">
        <f t="shared" si="1052"/>
        <v>0</v>
      </c>
      <c r="XQ127">
        <f t="shared" si="1053"/>
        <v>0</v>
      </c>
      <c r="XR127">
        <f t="shared" si="1054"/>
        <v>0</v>
      </c>
      <c r="XS127">
        <f t="shared" si="1055"/>
        <v>0</v>
      </c>
      <c r="XT127">
        <f t="shared" si="1056"/>
        <v>0</v>
      </c>
      <c r="XU127">
        <f t="shared" si="1057"/>
        <v>0</v>
      </c>
      <c r="XV127">
        <f t="shared" si="1058"/>
        <v>0</v>
      </c>
      <c r="XX127">
        <f t="shared" si="1059"/>
        <v>0</v>
      </c>
      <c r="XY127">
        <f t="shared" si="1060"/>
        <v>0</v>
      </c>
      <c r="XZ127">
        <f t="shared" si="1061"/>
        <v>0</v>
      </c>
    </row>
    <row r="128" spans="2:650" x14ac:dyDescent="0.45">
      <c r="B128" s="31" t="str">
        <f>IF((IF($D$20="Snowball",CJ71,FL71)&gt;0.005),68,"")</f>
        <v/>
      </c>
      <c r="C128" s="32" t="str">
        <f>IF(AND((IF($D$20="Snowball",CJ71,FL71)&gt;0.005),$D$19&lt;&gt;""),EDATE($D$19,67),"")</f>
        <v/>
      </c>
      <c r="D128" s="29" t="str">
        <f t="shared" si="1148"/>
        <v/>
      </c>
      <c r="E128" s="29" t="str">
        <f t="shared" si="1149"/>
        <v/>
      </c>
      <c r="F128" s="29" t="str">
        <f t="shared" si="1150"/>
        <v/>
      </c>
      <c r="G128" s="29" t="str">
        <f t="shared" si="1151"/>
        <v/>
      </c>
      <c r="H128" s="35" t="str">
        <f t="shared" si="1152"/>
        <v/>
      </c>
      <c r="I128" s="36" t="str">
        <f t="shared" si="1153"/>
        <v/>
      </c>
      <c r="WH128">
        <v>125</v>
      </c>
      <c r="WI128">
        <f t="shared" si="1132"/>
        <v>0</v>
      </c>
      <c r="WJ128">
        <f t="shared" si="1133"/>
        <v>0</v>
      </c>
      <c r="WK128">
        <f t="shared" si="1134"/>
        <v>0</v>
      </c>
      <c r="WL128">
        <f t="shared" si="1135"/>
        <v>0</v>
      </c>
      <c r="WM128">
        <f t="shared" si="1136"/>
        <v>0</v>
      </c>
      <c r="WN128">
        <f t="shared" si="1137"/>
        <v>0</v>
      </c>
      <c r="WO128">
        <f t="shared" si="1138"/>
        <v>0</v>
      </c>
      <c r="WP128">
        <f t="shared" si="1139"/>
        <v>0</v>
      </c>
      <c r="WQ128">
        <f t="shared" si="1140"/>
        <v>0</v>
      </c>
      <c r="WR128">
        <f t="shared" si="1141"/>
        <v>0</v>
      </c>
      <c r="WS128">
        <f t="shared" si="1029"/>
        <v>0</v>
      </c>
      <c r="WT128">
        <f t="shared" si="1030"/>
        <v>0</v>
      </c>
      <c r="WU128">
        <f t="shared" si="1031"/>
        <v>0</v>
      </c>
      <c r="WV128">
        <f t="shared" si="1032"/>
        <v>0</v>
      </c>
      <c r="WW128">
        <f t="shared" si="1033"/>
        <v>0</v>
      </c>
      <c r="WX128">
        <f t="shared" si="1034"/>
        <v>0</v>
      </c>
      <c r="WY128">
        <f t="shared" si="1035"/>
        <v>0</v>
      </c>
      <c r="WZ128">
        <f t="shared" si="1036"/>
        <v>0</v>
      </c>
      <c r="XA128">
        <f t="shared" si="1037"/>
        <v>0</v>
      </c>
      <c r="XB128">
        <f t="shared" si="1038"/>
        <v>0</v>
      </c>
      <c r="XC128">
        <f t="shared" si="1039"/>
        <v>0</v>
      </c>
      <c r="XD128">
        <f t="shared" si="1040"/>
        <v>0</v>
      </c>
      <c r="XE128">
        <f t="shared" si="1041"/>
        <v>0</v>
      </c>
      <c r="XF128">
        <f t="shared" si="1042"/>
        <v>0</v>
      </c>
      <c r="XG128">
        <f t="shared" si="1043"/>
        <v>0</v>
      </c>
      <c r="XH128">
        <f t="shared" si="1044"/>
        <v>0</v>
      </c>
      <c r="XI128">
        <f t="shared" si="1045"/>
        <v>0</v>
      </c>
      <c r="XJ128">
        <f t="shared" si="1046"/>
        <v>0</v>
      </c>
      <c r="XK128">
        <f t="shared" si="1047"/>
        <v>0</v>
      </c>
      <c r="XL128">
        <f t="shared" si="1048"/>
        <v>0</v>
      </c>
      <c r="XM128">
        <f t="shared" si="1049"/>
        <v>0</v>
      </c>
      <c r="XN128">
        <f t="shared" si="1050"/>
        <v>0</v>
      </c>
      <c r="XO128">
        <f t="shared" si="1051"/>
        <v>0</v>
      </c>
      <c r="XP128">
        <f t="shared" si="1052"/>
        <v>0</v>
      </c>
      <c r="XQ128">
        <f t="shared" si="1053"/>
        <v>0</v>
      </c>
      <c r="XR128">
        <f t="shared" si="1054"/>
        <v>0</v>
      </c>
      <c r="XS128">
        <f t="shared" si="1055"/>
        <v>0</v>
      </c>
      <c r="XT128">
        <f t="shared" si="1056"/>
        <v>0</v>
      </c>
      <c r="XU128">
        <f t="shared" si="1057"/>
        <v>0</v>
      </c>
      <c r="XV128">
        <f t="shared" si="1058"/>
        <v>0</v>
      </c>
      <c r="XX128">
        <f t="shared" si="1059"/>
        <v>0</v>
      </c>
      <c r="XY128">
        <f t="shared" si="1060"/>
        <v>0</v>
      </c>
      <c r="XZ128">
        <f t="shared" si="1061"/>
        <v>0</v>
      </c>
    </row>
    <row r="129" spans="1:650" x14ac:dyDescent="0.45">
      <c r="B129" s="31" t="str">
        <f>IF((IF($D$20="Snowball",CJ72,FL72)&gt;0.005),69,"")</f>
        <v/>
      </c>
      <c r="C129" s="32" t="str">
        <f>IF(AND((IF($D$20="Snowball",CJ72,FL72)&gt;0.005),$D$19&lt;&gt;""),EDATE($D$19,68),"")</f>
        <v/>
      </c>
      <c r="D129" s="29" t="str">
        <f t="shared" si="1148"/>
        <v/>
      </c>
      <c r="E129" s="29" t="str">
        <f t="shared" si="1149"/>
        <v/>
      </c>
      <c r="F129" s="29" t="str">
        <f t="shared" si="1150"/>
        <v/>
      </c>
      <c r="G129" s="29" t="str">
        <f t="shared" si="1151"/>
        <v/>
      </c>
      <c r="H129" s="35" t="str">
        <f t="shared" si="1152"/>
        <v/>
      </c>
      <c r="I129" s="36" t="str">
        <f t="shared" si="1153"/>
        <v/>
      </c>
      <c r="WH129">
        <v>126</v>
      </c>
      <c r="WI129">
        <f t="shared" si="1132"/>
        <v>0</v>
      </c>
      <c r="WJ129">
        <f t="shared" si="1133"/>
        <v>0</v>
      </c>
      <c r="WK129">
        <f t="shared" si="1134"/>
        <v>0</v>
      </c>
      <c r="WL129">
        <f t="shared" si="1135"/>
        <v>0</v>
      </c>
      <c r="WM129">
        <f t="shared" si="1136"/>
        <v>0</v>
      </c>
      <c r="WN129">
        <f t="shared" si="1137"/>
        <v>0</v>
      </c>
      <c r="WO129">
        <f t="shared" si="1138"/>
        <v>0</v>
      </c>
      <c r="WP129">
        <f t="shared" si="1139"/>
        <v>0</v>
      </c>
      <c r="WQ129">
        <f t="shared" si="1140"/>
        <v>0</v>
      </c>
      <c r="WR129">
        <f t="shared" si="1141"/>
        <v>0</v>
      </c>
      <c r="WS129">
        <f t="shared" si="1029"/>
        <v>0</v>
      </c>
      <c r="WT129">
        <f t="shared" si="1030"/>
        <v>0</v>
      </c>
      <c r="WU129">
        <f t="shared" si="1031"/>
        <v>0</v>
      </c>
      <c r="WV129">
        <f t="shared" si="1032"/>
        <v>0</v>
      </c>
      <c r="WW129">
        <f t="shared" si="1033"/>
        <v>0</v>
      </c>
      <c r="WX129">
        <f t="shared" si="1034"/>
        <v>0</v>
      </c>
      <c r="WY129">
        <f t="shared" si="1035"/>
        <v>0</v>
      </c>
      <c r="WZ129">
        <f t="shared" si="1036"/>
        <v>0</v>
      </c>
      <c r="XA129">
        <f t="shared" si="1037"/>
        <v>0</v>
      </c>
      <c r="XB129">
        <f t="shared" si="1038"/>
        <v>0</v>
      </c>
      <c r="XC129">
        <f t="shared" si="1039"/>
        <v>0</v>
      </c>
      <c r="XD129">
        <f t="shared" si="1040"/>
        <v>0</v>
      </c>
      <c r="XE129">
        <f t="shared" si="1041"/>
        <v>0</v>
      </c>
      <c r="XF129">
        <f t="shared" si="1042"/>
        <v>0</v>
      </c>
      <c r="XG129">
        <f t="shared" si="1043"/>
        <v>0</v>
      </c>
      <c r="XH129">
        <f t="shared" si="1044"/>
        <v>0</v>
      </c>
      <c r="XI129">
        <f t="shared" si="1045"/>
        <v>0</v>
      </c>
      <c r="XJ129">
        <f t="shared" si="1046"/>
        <v>0</v>
      </c>
      <c r="XK129">
        <f t="shared" si="1047"/>
        <v>0</v>
      </c>
      <c r="XL129">
        <f t="shared" si="1048"/>
        <v>0</v>
      </c>
      <c r="XM129">
        <f t="shared" si="1049"/>
        <v>0</v>
      </c>
      <c r="XN129">
        <f t="shared" si="1050"/>
        <v>0</v>
      </c>
      <c r="XO129">
        <f t="shared" si="1051"/>
        <v>0</v>
      </c>
      <c r="XP129">
        <f t="shared" si="1052"/>
        <v>0</v>
      </c>
      <c r="XQ129">
        <f t="shared" si="1053"/>
        <v>0</v>
      </c>
      <c r="XR129">
        <f t="shared" si="1054"/>
        <v>0</v>
      </c>
      <c r="XS129">
        <f t="shared" si="1055"/>
        <v>0</v>
      </c>
      <c r="XT129">
        <f t="shared" si="1056"/>
        <v>0</v>
      </c>
      <c r="XU129">
        <f t="shared" si="1057"/>
        <v>0</v>
      </c>
      <c r="XV129">
        <f t="shared" si="1058"/>
        <v>0</v>
      </c>
      <c r="XX129">
        <f t="shared" si="1059"/>
        <v>0</v>
      </c>
      <c r="XY129">
        <f t="shared" si="1060"/>
        <v>0</v>
      </c>
      <c r="XZ129">
        <f t="shared" si="1061"/>
        <v>0</v>
      </c>
    </row>
    <row r="130" spans="1:650" x14ac:dyDescent="0.45">
      <c r="B130" s="31" t="str">
        <f>IF((IF($D$20="Snowball",CJ73,FL73)&gt;0.005),70,"")</f>
        <v/>
      </c>
      <c r="C130" s="32" t="str">
        <f>IF(AND((IF($D$20="Snowball",CJ73,FL73)&gt;0.005),$D$19&lt;&gt;""),EDATE($D$19,69),"")</f>
        <v/>
      </c>
      <c r="D130" s="29" t="str">
        <f t="shared" si="1148"/>
        <v/>
      </c>
      <c r="E130" s="29" t="str">
        <f t="shared" si="1149"/>
        <v/>
      </c>
      <c r="F130" s="29" t="str">
        <f t="shared" si="1150"/>
        <v/>
      </c>
      <c r="G130" s="29" t="str">
        <f t="shared" si="1151"/>
        <v/>
      </c>
      <c r="H130" s="35" t="str">
        <f t="shared" si="1152"/>
        <v/>
      </c>
      <c r="I130" s="36" t="str">
        <f t="shared" si="1153"/>
        <v/>
      </c>
      <c r="WH130">
        <v>127</v>
      </c>
      <c r="WI130">
        <f t="shared" si="1132"/>
        <v>0</v>
      </c>
      <c r="WJ130">
        <f t="shared" si="1133"/>
        <v>0</v>
      </c>
      <c r="WK130">
        <f t="shared" si="1134"/>
        <v>0</v>
      </c>
      <c r="WL130">
        <f t="shared" si="1135"/>
        <v>0</v>
      </c>
      <c r="WM130">
        <f t="shared" si="1136"/>
        <v>0</v>
      </c>
      <c r="WN130">
        <f t="shared" si="1137"/>
        <v>0</v>
      </c>
      <c r="WO130">
        <f t="shared" si="1138"/>
        <v>0</v>
      </c>
      <c r="WP130">
        <f t="shared" si="1139"/>
        <v>0</v>
      </c>
      <c r="WQ130">
        <f t="shared" si="1140"/>
        <v>0</v>
      </c>
      <c r="WR130">
        <f t="shared" si="1141"/>
        <v>0</v>
      </c>
      <c r="WS130">
        <f t="shared" si="1029"/>
        <v>0</v>
      </c>
      <c r="WT130">
        <f t="shared" si="1030"/>
        <v>0</v>
      </c>
      <c r="WU130">
        <f t="shared" si="1031"/>
        <v>0</v>
      </c>
      <c r="WV130">
        <f t="shared" si="1032"/>
        <v>0</v>
      </c>
      <c r="WW130">
        <f t="shared" si="1033"/>
        <v>0</v>
      </c>
      <c r="WX130">
        <f t="shared" si="1034"/>
        <v>0</v>
      </c>
      <c r="WY130">
        <f t="shared" si="1035"/>
        <v>0</v>
      </c>
      <c r="WZ130">
        <f t="shared" si="1036"/>
        <v>0</v>
      </c>
      <c r="XA130">
        <f t="shared" si="1037"/>
        <v>0</v>
      </c>
      <c r="XB130">
        <f t="shared" si="1038"/>
        <v>0</v>
      </c>
      <c r="XC130">
        <f t="shared" si="1039"/>
        <v>0</v>
      </c>
      <c r="XD130">
        <f t="shared" si="1040"/>
        <v>0</v>
      </c>
      <c r="XE130">
        <f t="shared" si="1041"/>
        <v>0</v>
      </c>
      <c r="XF130">
        <f t="shared" si="1042"/>
        <v>0</v>
      </c>
      <c r="XG130">
        <f t="shared" si="1043"/>
        <v>0</v>
      </c>
      <c r="XH130">
        <f t="shared" si="1044"/>
        <v>0</v>
      </c>
      <c r="XI130">
        <f t="shared" si="1045"/>
        <v>0</v>
      </c>
      <c r="XJ130">
        <f t="shared" si="1046"/>
        <v>0</v>
      </c>
      <c r="XK130">
        <f t="shared" si="1047"/>
        <v>0</v>
      </c>
      <c r="XL130">
        <f t="shared" si="1048"/>
        <v>0</v>
      </c>
      <c r="XM130">
        <f t="shared" si="1049"/>
        <v>0</v>
      </c>
      <c r="XN130">
        <f t="shared" si="1050"/>
        <v>0</v>
      </c>
      <c r="XO130">
        <f t="shared" si="1051"/>
        <v>0</v>
      </c>
      <c r="XP130">
        <f t="shared" si="1052"/>
        <v>0</v>
      </c>
      <c r="XQ130">
        <f t="shared" si="1053"/>
        <v>0</v>
      </c>
      <c r="XR130">
        <f t="shared" si="1054"/>
        <v>0</v>
      </c>
      <c r="XS130">
        <f t="shared" si="1055"/>
        <v>0</v>
      </c>
      <c r="XT130">
        <f t="shared" si="1056"/>
        <v>0</v>
      </c>
      <c r="XU130">
        <f t="shared" si="1057"/>
        <v>0</v>
      </c>
      <c r="XV130">
        <f t="shared" si="1058"/>
        <v>0</v>
      </c>
      <c r="XX130">
        <f t="shared" si="1059"/>
        <v>0</v>
      </c>
      <c r="XY130">
        <f t="shared" si="1060"/>
        <v>0</v>
      </c>
      <c r="XZ130">
        <f t="shared" si="1061"/>
        <v>0</v>
      </c>
    </row>
    <row r="131" spans="1:650" x14ac:dyDescent="0.45">
      <c r="B131" s="31" t="str">
        <f>IF((IF($D$20="Snowball",CJ74,FL74)&gt;0.005),71,"")</f>
        <v/>
      </c>
      <c r="C131" s="32" t="str">
        <f>IF(AND((IF($D$20="Snowball",CJ74,FL74)&gt;0.005),$D$19&lt;&gt;""),EDATE($D$19,70),"")</f>
        <v/>
      </c>
      <c r="D131" s="29" t="str">
        <f t="shared" si="1148"/>
        <v/>
      </c>
      <c r="E131" s="29" t="str">
        <f t="shared" si="1149"/>
        <v/>
      </c>
      <c r="F131" s="29" t="str">
        <f t="shared" si="1150"/>
        <v/>
      </c>
      <c r="G131" s="29" t="str">
        <f t="shared" si="1151"/>
        <v/>
      </c>
      <c r="H131" s="35" t="str">
        <f t="shared" si="1152"/>
        <v/>
      </c>
      <c r="I131" s="36" t="str">
        <f t="shared" si="1153"/>
        <v/>
      </c>
      <c r="WH131">
        <v>128</v>
      </c>
      <c r="WI131">
        <f t="shared" si="1132"/>
        <v>0</v>
      </c>
      <c r="WJ131">
        <f t="shared" si="1133"/>
        <v>0</v>
      </c>
      <c r="WK131">
        <f t="shared" si="1134"/>
        <v>0</v>
      </c>
      <c r="WL131">
        <f t="shared" si="1135"/>
        <v>0</v>
      </c>
      <c r="WM131">
        <f t="shared" si="1136"/>
        <v>0</v>
      </c>
      <c r="WN131">
        <f t="shared" si="1137"/>
        <v>0</v>
      </c>
      <c r="WO131">
        <f t="shared" si="1138"/>
        <v>0</v>
      </c>
      <c r="WP131">
        <f t="shared" si="1139"/>
        <v>0</v>
      </c>
      <c r="WQ131">
        <f t="shared" si="1140"/>
        <v>0</v>
      </c>
      <c r="WR131">
        <f t="shared" si="1141"/>
        <v>0</v>
      </c>
      <c r="WS131">
        <f t="shared" si="1029"/>
        <v>0</v>
      </c>
      <c r="WT131">
        <f t="shared" si="1030"/>
        <v>0</v>
      </c>
      <c r="WU131">
        <f t="shared" si="1031"/>
        <v>0</v>
      </c>
      <c r="WV131">
        <f t="shared" si="1032"/>
        <v>0</v>
      </c>
      <c r="WW131">
        <f t="shared" si="1033"/>
        <v>0</v>
      </c>
      <c r="WX131">
        <f t="shared" si="1034"/>
        <v>0</v>
      </c>
      <c r="WY131">
        <f t="shared" si="1035"/>
        <v>0</v>
      </c>
      <c r="WZ131">
        <f t="shared" si="1036"/>
        <v>0</v>
      </c>
      <c r="XA131">
        <f t="shared" si="1037"/>
        <v>0</v>
      </c>
      <c r="XB131">
        <f t="shared" si="1038"/>
        <v>0</v>
      </c>
      <c r="XC131">
        <f t="shared" si="1039"/>
        <v>0</v>
      </c>
      <c r="XD131">
        <f t="shared" si="1040"/>
        <v>0</v>
      </c>
      <c r="XE131">
        <f t="shared" si="1041"/>
        <v>0</v>
      </c>
      <c r="XF131">
        <f t="shared" si="1042"/>
        <v>0</v>
      </c>
      <c r="XG131">
        <f t="shared" si="1043"/>
        <v>0</v>
      </c>
      <c r="XH131">
        <f t="shared" si="1044"/>
        <v>0</v>
      </c>
      <c r="XI131">
        <f t="shared" si="1045"/>
        <v>0</v>
      </c>
      <c r="XJ131">
        <f t="shared" si="1046"/>
        <v>0</v>
      </c>
      <c r="XK131">
        <f t="shared" si="1047"/>
        <v>0</v>
      </c>
      <c r="XL131">
        <f t="shared" si="1048"/>
        <v>0</v>
      </c>
      <c r="XM131">
        <f t="shared" si="1049"/>
        <v>0</v>
      </c>
      <c r="XN131">
        <f t="shared" si="1050"/>
        <v>0</v>
      </c>
      <c r="XO131">
        <f t="shared" si="1051"/>
        <v>0</v>
      </c>
      <c r="XP131">
        <f t="shared" si="1052"/>
        <v>0</v>
      </c>
      <c r="XQ131">
        <f t="shared" si="1053"/>
        <v>0</v>
      </c>
      <c r="XR131">
        <f t="shared" si="1054"/>
        <v>0</v>
      </c>
      <c r="XS131">
        <f t="shared" si="1055"/>
        <v>0</v>
      </c>
      <c r="XT131">
        <f t="shared" si="1056"/>
        <v>0</v>
      </c>
      <c r="XU131">
        <f t="shared" si="1057"/>
        <v>0</v>
      </c>
      <c r="XV131">
        <f t="shared" si="1058"/>
        <v>0</v>
      </c>
      <c r="XX131">
        <f t="shared" si="1059"/>
        <v>0</v>
      </c>
      <c r="XY131">
        <f t="shared" si="1060"/>
        <v>0</v>
      </c>
      <c r="XZ131">
        <f t="shared" si="1061"/>
        <v>0</v>
      </c>
    </row>
    <row r="132" spans="1:650" x14ac:dyDescent="0.45">
      <c r="B132" s="31" t="str">
        <f>IF((IF($D$20="Snowball",CJ75,FL75)&gt;0.005),72,"")</f>
        <v/>
      </c>
      <c r="C132" s="32" t="str">
        <f>IF(AND((IF($D$20="Snowball",CJ75,FL75)&gt;0.005),$D$19&lt;&gt;""),EDATE($D$19,71),"")</f>
        <v/>
      </c>
      <c r="D132" s="29" t="str">
        <f t="shared" si="1148"/>
        <v/>
      </c>
      <c r="E132" s="29" t="str">
        <f t="shared" si="1149"/>
        <v/>
      </c>
      <c r="F132" s="29" t="str">
        <f t="shared" si="1150"/>
        <v/>
      </c>
      <c r="G132" s="29" t="str">
        <f t="shared" si="1151"/>
        <v/>
      </c>
      <c r="H132" s="35" t="str">
        <f t="shared" si="1152"/>
        <v/>
      </c>
      <c r="I132" s="36" t="str">
        <f t="shared" si="1153"/>
        <v/>
      </c>
      <c r="WH132">
        <v>129</v>
      </c>
      <c r="WI132">
        <f t="shared" si="1132"/>
        <v>0</v>
      </c>
      <c r="WJ132">
        <f t="shared" si="1133"/>
        <v>0</v>
      </c>
      <c r="WK132">
        <f t="shared" si="1134"/>
        <v>0</v>
      </c>
      <c r="WL132">
        <f t="shared" si="1135"/>
        <v>0</v>
      </c>
      <c r="WM132">
        <f t="shared" si="1136"/>
        <v>0</v>
      </c>
      <c r="WN132">
        <f t="shared" si="1137"/>
        <v>0</v>
      </c>
      <c r="WO132">
        <f t="shared" si="1138"/>
        <v>0</v>
      </c>
      <c r="WP132">
        <f t="shared" si="1139"/>
        <v>0</v>
      </c>
      <c r="WQ132">
        <f t="shared" si="1140"/>
        <v>0</v>
      </c>
      <c r="WR132">
        <f t="shared" si="1141"/>
        <v>0</v>
      </c>
      <c r="WS132">
        <f t="shared" ref="WS132:WS195" si="1154">IF(WI132&lt;=0,0,MIN($F$7,(WI132+ROUND(WI132*$E$7/12,2))))</f>
        <v>0</v>
      </c>
      <c r="WT132">
        <f t="shared" ref="WT132:WT195" si="1155">IF(WJ132&lt;=0,0,MIN($F$8,(WJ132+ROUND(WJ132*$E$8/12,2))))</f>
        <v>0</v>
      </c>
      <c r="WU132">
        <f t="shared" ref="WU132:WU195" si="1156">IF(WK132&lt;=0,0,MIN($F$9,(WK132+ROUND(WK132*$E$9/12,2))))</f>
        <v>0</v>
      </c>
      <c r="WV132">
        <f t="shared" ref="WV132:WV195" si="1157">IF(WL132&lt;=0,0,MIN($F$10,(WL132+ROUND(WL132*$E$10/12,2))))</f>
        <v>0</v>
      </c>
      <c r="WW132">
        <f t="shared" ref="WW132:WW195" si="1158">IF(WM132&lt;=0,0,MIN($F$11,(WM132+ROUND(WM132*$E$11/12,2))))</f>
        <v>0</v>
      </c>
      <c r="WX132">
        <f t="shared" ref="WX132:WX195" si="1159">IF(WN132&lt;=0,0,MIN($F$12,(WN132+ROUND(WN132*$E$12/12,2))))</f>
        <v>0</v>
      </c>
      <c r="WY132">
        <f t="shared" ref="WY132:WY195" si="1160">IF(WO132&lt;=0,0,MIN($F$13,(WO132+ROUND(WO132*$E$13/12,2))))</f>
        <v>0</v>
      </c>
      <c r="WZ132">
        <f t="shared" ref="WZ132:WZ195" si="1161">IF(WP132&lt;=0,0,MIN($F$14,(WP132+ROUND(WP132*$E$14/12,2))))</f>
        <v>0</v>
      </c>
      <c r="XA132">
        <f t="shared" ref="XA132:XA195" si="1162">IF(WQ132&lt;=0,0,MIN($F$15,(WQ132+ROUND(WQ132*$E$15/12,2))))</f>
        <v>0</v>
      </c>
      <c r="XB132">
        <f t="shared" ref="XB132:XB195" si="1163">IF(WR132&lt;=0,0,MIN($F$16,(WR132+ROUND(WR132*$E$16/12,2))))</f>
        <v>0</v>
      </c>
      <c r="XC132">
        <f t="shared" ref="XC132:XC195" si="1164">MAX(0,(WI132+ROUND(WI132*$E$7/12,2))-WS132)</f>
        <v>0</v>
      </c>
      <c r="XD132">
        <f t="shared" ref="XD132:XD195" si="1165">MAX(0,(WJ132+ROUND(WJ132*$E$8/12,2))-WT132)</f>
        <v>0</v>
      </c>
      <c r="XE132">
        <f t="shared" ref="XE132:XE195" si="1166">MAX(0,(WK132+ROUND(WK132*$E$9/12,2))-WU132)</f>
        <v>0</v>
      </c>
      <c r="XF132">
        <f t="shared" ref="XF132:XF195" si="1167">MAX(0,(WL132+ROUND(WL132*$E$10/12,2))-WV132)</f>
        <v>0</v>
      </c>
      <c r="XG132">
        <f t="shared" ref="XG132:XG195" si="1168">MAX(0,(WM132+ROUND(WM132*$E$11/12,2))-WW132)</f>
        <v>0</v>
      </c>
      <c r="XH132">
        <f t="shared" ref="XH132:XH195" si="1169">MAX(0,(WN132+ROUND(WN132*$E$12/12,2))-WX132)</f>
        <v>0</v>
      </c>
      <c r="XI132">
        <f t="shared" ref="XI132:XI195" si="1170">MAX(0,(WO132+ROUND(WO132*$E$13/12,2))-WY132)</f>
        <v>0</v>
      </c>
      <c r="XJ132">
        <f t="shared" ref="XJ132:XJ195" si="1171">MAX(0,(WP132+ROUND(WP132*$E$14/12,2))-WZ132)</f>
        <v>0</v>
      </c>
      <c r="XK132">
        <f t="shared" ref="XK132:XK195" si="1172">MAX(0,(WQ132+ROUND(WQ132*$E$15/12,2))-XA132)</f>
        <v>0</v>
      </c>
      <c r="XL132">
        <f t="shared" ref="XL132:XL195" si="1173">MAX(0,(WR132+ROUND(WR132*$E$16/12,2))-XB132)</f>
        <v>0</v>
      </c>
      <c r="XM132">
        <f t="shared" ref="XM132:XM195" si="1174">IF(WI132&lt;=0,0,ROUND(MAX(0,(WI132+ROUND(WI132*$E$7/12,2))-WS132),2))</f>
        <v>0</v>
      </c>
      <c r="XN132">
        <f t="shared" ref="XN132:XN195" si="1175">IF(WJ132&lt;=0,0,ROUND(MAX(0,(WJ132+ROUND(WJ132*$E$8/12,2))-WT132),2))</f>
        <v>0</v>
      </c>
      <c r="XO132">
        <f t="shared" ref="XO132:XO195" si="1176">IF(WK132&lt;=0,0,ROUND(MAX(0,(WK132+ROUND(WK132*$E$9/12,2))-WU132),2))</f>
        <v>0</v>
      </c>
      <c r="XP132">
        <f t="shared" ref="XP132:XP195" si="1177">IF(WL132&lt;=0,0,ROUND(MAX(0,(WL132+ROUND(WL132*$E$10/12,2))-WV132),2))</f>
        <v>0</v>
      </c>
      <c r="XQ132">
        <f t="shared" ref="XQ132:XQ195" si="1178">IF(WM132&lt;=0,0,ROUND(MAX(0,(WM132+ROUND(WM132*$E$11/12,2))-WW132),2))</f>
        <v>0</v>
      </c>
      <c r="XR132">
        <f t="shared" ref="XR132:XR195" si="1179">IF(WN132&lt;=0,0,ROUND(MAX(0,(WN132+ROUND(WN132*$E$12/12,2))-WX132),2))</f>
        <v>0</v>
      </c>
      <c r="XS132">
        <f t="shared" ref="XS132:XS195" si="1180">IF(WO132&lt;=0,0,ROUND(MAX(0,(WO132+ROUND(WO132*$E$13/12,2))-WY132),2))</f>
        <v>0</v>
      </c>
      <c r="XT132">
        <f t="shared" ref="XT132:XT195" si="1181">IF(WP132&lt;=0,0,ROUND(MAX(0,(WP132+ROUND(WP132*$E$14/12,2))-WZ132),2))</f>
        <v>0</v>
      </c>
      <c r="XU132">
        <f t="shared" ref="XU132:XU195" si="1182">IF(WQ132&lt;=0,0,ROUND(MAX(0,(WQ132+ROUND(WQ132*$E$15/12,2))-XA132),2))</f>
        <v>0</v>
      </c>
      <c r="XV132">
        <f t="shared" ref="XV132:XV195" si="1183">IF(WR132&lt;=0,0,ROUND(MAX(0,(WR132+ROUND(WR132*$E$16/12,2))-XB132),2))</f>
        <v>0</v>
      </c>
      <c r="XX132">
        <f t="shared" ref="XX132:XX195" si="1184">SUM(WI132:WR132)</f>
        <v>0</v>
      </c>
      <c r="XY132">
        <f t="shared" ref="XY132:XY195" si="1185">SUM(XM132:XV132)</f>
        <v>0</v>
      </c>
      <c r="XZ132">
        <f t="shared" ref="XZ132:XZ195" si="1186">SUMPRODUCT(ROUND(WI132:WR132*$YG$2:$YP$2/12,2))</f>
        <v>0</v>
      </c>
    </row>
    <row r="133" spans="1:650" x14ac:dyDescent="0.45">
      <c r="WH133">
        <v>130</v>
      </c>
      <c r="WI133">
        <f t="shared" ref="WI133:WI196" si="1187">XM132</f>
        <v>0</v>
      </c>
      <c r="WJ133">
        <f t="shared" ref="WJ133:WJ196" si="1188">XN132</f>
        <v>0</v>
      </c>
      <c r="WK133">
        <f t="shared" ref="WK133:WK196" si="1189">XO132</f>
        <v>0</v>
      </c>
      <c r="WL133">
        <f t="shared" ref="WL133:WL196" si="1190">XP132</f>
        <v>0</v>
      </c>
      <c r="WM133">
        <f t="shared" ref="WM133:WM196" si="1191">XQ132</f>
        <v>0</v>
      </c>
      <c r="WN133">
        <f t="shared" ref="WN133:WN196" si="1192">XR132</f>
        <v>0</v>
      </c>
      <c r="WO133">
        <f t="shared" ref="WO133:WO196" si="1193">XS132</f>
        <v>0</v>
      </c>
      <c r="WP133">
        <f t="shared" ref="WP133:WP196" si="1194">XT132</f>
        <v>0</v>
      </c>
      <c r="WQ133">
        <f t="shared" ref="WQ133:WQ196" si="1195">XU132</f>
        <v>0</v>
      </c>
      <c r="WR133">
        <f t="shared" ref="WR133:WR196" si="1196">XV132</f>
        <v>0</v>
      </c>
      <c r="WS133">
        <f t="shared" si="1154"/>
        <v>0</v>
      </c>
      <c r="WT133">
        <f t="shared" si="1155"/>
        <v>0</v>
      </c>
      <c r="WU133">
        <f t="shared" si="1156"/>
        <v>0</v>
      </c>
      <c r="WV133">
        <f t="shared" si="1157"/>
        <v>0</v>
      </c>
      <c r="WW133">
        <f t="shared" si="1158"/>
        <v>0</v>
      </c>
      <c r="WX133">
        <f t="shared" si="1159"/>
        <v>0</v>
      </c>
      <c r="WY133">
        <f t="shared" si="1160"/>
        <v>0</v>
      </c>
      <c r="WZ133">
        <f t="shared" si="1161"/>
        <v>0</v>
      </c>
      <c r="XA133">
        <f t="shared" si="1162"/>
        <v>0</v>
      </c>
      <c r="XB133">
        <f t="shared" si="1163"/>
        <v>0</v>
      </c>
      <c r="XC133">
        <f t="shared" si="1164"/>
        <v>0</v>
      </c>
      <c r="XD133">
        <f t="shared" si="1165"/>
        <v>0</v>
      </c>
      <c r="XE133">
        <f t="shared" si="1166"/>
        <v>0</v>
      </c>
      <c r="XF133">
        <f t="shared" si="1167"/>
        <v>0</v>
      </c>
      <c r="XG133">
        <f t="shared" si="1168"/>
        <v>0</v>
      </c>
      <c r="XH133">
        <f t="shared" si="1169"/>
        <v>0</v>
      </c>
      <c r="XI133">
        <f t="shared" si="1170"/>
        <v>0</v>
      </c>
      <c r="XJ133">
        <f t="shared" si="1171"/>
        <v>0</v>
      </c>
      <c r="XK133">
        <f t="shared" si="1172"/>
        <v>0</v>
      </c>
      <c r="XL133">
        <f t="shared" si="1173"/>
        <v>0</v>
      </c>
      <c r="XM133">
        <f t="shared" si="1174"/>
        <v>0</v>
      </c>
      <c r="XN133">
        <f t="shared" si="1175"/>
        <v>0</v>
      </c>
      <c r="XO133">
        <f t="shared" si="1176"/>
        <v>0</v>
      </c>
      <c r="XP133">
        <f t="shared" si="1177"/>
        <v>0</v>
      </c>
      <c r="XQ133">
        <f t="shared" si="1178"/>
        <v>0</v>
      </c>
      <c r="XR133">
        <f t="shared" si="1179"/>
        <v>0</v>
      </c>
      <c r="XS133">
        <f t="shared" si="1180"/>
        <v>0</v>
      </c>
      <c r="XT133">
        <f t="shared" si="1181"/>
        <v>0</v>
      </c>
      <c r="XU133">
        <f t="shared" si="1182"/>
        <v>0</v>
      </c>
      <c r="XV133">
        <f t="shared" si="1183"/>
        <v>0</v>
      </c>
      <c r="XX133">
        <f t="shared" si="1184"/>
        <v>0</v>
      </c>
      <c r="XY133">
        <f t="shared" si="1185"/>
        <v>0</v>
      </c>
      <c r="XZ133">
        <f t="shared" si="1186"/>
        <v>0</v>
      </c>
    </row>
    <row r="134" spans="1:650" x14ac:dyDescent="0.45">
      <c r="A134" s="10" t="s">
        <v>72</v>
      </c>
      <c r="B134" s="10"/>
      <c r="C134" s="10"/>
      <c r="D134" s="10"/>
      <c r="E134" s="10"/>
      <c r="F134" s="10"/>
      <c r="G134" s="10"/>
      <c r="H134" s="10"/>
      <c r="I134" s="10"/>
      <c r="WH134">
        <v>131</v>
      </c>
      <c r="WI134">
        <f t="shared" si="1187"/>
        <v>0</v>
      </c>
      <c r="WJ134">
        <f t="shared" si="1188"/>
        <v>0</v>
      </c>
      <c r="WK134">
        <f t="shared" si="1189"/>
        <v>0</v>
      </c>
      <c r="WL134">
        <f t="shared" si="1190"/>
        <v>0</v>
      </c>
      <c r="WM134">
        <f t="shared" si="1191"/>
        <v>0</v>
      </c>
      <c r="WN134">
        <f t="shared" si="1192"/>
        <v>0</v>
      </c>
      <c r="WO134">
        <f t="shared" si="1193"/>
        <v>0</v>
      </c>
      <c r="WP134">
        <f t="shared" si="1194"/>
        <v>0</v>
      </c>
      <c r="WQ134">
        <f t="shared" si="1195"/>
        <v>0</v>
      </c>
      <c r="WR134">
        <f t="shared" si="1196"/>
        <v>0</v>
      </c>
      <c r="WS134">
        <f t="shared" si="1154"/>
        <v>0</v>
      </c>
      <c r="WT134">
        <f t="shared" si="1155"/>
        <v>0</v>
      </c>
      <c r="WU134">
        <f t="shared" si="1156"/>
        <v>0</v>
      </c>
      <c r="WV134">
        <f t="shared" si="1157"/>
        <v>0</v>
      </c>
      <c r="WW134">
        <f t="shared" si="1158"/>
        <v>0</v>
      </c>
      <c r="WX134">
        <f t="shared" si="1159"/>
        <v>0</v>
      </c>
      <c r="WY134">
        <f t="shared" si="1160"/>
        <v>0</v>
      </c>
      <c r="WZ134">
        <f t="shared" si="1161"/>
        <v>0</v>
      </c>
      <c r="XA134">
        <f t="shared" si="1162"/>
        <v>0</v>
      </c>
      <c r="XB134">
        <f t="shared" si="1163"/>
        <v>0</v>
      </c>
      <c r="XC134">
        <f t="shared" si="1164"/>
        <v>0</v>
      </c>
      <c r="XD134">
        <f t="shared" si="1165"/>
        <v>0</v>
      </c>
      <c r="XE134">
        <f t="shared" si="1166"/>
        <v>0</v>
      </c>
      <c r="XF134">
        <f t="shared" si="1167"/>
        <v>0</v>
      </c>
      <c r="XG134">
        <f t="shared" si="1168"/>
        <v>0</v>
      </c>
      <c r="XH134">
        <f t="shared" si="1169"/>
        <v>0</v>
      </c>
      <c r="XI134">
        <f t="shared" si="1170"/>
        <v>0</v>
      </c>
      <c r="XJ134">
        <f t="shared" si="1171"/>
        <v>0</v>
      </c>
      <c r="XK134">
        <f t="shared" si="1172"/>
        <v>0</v>
      </c>
      <c r="XL134">
        <f t="shared" si="1173"/>
        <v>0</v>
      </c>
      <c r="XM134">
        <f t="shared" si="1174"/>
        <v>0</v>
      </c>
      <c r="XN134">
        <f t="shared" si="1175"/>
        <v>0</v>
      </c>
      <c r="XO134">
        <f t="shared" si="1176"/>
        <v>0</v>
      </c>
      <c r="XP134">
        <f t="shared" si="1177"/>
        <v>0</v>
      </c>
      <c r="XQ134">
        <f t="shared" si="1178"/>
        <v>0</v>
      </c>
      <c r="XR134">
        <f t="shared" si="1179"/>
        <v>0</v>
      </c>
      <c r="XS134">
        <f t="shared" si="1180"/>
        <v>0</v>
      </c>
      <c r="XT134">
        <f t="shared" si="1181"/>
        <v>0</v>
      </c>
      <c r="XU134">
        <f t="shared" si="1182"/>
        <v>0</v>
      </c>
      <c r="XV134">
        <f t="shared" si="1183"/>
        <v>0</v>
      </c>
      <c r="XX134">
        <f t="shared" si="1184"/>
        <v>0</v>
      </c>
      <c r="XY134">
        <f t="shared" si="1185"/>
        <v>0</v>
      </c>
      <c r="XZ134">
        <f t="shared" si="1186"/>
        <v>0</v>
      </c>
    </row>
    <row r="135" spans="1:650" x14ac:dyDescent="0.45">
      <c r="B135" s="6" t="s">
        <v>73</v>
      </c>
      <c r="C135" s="6"/>
      <c r="D135" s="6"/>
      <c r="E135" s="6"/>
      <c r="F135" s="6"/>
      <c r="G135" s="6"/>
      <c r="H135" s="6"/>
      <c r="I135" s="6"/>
      <c r="WH135">
        <v>132</v>
      </c>
      <c r="WI135">
        <f t="shared" si="1187"/>
        <v>0</v>
      </c>
      <c r="WJ135">
        <f t="shared" si="1188"/>
        <v>0</v>
      </c>
      <c r="WK135">
        <f t="shared" si="1189"/>
        <v>0</v>
      </c>
      <c r="WL135">
        <f t="shared" si="1190"/>
        <v>0</v>
      </c>
      <c r="WM135">
        <f t="shared" si="1191"/>
        <v>0</v>
      </c>
      <c r="WN135">
        <f t="shared" si="1192"/>
        <v>0</v>
      </c>
      <c r="WO135">
        <f t="shared" si="1193"/>
        <v>0</v>
      </c>
      <c r="WP135">
        <f t="shared" si="1194"/>
        <v>0</v>
      </c>
      <c r="WQ135">
        <f t="shared" si="1195"/>
        <v>0</v>
      </c>
      <c r="WR135">
        <f t="shared" si="1196"/>
        <v>0</v>
      </c>
      <c r="WS135">
        <f t="shared" si="1154"/>
        <v>0</v>
      </c>
      <c r="WT135">
        <f t="shared" si="1155"/>
        <v>0</v>
      </c>
      <c r="WU135">
        <f t="shared" si="1156"/>
        <v>0</v>
      </c>
      <c r="WV135">
        <f t="shared" si="1157"/>
        <v>0</v>
      </c>
      <c r="WW135">
        <f t="shared" si="1158"/>
        <v>0</v>
      </c>
      <c r="WX135">
        <f t="shared" si="1159"/>
        <v>0</v>
      </c>
      <c r="WY135">
        <f t="shared" si="1160"/>
        <v>0</v>
      </c>
      <c r="WZ135">
        <f t="shared" si="1161"/>
        <v>0</v>
      </c>
      <c r="XA135">
        <f t="shared" si="1162"/>
        <v>0</v>
      </c>
      <c r="XB135">
        <f t="shared" si="1163"/>
        <v>0</v>
      </c>
      <c r="XC135">
        <f t="shared" si="1164"/>
        <v>0</v>
      </c>
      <c r="XD135">
        <f t="shared" si="1165"/>
        <v>0</v>
      </c>
      <c r="XE135">
        <f t="shared" si="1166"/>
        <v>0</v>
      </c>
      <c r="XF135">
        <f t="shared" si="1167"/>
        <v>0</v>
      </c>
      <c r="XG135">
        <f t="shared" si="1168"/>
        <v>0</v>
      </c>
      <c r="XH135">
        <f t="shared" si="1169"/>
        <v>0</v>
      </c>
      <c r="XI135">
        <f t="shared" si="1170"/>
        <v>0</v>
      </c>
      <c r="XJ135">
        <f t="shared" si="1171"/>
        <v>0</v>
      </c>
      <c r="XK135">
        <f t="shared" si="1172"/>
        <v>0</v>
      </c>
      <c r="XL135">
        <f t="shared" si="1173"/>
        <v>0</v>
      </c>
      <c r="XM135">
        <f t="shared" si="1174"/>
        <v>0</v>
      </c>
      <c r="XN135">
        <f t="shared" si="1175"/>
        <v>0</v>
      </c>
      <c r="XO135">
        <f t="shared" si="1176"/>
        <v>0</v>
      </c>
      <c r="XP135">
        <f t="shared" si="1177"/>
        <v>0</v>
      </c>
      <c r="XQ135">
        <f t="shared" si="1178"/>
        <v>0</v>
      </c>
      <c r="XR135">
        <f t="shared" si="1179"/>
        <v>0</v>
      </c>
      <c r="XS135">
        <f t="shared" si="1180"/>
        <v>0</v>
      </c>
      <c r="XT135">
        <f t="shared" si="1181"/>
        <v>0</v>
      </c>
      <c r="XU135">
        <f t="shared" si="1182"/>
        <v>0</v>
      </c>
      <c r="XV135">
        <f t="shared" si="1183"/>
        <v>0</v>
      </c>
      <c r="XX135">
        <f t="shared" si="1184"/>
        <v>0</v>
      </c>
      <c r="XY135">
        <f t="shared" si="1185"/>
        <v>0</v>
      </c>
      <c r="XZ135">
        <f t="shared" si="1186"/>
        <v>0</v>
      </c>
    </row>
    <row r="136" spans="1:650" x14ac:dyDescent="0.45">
      <c r="B136" s="9" t="s">
        <v>74</v>
      </c>
      <c r="C136" s="9"/>
      <c r="D136" s="37">
        <f>SUMPRODUCT(($D$7:$D$16&gt;0)*$D$7:$D$16)</f>
        <v>0</v>
      </c>
      <c r="E136" s="9" t="s">
        <v>75</v>
      </c>
      <c r="F136" s="9"/>
      <c r="G136" s="37">
        <f>IF(COUNT($D$142:$D$165)=0,SUMPRODUCT(($D$7:$D$16&gt;0)*$D$7:$D$16),LOOKUP(2,1/($D$142:$D$165&lt;&gt;""),$D$142:$D$165))</f>
        <v>0</v>
      </c>
      <c r="H136" s="25" t="s">
        <v>76</v>
      </c>
      <c r="I136" s="38">
        <f>IF(SUMPRODUCT(($D$7:$D$16&gt;0)*$D$7:$D$16)&lt;=0,0,(SUMPRODUCT(($D$7:$D$16&gt;0)*$D$7:$D$16)-(IF(COUNT($D$142:$D$165)=0,SUMPRODUCT(($D$7:$D$16&gt;0)*$D$7:$D$16),LOOKUP(2,1/($D$142:$D$165&lt;&gt;""),$D$142:$D$165))))/SUMPRODUCT(($D$7:$D$16&gt;0)*$D$7:$D$16))</f>
        <v>0</v>
      </c>
      <c r="WH136">
        <v>133</v>
      </c>
      <c r="WI136">
        <f t="shared" si="1187"/>
        <v>0</v>
      </c>
      <c r="WJ136">
        <f t="shared" si="1188"/>
        <v>0</v>
      </c>
      <c r="WK136">
        <f t="shared" si="1189"/>
        <v>0</v>
      </c>
      <c r="WL136">
        <f t="shared" si="1190"/>
        <v>0</v>
      </c>
      <c r="WM136">
        <f t="shared" si="1191"/>
        <v>0</v>
      </c>
      <c r="WN136">
        <f t="shared" si="1192"/>
        <v>0</v>
      </c>
      <c r="WO136">
        <f t="shared" si="1193"/>
        <v>0</v>
      </c>
      <c r="WP136">
        <f t="shared" si="1194"/>
        <v>0</v>
      </c>
      <c r="WQ136">
        <f t="shared" si="1195"/>
        <v>0</v>
      </c>
      <c r="WR136">
        <f t="shared" si="1196"/>
        <v>0</v>
      </c>
      <c r="WS136">
        <f t="shared" si="1154"/>
        <v>0</v>
      </c>
      <c r="WT136">
        <f t="shared" si="1155"/>
        <v>0</v>
      </c>
      <c r="WU136">
        <f t="shared" si="1156"/>
        <v>0</v>
      </c>
      <c r="WV136">
        <f t="shared" si="1157"/>
        <v>0</v>
      </c>
      <c r="WW136">
        <f t="shared" si="1158"/>
        <v>0</v>
      </c>
      <c r="WX136">
        <f t="shared" si="1159"/>
        <v>0</v>
      </c>
      <c r="WY136">
        <f t="shared" si="1160"/>
        <v>0</v>
      </c>
      <c r="WZ136">
        <f t="shared" si="1161"/>
        <v>0</v>
      </c>
      <c r="XA136">
        <f t="shared" si="1162"/>
        <v>0</v>
      </c>
      <c r="XB136">
        <f t="shared" si="1163"/>
        <v>0</v>
      </c>
      <c r="XC136">
        <f t="shared" si="1164"/>
        <v>0</v>
      </c>
      <c r="XD136">
        <f t="shared" si="1165"/>
        <v>0</v>
      </c>
      <c r="XE136">
        <f t="shared" si="1166"/>
        <v>0</v>
      </c>
      <c r="XF136">
        <f t="shared" si="1167"/>
        <v>0</v>
      </c>
      <c r="XG136">
        <f t="shared" si="1168"/>
        <v>0</v>
      </c>
      <c r="XH136">
        <f t="shared" si="1169"/>
        <v>0</v>
      </c>
      <c r="XI136">
        <f t="shared" si="1170"/>
        <v>0</v>
      </c>
      <c r="XJ136">
        <f t="shared" si="1171"/>
        <v>0</v>
      </c>
      <c r="XK136">
        <f t="shared" si="1172"/>
        <v>0</v>
      </c>
      <c r="XL136">
        <f t="shared" si="1173"/>
        <v>0</v>
      </c>
      <c r="XM136">
        <f t="shared" si="1174"/>
        <v>0</v>
      </c>
      <c r="XN136">
        <f t="shared" si="1175"/>
        <v>0</v>
      </c>
      <c r="XO136">
        <f t="shared" si="1176"/>
        <v>0</v>
      </c>
      <c r="XP136">
        <f t="shared" si="1177"/>
        <v>0</v>
      </c>
      <c r="XQ136">
        <f t="shared" si="1178"/>
        <v>0</v>
      </c>
      <c r="XR136">
        <f t="shared" si="1179"/>
        <v>0</v>
      </c>
      <c r="XS136">
        <f t="shared" si="1180"/>
        <v>0</v>
      </c>
      <c r="XT136">
        <f t="shared" si="1181"/>
        <v>0</v>
      </c>
      <c r="XU136">
        <f t="shared" si="1182"/>
        <v>0</v>
      </c>
      <c r="XV136">
        <f t="shared" si="1183"/>
        <v>0</v>
      </c>
      <c r="XX136">
        <f t="shared" si="1184"/>
        <v>0</v>
      </c>
      <c r="XY136">
        <f t="shared" si="1185"/>
        <v>0</v>
      </c>
      <c r="XZ136">
        <f t="shared" si="1186"/>
        <v>0</v>
      </c>
    </row>
    <row r="137" spans="1:650" x14ac:dyDescent="0.45">
      <c r="WH137">
        <v>134</v>
      </c>
      <c r="WI137">
        <f t="shared" si="1187"/>
        <v>0</v>
      </c>
      <c r="WJ137">
        <f t="shared" si="1188"/>
        <v>0</v>
      </c>
      <c r="WK137">
        <f t="shared" si="1189"/>
        <v>0</v>
      </c>
      <c r="WL137">
        <f t="shared" si="1190"/>
        <v>0</v>
      </c>
      <c r="WM137">
        <f t="shared" si="1191"/>
        <v>0</v>
      </c>
      <c r="WN137">
        <f t="shared" si="1192"/>
        <v>0</v>
      </c>
      <c r="WO137">
        <f t="shared" si="1193"/>
        <v>0</v>
      </c>
      <c r="WP137">
        <f t="shared" si="1194"/>
        <v>0</v>
      </c>
      <c r="WQ137">
        <f t="shared" si="1195"/>
        <v>0</v>
      </c>
      <c r="WR137">
        <f t="shared" si="1196"/>
        <v>0</v>
      </c>
      <c r="WS137">
        <f t="shared" si="1154"/>
        <v>0</v>
      </c>
      <c r="WT137">
        <f t="shared" si="1155"/>
        <v>0</v>
      </c>
      <c r="WU137">
        <f t="shared" si="1156"/>
        <v>0</v>
      </c>
      <c r="WV137">
        <f t="shared" si="1157"/>
        <v>0</v>
      </c>
      <c r="WW137">
        <f t="shared" si="1158"/>
        <v>0</v>
      </c>
      <c r="WX137">
        <f t="shared" si="1159"/>
        <v>0</v>
      </c>
      <c r="WY137">
        <f t="shared" si="1160"/>
        <v>0</v>
      </c>
      <c r="WZ137">
        <f t="shared" si="1161"/>
        <v>0</v>
      </c>
      <c r="XA137">
        <f t="shared" si="1162"/>
        <v>0</v>
      </c>
      <c r="XB137">
        <f t="shared" si="1163"/>
        <v>0</v>
      </c>
      <c r="XC137">
        <f t="shared" si="1164"/>
        <v>0</v>
      </c>
      <c r="XD137">
        <f t="shared" si="1165"/>
        <v>0</v>
      </c>
      <c r="XE137">
        <f t="shared" si="1166"/>
        <v>0</v>
      </c>
      <c r="XF137">
        <f t="shared" si="1167"/>
        <v>0</v>
      </c>
      <c r="XG137">
        <f t="shared" si="1168"/>
        <v>0</v>
      </c>
      <c r="XH137">
        <f t="shared" si="1169"/>
        <v>0</v>
      </c>
      <c r="XI137">
        <f t="shared" si="1170"/>
        <v>0</v>
      </c>
      <c r="XJ137">
        <f t="shared" si="1171"/>
        <v>0</v>
      </c>
      <c r="XK137">
        <f t="shared" si="1172"/>
        <v>0</v>
      </c>
      <c r="XL137">
        <f t="shared" si="1173"/>
        <v>0</v>
      </c>
      <c r="XM137">
        <f t="shared" si="1174"/>
        <v>0</v>
      </c>
      <c r="XN137">
        <f t="shared" si="1175"/>
        <v>0</v>
      </c>
      <c r="XO137">
        <f t="shared" si="1176"/>
        <v>0</v>
      </c>
      <c r="XP137">
        <f t="shared" si="1177"/>
        <v>0</v>
      </c>
      <c r="XQ137">
        <f t="shared" si="1178"/>
        <v>0</v>
      </c>
      <c r="XR137">
        <f t="shared" si="1179"/>
        <v>0</v>
      </c>
      <c r="XS137">
        <f t="shared" si="1180"/>
        <v>0</v>
      </c>
      <c r="XT137">
        <f t="shared" si="1181"/>
        <v>0</v>
      </c>
      <c r="XU137">
        <f t="shared" si="1182"/>
        <v>0</v>
      </c>
      <c r="XV137">
        <f t="shared" si="1183"/>
        <v>0</v>
      </c>
      <c r="XX137">
        <f t="shared" si="1184"/>
        <v>0</v>
      </c>
      <c r="XY137">
        <f t="shared" si="1185"/>
        <v>0</v>
      </c>
      <c r="XZ137">
        <f t="shared" si="1186"/>
        <v>0</v>
      </c>
    </row>
    <row r="138" spans="1:650" x14ac:dyDescent="0.45">
      <c r="B138" s="25" t="s">
        <v>77</v>
      </c>
      <c r="C138" s="1" t="str">
        <f>REPT("█",ROUND(IF(SUMPRODUCT(($D$7:$D$16&gt;0)*$D$7:$D$16)&lt;=0,0,(SUMPRODUCT(($D$7:$D$16&gt;0)*$D$7:$D$16)-(IF(COUNT($D$142:$D$165)=0,SUMPRODUCT(($D$7:$D$16&gt;0)*$D$7:$D$16),LOOKUP(2,1/($D$142:$D$165&lt;&gt;""),$D$142:$D$165))))/SUMPRODUCT(($D$7:$D$16&gt;0)*$D$7:$D$16))*100,0))</f>
        <v/>
      </c>
      <c r="D138" s="1"/>
      <c r="E138" s="1"/>
      <c r="F138" s="1"/>
      <c r="G138" s="1"/>
      <c r="H138" s="1"/>
      <c r="I138" s="1"/>
      <c r="WH138">
        <v>135</v>
      </c>
      <c r="WI138">
        <f t="shared" si="1187"/>
        <v>0</v>
      </c>
      <c r="WJ138">
        <f t="shared" si="1188"/>
        <v>0</v>
      </c>
      <c r="WK138">
        <f t="shared" si="1189"/>
        <v>0</v>
      </c>
      <c r="WL138">
        <f t="shared" si="1190"/>
        <v>0</v>
      </c>
      <c r="WM138">
        <f t="shared" si="1191"/>
        <v>0</v>
      </c>
      <c r="WN138">
        <f t="shared" si="1192"/>
        <v>0</v>
      </c>
      <c r="WO138">
        <f t="shared" si="1193"/>
        <v>0</v>
      </c>
      <c r="WP138">
        <f t="shared" si="1194"/>
        <v>0</v>
      </c>
      <c r="WQ138">
        <f t="shared" si="1195"/>
        <v>0</v>
      </c>
      <c r="WR138">
        <f t="shared" si="1196"/>
        <v>0</v>
      </c>
      <c r="WS138">
        <f t="shared" si="1154"/>
        <v>0</v>
      </c>
      <c r="WT138">
        <f t="shared" si="1155"/>
        <v>0</v>
      </c>
      <c r="WU138">
        <f t="shared" si="1156"/>
        <v>0</v>
      </c>
      <c r="WV138">
        <f t="shared" si="1157"/>
        <v>0</v>
      </c>
      <c r="WW138">
        <f t="shared" si="1158"/>
        <v>0</v>
      </c>
      <c r="WX138">
        <f t="shared" si="1159"/>
        <v>0</v>
      </c>
      <c r="WY138">
        <f t="shared" si="1160"/>
        <v>0</v>
      </c>
      <c r="WZ138">
        <f t="shared" si="1161"/>
        <v>0</v>
      </c>
      <c r="XA138">
        <f t="shared" si="1162"/>
        <v>0</v>
      </c>
      <c r="XB138">
        <f t="shared" si="1163"/>
        <v>0</v>
      </c>
      <c r="XC138">
        <f t="shared" si="1164"/>
        <v>0</v>
      </c>
      <c r="XD138">
        <f t="shared" si="1165"/>
        <v>0</v>
      </c>
      <c r="XE138">
        <f t="shared" si="1166"/>
        <v>0</v>
      </c>
      <c r="XF138">
        <f t="shared" si="1167"/>
        <v>0</v>
      </c>
      <c r="XG138">
        <f t="shared" si="1168"/>
        <v>0</v>
      </c>
      <c r="XH138">
        <f t="shared" si="1169"/>
        <v>0</v>
      </c>
      <c r="XI138">
        <f t="shared" si="1170"/>
        <v>0</v>
      </c>
      <c r="XJ138">
        <f t="shared" si="1171"/>
        <v>0</v>
      </c>
      <c r="XK138">
        <f t="shared" si="1172"/>
        <v>0</v>
      </c>
      <c r="XL138">
        <f t="shared" si="1173"/>
        <v>0</v>
      </c>
      <c r="XM138">
        <f t="shared" si="1174"/>
        <v>0</v>
      </c>
      <c r="XN138">
        <f t="shared" si="1175"/>
        <v>0</v>
      </c>
      <c r="XO138">
        <f t="shared" si="1176"/>
        <v>0</v>
      </c>
      <c r="XP138">
        <f t="shared" si="1177"/>
        <v>0</v>
      </c>
      <c r="XQ138">
        <f t="shared" si="1178"/>
        <v>0</v>
      </c>
      <c r="XR138">
        <f t="shared" si="1179"/>
        <v>0</v>
      </c>
      <c r="XS138">
        <f t="shared" si="1180"/>
        <v>0</v>
      </c>
      <c r="XT138">
        <f t="shared" si="1181"/>
        <v>0</v>
      </c>
      <c r="XU138">
        <f t="shared" si="1182"/>
        <v>0</v>
      </c>
      <c r="XV138">
        <f t="shared" si="1183"/>
        <v>0</v>
      </c>
      <c r="XX138">
        <f t="shared" si="1184"/>
        <v>0</v>
      </c>
      <c r="XY138">
        <f t="shared" si="1185"/>
        <v>0</v>
      </c>
      <c r="XZ138">
        <f t="shared" si="1186"/>
        <v>0</v>
      </c>
    </row>
    <row r="139" spans="1:650" x14ac:dyDescent="0.45">
      <c r="WH139">
        <v>136</v>
      </c>
      <c r="WI139">
        <f t="shared" si="1187"/>
        <v>0</v>
      </c>
      <c r="WJ139">
        <f t="shared" si="1188"/>
        <v>0</v>
      </c>
      <c r="WK139">
        <f t="shared" si="1189"/>
        <v>0</v>
      </c>
      <c r="WL139">
        <f t="shared" si="1190"/>
        <v>0</v>
      </c>
      <c r="WM139">
        <f t="shared" si="1191"/>
        <v>0</v>
      </c>
      <c r="WN139">
        <f t="shared" si="1192"/>
        <v>0</v>
      </c>
      <c r="WO139">
        <f t="shared" si="1193"/>
        <v>0</v>
      </c>
      <c r="WP139">
        <f t="shared" si="1194"/>
        <v>0</v>
      </c>
      <c r="WQ139">
        <f t="shared" si="1195"/>
        <v>0</v>
      </c>
      <c r="WR139">
        <f t="shared" si="1196"/>
        <v>0</v>
      </c>
      <c r="WS139">
        <f t="shared" si="1154"/>
        <v>0</v>
      </c>
      <c r="WT139">
        <f t="shared" si="1155"/>
        <v>0</v>
      </c>
      <c r="WU139">
        <f t="shared" si="1156"/>
        <v>0</v>
      </c>
      <c r="WV139">
        <f t="shared" si="1157"/>
        <v>0</v>
      </c>
      <c r="WW139">
        <f t="shared" si="1158"/>
        <v>0</v>
      </c>
      <c r="WX139">
        <f t="shared" si="1159"/>
        <v>0</v>
      </c>
      <c r="WY139">
        <f t="shared" si="1160"/>
        <v>0</v>
      </c>
      <c r="WZ139">
        <f t="shared" si="1161"/>
        <v>0</v>
      </c>
      <c r="XA139">
        <f t="shared" si="1162"/>
        <v>0</v>
      </c>
      <c r="XB139">
        <f t="shared" si="1163"/>
        <v>0</v>
      </c>
      <c r="XC139">
        <f t="shared" si="1164"/>
        <v>0</v>
      </c>
      <c r="XD139">
        <f t="shared" si="1165"/>
        <v>0</v>
      </c>
      <c r="XE139">
        <f t="shared" si="1166"/>
        <v>0</v>
      </c>
      <c r="XF139">
        <f t="shared" si="1167"/>
        <v>0</v>
      </c>
      <c r="XG139">
        <f t="shared" si="1168"/>
        <v>0</v>
      </c>
      <c r="XH139">
        <f t="shared" si="1169"/>
        <v>0</v>
      </c>
      <c r="XI139">
        <f t="shared" si="1170"/>
        <v>0</v>
      </c>
      <c r="XJ139">
        <f t="shared" si="1171"/>
        <v>0</v>
      </c>
      <c r="XK139">
        <f t="shared" si="1172"/>
        <v>0</v>
      </c>
      <c r="XL139">
        <f t="shared" si="1173"/>
        <v>0</v>
      </c>
      <c r="XM139">
        <f t="shared" si="1174"/>
        <v>0</v>
      </c>
      <c r="XN139">
        <f t="shared" si="1175"/>
        <v>0</v>
      </c>
      <c r="XO139">
        <f t="shared" si="1176"/>
        <v>0</v>
      </c>
      <c r="XP139">
        <f t="shared" si="1177"/>
        <v>0</v>
      </c>
      <c r="XQ139">
        <f t="shared" si="1178"/>
        <v>0</v>
      </c>
      <c r="XR139">
        <f t="shared" si="1179"/>
        <v>0</v>
      </c>
      <c r="XS139">
        <f t="shared" si="1180"/>
        <v>0</v>
      </c>
      <c r="XT139">
        <f t="shared" si="1181"/>
        <v>0</v>
      </c>
      <c r="XU139">
        <f t="shared" si="1182"/>
        <v>0</v>
      </c>
      <c r="XV139">
        <f t="shared" si="1183"/>
        <v>0</v>
      </c>
      <c r="XX139">
        <f t="shared" si="1184"/>
        <v>0</v>
      </c>
      <c r="XY139">
        <f t="shared" si="1185"/>
        <v>0</v>
      </c>
      <c r="XZ139">
        <f t="shared" si="1186"/>
        <v>0</v>
      </c>
    </row>
    <row r="140" spans="1:650" x14ac:dyDescent="0.45">
      <c r="B140" s="26" t="s">
        <v>64</v>
      </c>
      <c r="C140" s="26" t="s">
        <v>65</v>
      </c>
      <c r="D140" s="23" t="s">
        <v>78</v>
      </c>
      <c r="E140" s="23" t="s">
        <v>79</v>
      </c>
      <c r="F140" s="23" t="s">
        <v>80</v>
      </c>
      <c r="G140" s="26" t="s">
        <v>81</v>
      </c>
      <c r="H140" s="22" t="s">
        <v>82</v>
      </c>
      <c r="WH140">
        <v>137</v>
      </c>
      <c r="WI140">
        <f t="shared" si="1187"/>
        <v>0</v>
      </c>
      <c r="WJ140">
        <f t="shared" si="1188"/>
        <v>0</v>
      </c>
      <c r="WK140">
        <f t="shared" si="1189"/>
        <v>0</v>
      </c>
      <c r="WL140">
        <f t="shared" si="1190"/>
        <v>0</v>
      </c>
      <c r="WM140">
        <f t="shared" si="1191"/>
        <v>0</v>
      </c>
      <c r="WN140">
        <f t="shared" si="1192"/>
        <v>0</v>
      </c>
      <c r="WO140">
        <f t="shared" si="1193"/>
        <v>0</v>
      </c>
      <c r="WP140">
        <f t="shared" si="1194"/>
        <v>0</v>
      </c>
      <c r="WQ140">
        <f t="shared" si="1195"/>
        <v>0</v>
      </c>
      <c r="WR140">
        <f t="shared" si="1196"/>
        <v>0</v>
      </c>
      <c r="WS140">
        <f t="shared" si="1154"/>
        <v>0</v>
      </c>
      <c r="WT140">
        <f t="shared" si="1155"/>
        <v>0</v>
      </c>
      <c r="WU140">
        <f t="shared" si="1156"/>
        <v>0</v>
      </c>
      <c r="WV140">
        <f t="shared" si="1157"/>
        <v>0</v>
      </c>
      <c r="WW140">
        <f t="shared" si="1158"/>
        <v>0</v>
      </c>
      <c r="WX140">
        <f t="shared" si="1159"/>
        <v>0</v>
      </c>
      <c r="WY140">
        <f t="shared" si="1160"/>
        <v>0</v>
      </c>
      <c r="WZ140">
        <f t="shared" si="1161"/>
        <v>0</v>
      </c>
      <c r="XA140">
        <f t="shared" si="1162"/>
        <v>0</v>
      </c>
      <c r="XB140">
        <f t="shared" si="1163"/>
        <v>0</v>
      </c>
      <c r="XC140">
        <f t="shared" si="1164"/>
        <v>0</v>
      </c>
      <c r="XD140">
        <f t="shared" si="1165"/>
        <v>0</v>
      </c>
      <c r="XE140">
        <f t="shared" si="1166"/>
        <v>0</v>
      </c>
      <c r="XF140">
        <f t="shared" si="1167"/>
        <v>0</v>
      </c>
      <c r="XG140">
        <f t="shared" si="1168"/>
        <v>0</v>
      </c>
      <c r="XH140">
        <f t="shared" si="1169"/>
        <v>0</v>
      </c>
      <c r="XI140">
        <f t="shared" si="1170"/>
        <v>0</v>
      </c>
      <c r="XJ140">
        <f t="shared" si="1171"/>
        <v>0</v>
      </c>
      <c r="XK140">
        <f t="shared" si="1172"/>
        <v>0</v>
      </c>
      <c r="XL140">
        <f t="shared" si="1173"/>
        <v>0</v>
      </c>
      <c r="XM140">
        <f t="shared" si="1174"/>
        <v>0</v>
      </c>
      <c r="XN140">
        <f t="shared" si="1175"/>
        <v>0</v>
      </c>
      <c r="XO140">
        <f t="shared" si="1176"/>
        <v>0</v>
      </c>
      <c r="XP140">
        <f t="shared" si="1177"/>
        <v>0</v>
      </c>
      <c r="XQ140">
        <f t="shared" si="1178"/>
        <v>0</v>
      </c>
      <c r="XR140">
        <f t="shared" si="1179"/>
        <v>0</v>
      </c>
      <c r="XS140">
        <f t="shared" si="1180"/>
        <v>0</v>
      </c>
      <c r="XT140">
        <f t="shared" si="1181"/>
        <v>0</v>
      </c>
      <c r="XU140">
        <f t="shared" si="1182"/>
        <v>0</v>
      </c>
      <c r="XV140">
        <f t="shared" si="1183"/>
        <v>0</v>
      </c>
      <c r="XX140">
        <f t="shared" si="1184"/>
        <v>0</v>
      </c>
      <c r="XY140">
        <f t="shared" si="1185"/>
        <v>0</v>
      </c>
      <c r="XZ140">
        <f t="shared" si="1186"/>
        <v>0</v>
      </c>
    </row>
    <row r="141" spans="1:650" x14ac:dyDescent="0.45">
      <c r="WH141">
        <v>138</v>
      </c>
      <c r="WI141">
        <f t="shared" si="1187"/>
        <v>0</v>
      </c>
      <c r="WJ141">
        <f t="shared" si="1188"/>
        <v>0</v>
      </c>
      <c r="WK141">
        <f t="shared" si="1189"/>
        <v>0</v>
      </c>
      <c r="WL141">
        <f t="shared" si="1190"/>
        <v>0</v>
      </c>
      <c r="WM141">
        <f t="shared" si="1191"/>
        <v>0</v>
      </c>
      <c r="WN141">
        <f t="shared" si="1192"/>
        <v>0</v>
      </c>
      <c r="WO141">
        <f t="shared" si="1193"/>
        <v>0</v>
      </c>
      <c r="WP141">
        <f t="shared" si="1194"/>
        <v>0</v>
      </c>
      <c r="WQ141">
        <f t="shared" si="1195"/>
        <v>0</v>
      </c>
      <c r="WR141">
        <f t="shared" si="1196"/>
        <v>0</v>
      </c>
      <c r="WS141">
        <f t="shared" si="1154"/>
        <v>0</v>
      </c>
      <c r="WT141">
        <f t="shared" si="1155"/>
        <v>0</v>
      </c>
      <c r="WU141">
        <f t="shared" si="1156"/>
        <v>0</v>
      </c>
      <c r="WV141">
        <f t="shared" si="1157"/>
        <v>0</v>
      </c>
      <c r="WW141">
        <f t="shared" si="1158"/>
        <v>0</v>
      </c>
      <c r="WX141">
        <f t="shared" si="1159"/>
        <v>0</v>
      </c>
      <c r="WY141">
        <f t="shared" si="1160"/>
        <v>0</v>
      </c>
      <c r="WZ141">
        <f t="shared" si="1161"/>
        <v>0</v>
      </c>
      <c r="XA141">
        <f t="shared" si="1162"/>
        <v>0</v>
      </c>
      <c r="XB141">
        <f t="shared" si="1163"/>
        <v>0</v>
      </c>
      <c r="XC141">
        <f t="shared" si="1164"/>
        <v>0</v>
      </c>
      <c r="XD141">
        <f t="shared" si="1165"/>
        <v>0</v>
      </c>
      <c r="XE141">
        <f t="shared" si="1166"/>
        <v>0</v>
      </c>
      <c r="XF141">
        <f t="shared" si="1167"/>
        <v>0</v>
      </c>
      <c r="XG141">
        <f t="shared" si="1168"/>
        <v>0</v>
      </c>
      <c r="XH141">
        <f t="shared" si="1169"/>
        <v>0</v>
      </c>
      <c r="XI141">
        <f t="shared" si="1170"/>
        <v>0</v>
      </c>
      <c r="XJ141">
        <f t="shared" si="1171"/>
        <v>0</v>
      </c>
      <c r="XK141">
        <f t="shared" si="1172"/>
        <v>0</v>
      </c>
      <c r="XL141">
        <f t="shared" si="1173"/>
        <v>0</v>
      </c>
      <c r="XM141">
        <f t="shared" si="1174"/>
        <v>0</v>
      </c>
      <c r="XN141">
        <f t="shared" si="1175"/>
        <v>0</v>
      </c>
      <c r="XO141">
        <f t="shared" si="1176"/>
        <v>0</v>
      </c>
      <c r="XP141">
        <f t="shared" si="1177"/>
        <v>0</v>
      </c>
      <c r="XQ141">
        <f t="shared" si="1178"/>
        <v>0</v>
      </c>
      <c r="XR141">
        <f t="shared" si="1179"/>
        <v>0</v>
      </c>
      <c r="XS141">
        <f t="shared" si="1180"/>
        <v>0</v>
      </c>
      <c r="XT141">
        <f t="shared" si="1181"/>
        <v>0</v>
      </c>
      <c r="XU141">
        <f t="shared" si="1182"/>
        <v>0</v>
      </c>
      <c r="XV141">
        <f t="shared" si="1183"/>
        <v>0</v>
      </c>
      <c r="XX141">
        <f t="shared" si="1184"/>
        <v>0</v>
      </c>
      <c r="XY141">
        <f t="shared" si="1185"/>
        <v>0</v>
      </c>
      <c r="XZ141">
        <f t="shared" si="1186"/>
        <v>0</v>
      </c>
    </row>
    <row r="142" spans="1:650" x14ac:dyDescent="0.45">
      <c r="B142" s="31">
        <v>1</v>
      </c>
      <c r="C142" s="32" t="str">
        <f>IF($D$19="","",EDATE($D$19,0))</f>
        <v/>
      </c>
      <c r="D142" s="48"/>
      <c r="E142" s="29" t="str">
        <f t="shared" ref="E142:E165" si="1197">IF($D142="","",SUMPRODUCT(($D$7:$D$16&gt;0)*$D$7:$D$16)-$D142)</f>
        <v/>
      </c>
      <c r="F142" s="39" t="str">
        <f t="shared" ref="F142:F165" si="1198">IF($D142="","",IF(SUMPRODUCT(($D$7:$D$16&gt;0)*$D$7:$D$16)&lt;=0,0,(SUMPRODUCT(($D$7:$D$16&gt;0)*$D$7:$D$16)-$D142)/SUMPRODUCT(($D$7:$D$16&gt;0)*$D$7:$D$16)))</f>
        <v/>
      </c>
      <c r="G142" s="31" t="str">
        <f t="shared" ref="G142:G165" si="1199">IF($D142="","",IF($D142&lt;=IF($D$20="Snowball",CK4,FM4)+1,"On track","Behind"))</f>
        <v/>
      </c>
      <c r="H142" s="47"/>
      <c r="WH142">
        <v>139</v>
      </c>
      <c r="WI142">
        <f t="shared" si="1187"/>
        <v>0</v>
      </c>
      <c r="WJ142">
        <f t="shared" si="1188"/>
        <v>0</v>
      </c>
      <c r="WK142">
        <f t="shared" si="1189"/>
        <v>0</v>
      </c>
      <c r="WL142">
        <f t="shared" si="1190"/>
        <v>0</v>
      </c>
      <c r="WM142">
        <f t="shared" si="1191"/>
        <v>0</v>
      </c>
      <c r="WN142">
        <f t="shared" si="1192"/>
        <v>0</v>
      </c>
      <c r="WO142">
        <f t="shared" si="1193"/>
        <v>0</v>
      </c>
      <c r="WP142">
        <f t="shared" si="1194"/>
        <v>0</v>
      </c>
      <c r="WQ142">
        <f t="shared" si="1195"/>
        <v>0</v>
      </c>
      <c r="WR142">
        <f t="shared" si="1196"/>
        <v>0</v>
      </c>
      <c r="WS142">
        <f t="shared" si="1154"/>
        <v>0</v>
      </c>
      <c r="WT142">
        <f t="shared" si="1155"/>
        <v>0</v>
      </c>
      <c r="WU142">
        <f t="shared" si="1156"/>
        <v>0</v>
      </c>
      <c r="WV142">
        <f t="shared" si="1157"/>
        <v>0</v>
      </c>
      <c r="WW142">
        <f t="shared" si="1158"/>
        <v>0</v>
      </c>
      <c r="WX142">
        <f t="shared" si="1159"/>
        <v>0</v>
      </c>
      <c r="WY142">
        <f t="shared" si="1160"/>
        <v>0</v>
      </c>
      <c r="WZ142">
        <f t="shared" si="1161"/>
        <v>0</v>
      </c>
      <c r="XA142">
        <f t="shared" si="1162"/>
        <v>0</v>
      </c>
      <c r="XB142">
        <f t="shared" si="1163"/>
        <v>0</v>
      </c>
      <c r="XC142">
        <f t="shared" si="1164"/>
        <v>0</v>
      </c>
      <c r="XD142">
        <f t="shared" si="1165"/>
        <v>0</v>
      </c>
      <c r="XE142">
        <f t="shared" si="1166"/>
        <v>0</v>
      </c>
      <c r="XF142">
        <f t="shared" si="1167"/>
        <v>0</v>
      </c>
      <c r="XG142">
        <f t="shared" si="1168"/>
        <v>0</v>
      </c>
      <c r="XH142">
        <f t="shared" si="1169"/>
        <v>0</v>
      </c>
      <c r="XI142">
        <f t="shared" si="1170"/>
        <v>0</v>
      </c>
      <c r="XJ142">
        <f t="shared" si="1171"/>
        <v>0</v>
      </c>
      <c r="XK142">
        <f t="shared" si="1172"/>
        <v>0</v>
      </c>
      <c r="XL142">
        <f t="shared" si="1173"/>
        <v>0</v>
      </c>
      <c r="XM142">
        <f t="shared" si="1174"/>
        <v>0</v>
      </c>
      <c r="XN142">
        <f t="shared" si="1175"/>
        <v>0</v>
      </c>
      <c r="XO142">
        <f t="shared" si="1176"/>
        <v>0</v>
      </c>
      <c r="XP142">
        <f t="shared" si="1177"/>
        <v>0</v>
      </c>
      <c r="XQ142">
        <f t="shared" si="1178"/>
        <v>0</v>
      </c>
      <c r="XR142">
        <f t="shared" si="1179"/>
        <v>0</v>
      </c>
      <c r="XS142">
        <f t="shared" si="1180"/>
        <v>0</v>
      </c>
      <c r="XT142">
        <f t="shared" si="1181"/>
        <v>0</v>
      </c>
      <c r="XU142">
        <f t="shared" si="1182"/>
        <v>0</v>
      </c>
      <c r="XV142">
        <f t="shared" si="1183"/>
        <v>0</v>
      </c>
      <c r="XX142">
        <f t="shared" si="1184"/>
        <v>0</v>
      </c>
      <c r="XY142">
        <f t="shared" si="1185"/>
        <v>0</v>
      </c>
      <c r="XZ142">
        <f t="shared" si="1186"/>
        <v>0</v>
      </c>
    </row>
    <row r="143" spans="1:650" x14ac:dyDescent="0.45">
      <c r="B143" s="31">
        <v>2</v>
      </c>
      <c r="C143" s="32" t="str">
        <f>IF($D$19="","",EDATE($D$19,1))</f>
        <v/>
      </c>
      <c r="D143" s="48"/>
      <c r="E143" s="29" t="str">
        <f t="shared" si="1197"/>
        <v/>
      </c>
      <c r="F143" s="39" t="str">
        <f t="shared" si="1198"/>
        <v/>
      </c>
      <c r="G143" s="31" t="str">
        <f t="shared" si="1199"/>
        <v/>
      </c>
      <c r="H143" s="47"/>
      <c r="WH143">
        <v>140</v>
      </c>
      <c r="WI143">
        <f t="shared" si="1187"/>
        <v>0</v>
      </c>
      <c r="WJ143">
        <f t="shared" si="1188"/>
        <v>0</v>
      </c>
      <c r="WK143">
        <f t="shared" si="1189"/>
        <v>0</v>
      </c>
      <c r="WL143">
        <f t="shared" si="1190"/>
        <v>0</v>
      </c>
      <c r="WM143">
        <f t="shared" si="1191"/>
        <v>0</v>
      </c>
      <c r="WN143">
        <f t="shared" si="1192"/>
        <v>0</v>
      </c>
      <c r="WO143">
        <f t="shared" si="1193"/>
        <v>0</v>
      </c>
      <c r="WP143">
        <f t="shared" si="1194"/>
        <v>0</v>
      </c>
      <c r="WQ143">
        <f t="shared" si="1195"/>
        <v>0</v>
      </c>
      <c r="WR143">
        <f t="shared" si="1196"/>
        <v>0</v>
      </c>
      <c r="WS143">
        <f t="shared" si="1154"/>
        <v>0</v>
      </c>
      <c r="WT143">
        <f t="shared" si="1155"/>
        <v>0</v>
      </c>
      <c r="WU143">
        <f t="shared" si="1156"/>
        <v>0</v>
      </c>
      <c r="WV143">
        <f t="shared" si="1157"/>
        <v>0</v>
      </c>
      <c r="WW143">
        <f t="shared" si="1158"/>
        <v>0</v>
      </c>
      <c r="WX143">
        <f t="shared" si="1159"/>
        <v>0</v>
      </c>
      <c r="WY143">
        <f t="shared" si="1160"/>
        <v>0</v>
      </c>
      <c r="WZ143">
        <f t="shared" si="1161"/>
        <v>0</v>
      </c>
      <c r="XA143">
        <f t="shared" si="1162"/>
        <v>0</v>
      </c>
      <c r="XB143">
        <f t="shared" si="1163"/>
        <v>0</v>
      </c>
      <c r="XC143">
        <f t="shared" si="1164"/>
        <v>0</v>
      </c>
      <c r="XD143">
        <f t="shared" si="1165"/>
        <v>0</v>
      </c>
      <c r="XE143">
        <f t="shared" si="1166"/>
        <v>0</v>
      </c>
      <c r="XF143">
        <f t="shared" si="1167"/>
        <v>0</v>
      </c>
      <c r="XG143">
        <f t="shared" si="1168"/>
        <v>0</v>
      </c>
      <c r="XH143">
        <f t="shared" si="1169"/>
        <v>0</v>
      </c>
      <c r="XI143">
        <f t="shared" si="1170"/>
        <v>0</v>
      </c>
      <c r="XJ143">
        <f t="shared" si="1171"/>
        <v>0</v>
      </c>
      <c r="XK143">
        <f t="shared" si="1172"/>
        <v>0</v>
      </c>
      <c r="XL143">
        <f t="shared" si="1173"/>
        <v>0</v>
      </c>
      <c r="XM143">
        <f t="shared" si="1174"/>
        <v>0</v>
      </c>
      <c r="XN143">
        <f t="shared" si="1175"/>
        <v>0</v>
      </c>
      <c r="XO143">
        <f t="shared" si="1176"/>
        <v>0</v>
      </c>
      <c r="XP143">
        <f t="shared" si="1177"/>
        <v>0</v>
      </c>
      <c r="XQ143">
        <f t="shared" si="1178"/>
        <v>0</v>
      </c>
      <c r="XR143">
        <f t="shared" si="1179"/>
        <v>0</v>
      </c>
      <c r="XS143">
        <f t="shared" si="1180"/>
        <v>0</v>
      </c>
      <c r="XT143">
        <f t="shared" si="1181"/>
        <v>0</v>
      </c>
      <c r="XU143">
        <f t="shared" si="1182"/>
        <v>0</v>
      </c>
      <c r="XV143">
        <f t="shared" si="1183"/>
        <v>0</v>
      </c>
      <c r="XX143">
        <f t="shared" si="1184"/>
        <v>0</v>
      </c>
      <c r="XY143">
        <f t="shared" si="1185"/>
        <v>0</v>
      </c>
      <c r="XZ143">
        <f t="shared" si="1186"/>
        <v>0</v>
      </c>
    </row>
    <row r="144" spans="1:650" x14ac:dyDescent="0.45">
      <c r="B144" s="31">
        <v>3</v>
      </c>
      <c r="C144" s="32" t="str">
        <f>IF($D$19="","",EDATE($D$19,2))</f>
        <v/>
      </c>
      <c r="D144" s="48"/>
      <c r="E144" s="29" t="str">
        <f t="shared" si="1197"/>
        <v/>
      </c>
      <c r="F144" s="39" t="str">
        <f t="shared" si="1198"/>
        <v/>
      </c>
      <c r="G144" s="31" t="str">
        <f t="shared" si="1199"/>
        <v/>
      </c>
      <c r="H144" s="47"/>
      <c r="WH144">
        <v>141</v>
      </c>
      <c r="WI144">
        <f t="shared" si="1187"/>
        <v>0</v>
      </c>
      <c r="WJ144">
        <f t="shared" si="1188"/>
        <v>0</v>
      </c>
      <c r="WK144">
        <f t="shared" si="1189"/>
        <v>0</v>
      </c>
      <c r="WL144">
        <f t="shared" si="1190"/>
        <v>0</v>
      </c>
      <c r="WM144">
        <f t="shared" si="1191"/>
        <v>0</v>
      </c>
      <c r="WN144">
        <f t="shared" si="1192"/>
        <v>0</v>
      </c>
      <c r="WO144">
        <f t="shared" si="1193"/>
        <v>0</v>
      </c>
      <c r="WP144">
        <f t="shared" si="1194"/>
        <v>0</v>
      </c>
      <c r="WQ144">
        <f t="shared" si="1195"/>
        <v>0</v>
      </c>
      <c r="WR144">
        <f t="shared" si="1196"/>
        <v>0</v>
      </c>
      <c r="WS144">
        <f t="shared" si="1154"/>
        <v>0</v>
      </c>
      <c r="WT144">
        <f t="shared" si="1155"/>
        <v>0</v>
      </c>
      <c r="WU144">
        <f t="shared" si="1156"/>
        <v>0</v>
      </c>
      <c r="WV144">
        <f t="shared" si="1157"/>
        <v>0</v>
      </c>
      <c r="WW144">
        <f t="shared" si="1158"/>
        <v>0</v>
      </c>
      <c r="WX144">
        <f t="shared" si="1159"/>
        <v>0</v>
      </c>
      <c r="WY144">
        <f t="shared" si="1160"/>
        <v>0</v>
      </c>
      <c r="WZ144">
        <f t="shared" si="1161"/>
        <v>0</v>
      </c>
      <c r="XA144">
        <f t="shared" si="1162"/>
        <v>0</v>
      </c>
      <c r="XB144">
        <f t="shared" si="1163"/>
        <v>0</v>
      </c>
      <c r="XC144">
        <f t="shared" si="1164"/>
        <v>0</v>
      </c>
      <c r="XD144">
        <f t="shared" si="1165"/>
        <v>0</v>
      </c>
      <c r="XE144">
        <f t="shared" si="1166"/>
        <v>0</v>
      </c>
      <c r="XF144">
        <f t="shared" si="1167"/>
        <v>0</v>
      </c>
      <c r="XG144">
        <f t="shared" si="1168"/>
        <v>0</v>
      </c>
      <c r="XH144">
        <f t="shared" si="1169"/>
        <v>0</v>
      </c>
      <c r="XI144">
        <f t="shared" si="1170"/>
        <v>0</v>
      </c>
      <c r="XJ144">
        <f t="shared" si="1171"/>
        <v>0</v>
      </c>
      <c r="XK144">
        <f t="shared" si="1172"/>
        <v>0</v>
      </c>
      <c r="XL144">
        <f t="shared" si="1173"/>
        <v>0</v>
      </c>
      <c r="XM144">
        <f t="shared" si="1174"/>
        <v>0</v>
      </c>
      <c r="XN144">
        <f t="shared" si="1175"/>
        <v>0</v>
      </c>
      <c r="XO144">
        <f t="shared" si="1176"/>
        <v>0</v>
      </c>
      <c r="XP144">
        <f t="shared" si="1177"/>
        <v>0</v>
      </c>
      <c r="XQ144">
        <f t="shared" si="1178"/>
        <v>0</v>
      </c>
      <c r="XR144">
        <f t="shared" si="1179"/>
        <v>0</v>
      </c>
      <c r="XS144">
        <f t="shared" si="1180"/>
        <v>0</v>
      </c>
      <c r="XT144">
        <f t="shared" si="1181"/>
        <v>0</v>
      </c>
      <c r="XU144">
        <f t="shared" si="1182"/>
        <v>0</v>
      </c>
      <c r="XV144">
        <f t="shared" si="1183"/>
        <v>0</v>
      </c>
      <c r="XX144">
        <f t="shared" si="1184"/>
        <v>0</v>
      </c>
      <c r="XY144">
        <f t="shared" si="1185"/>
        <v>0</v>
      </c>
      <c r="XZ144">
        <f t="shared" si="1186"/>
        <v>0</v>
      </c>
    </row>
    <row r="145" spans="2:650" x14ac:dyDescent="0.45">
      <c r="B145" s="31">
        <v>4</v>
      </c>
      <c r="C145" s="32" t="str">
        <f>IF($D$19="","",EDATE($D$19,3))</f>
        <v/>
      </c>
      <c r="D145" s="48"/>
      <c r="E145" s="29" t="str">
        <f t="shared" si="1197"/>
        <v/>
      </c>
      <c r="F145" s="39" t="str">
        <f t="shared" si="1198"/>
        <v/>
      </c>
      <c r="G145" s="31" t="str">
        <f t="shared" si="1199"/>
        <v/>
      </c>
      <c r="H145" s="47"/>
      <c r="WH145">
        <v>142</v>
      </c>
      <c r="WI145">
        <f t="shared" si="1187"/>
        <v>0</v>
      </c>
      <c r="WJ145">
        <f t="shared" si="1188"/>
        <v>0</v>
      </c>
      <c r="WK145">
        <f t="shared" si="1189"/>
        <v>0</v>
      </c>
      <c r="WL145">
        <f t="shared" si="1190"/>
        <v>0</v>
      </c>
      <c r="WM145">
        <f t="shared" si="1191"/>
        <v>0</v>
      </c>
      <c r="WN145">
        <f t="shared" si="1192"/>
        <v>0</v>
      </c>
      <c r="WO145">
        <f t="shared" si="1193"/>
        <v>0</v>
      </c>
      <c r="WP145">
        <f t="shared" si="1194"/>
        <v>0</v>
      </c>
      <c r="WQ145">
        <f t="shared" si="1195"/>
        <v>0</v>
      </c>
      <c r="WR145">
        <f t="shared" si="1196"/>
        <v>0</v>
      </c>
      <c r="WS145">
        <f t="shared" si="1154"/>
        <v>0</v>
      </c>
      <c r="WT145">
        <f t="shared" si="1155"/>
        <v>0</v>
      </c>
      <c r="WU145">
        <f t="shared" si="1156"/>
        <v>0</v>
      </c>
      <c r="WV145">
        <f t="shared" si="1157"/>
        <v>0</v>
      </c>
      <c r="WW145">
        <f t="shared" si="1158"/>
        <v>0</v>
      </c>
      <c r="WX145">
        <f t="shared" si="1159"/>
        <v>0</v>
      </c>
      <c r="WY145">
        <f t="shared" si="1160"/>
        <v>0</v>
      </c>
      <c r="WZ145">
        <f t="shared" si="1161"/>
        <v>0</v>
      </c>
      <c r="XA145">
        <f t="shared" si="1162"/>
        <v>0</v>
      </c>
      <c r="XB145">
        <f t="shared" si="1163"/>
        <v>0</v>
      </c>
      <c r="XC145">
        <f t="shared" si="1164"/>
        <v>0</v>
      </c>
      <c r="XD145">
        <f t="shared" si="1165"/>
        <v>0</v>
      </c>
      <c r="XE145">
        <f t="shared" si="1166"/>
        <v>0</v>
      </c>
      <c r="XF145">
        <f t="shared" si="1167"/>
        <v>0</v>
      </c>
      <c r="XG145">
        <f t="shared" si="1168"/>
        <v>0</v>
      </c>
      <c r="XH145">
        <f t="shared" si="1169"/>
        <v>0</v>
      </c>
      <c r="XI145">
        <f t="shared" si="1170"/>
        <v>0</v>
      </c>
      <c r="XJ145">
        <f t="shared" si="1171"/>
        <v>0</v>
      </c>
      <c r="XK145">
        <f t="shared" si="1172"/>
        <v>0</v>
      </c>
      <c r="XL145">
        <f t="shared" si="1173"/>
        <v>0</v>
      </c>
      <c r="XM145">
        <f t="shared" si="1174"/>
        <v>0</v>
      </c>
      <c r="XN145">
        <f t="shared" si="1175"/>
        <v>0</v>
      </c>
      <c r="XO145">
        <f t="shared" si="1176"/>
        <v>0</v>
      </c>
      <c r="XP145">
        <f t="shared" si="1177"/>
        <v>0</v>
      </c>
      <c r="XQ145">
        <f t="shared" si="1178"/>
        <v>0</v>
      </c>
      <c r="XR145">
        <f t="shared" si="1179"/>
        <v>0</v>
      </c>
      <c r="XS145">
        <f t="shared" si="1180"/>
        <v>0</v>
      </c>
      <c r="XT145">
        <f t="shared" si="1181"/>
        <v>0</v>
      </c>
      <c r="XU145">
        <f t="shared" si="1182"/>
        <v>0</v>
      </c>
      <c r="XV145">
        <f t="shared" si="1183"/>
        <v>0</v>
      </c>
      <c r="XX145">
        <f t="shared" si="1184"/>
        <v>0</v>
      </c>
      <c r="XY145">
        <f t="shared" si="1185"/>
        <v>0</v>
      </c>
      <c r="XZ145">
        <f t="shared" si="1186"/>
        <v>0</v>
      </c>
    </row>
    <row r="146" spans="2:650" x14ac:dyDescent="0.45">
      <c r="B146" s="31">
        <v>5</v>
      </c>
      <c r="C146" s="32" t="str">
        <f>IF($D$19="","",EDATE($D$19,4))</f>
        <v/>
      </c>
      <c r="D146" s="48"/>
      <c r="E146" s="29" t="str">
        <f t="shared" si="1197"/>
        <v/>
      </c>
      <c r="F146" s="39" t="str">
        <f t="shared" si="1198"/>
        <v/>
      </c>
      <c r="G146" s="31" t="str">
        <f t="shared" si="1199"/>
        <v/>
      </c>
      <c r="H146" s="47"/>
      <c r="WH146">
        <v>143</v>
      </c>
      <c r="WI146">
        <f t="shared" si="1187"/>
        <v>0</v>
      </c>
      <c r="WJ146">
        <f t="shared" si="1188"/>
        <v>0</v>
      </c>
      <c r="WK146">
        <f t="shared" si="1189"/>
        <v>0</v>
      </c>
      <c r="WL146">
        <f t="shared" si="1190"/>
        <v>0</v>
      </c>
      <c r="WM146">
        <f t="shared" si="1191"/>
        <v>0</v>
      </c>
      <c r="WN146">
        <f t="shared" si="1192"/>
        <v>0</v>
      </c>
      <c r="WO146">
        <f t="shared" si="1193"/>
        <v>0</v>
      </c>
      <c r="WP146">
        <f t="shared" si="1194"/>
        <v>0</v>
      </c>
      <c r="WQ146">
        <f t="shared" si="1195"/>
        <v>0</v>
      </c>
      <c r="WR146">
        <f t="shared" si="1196"/>
        <v>0</v>
      </c>
      <c r="WS146">
        <f t="shared" si="1154"/>
        <v>0</v>
      </c>
      <c r="WT146">
        <f t="shared" si="1155"/>
        <v>0</v>
      </c>
      <c r="WU146">
        <f t="shared" si="1156"/>
        <v>0</v>
      </c>
      <c r="WV146">
        <f t="shared" si="1157"/>
        <v>0</v>
      </c>
      <c r="WW146">
        <f t="shared" si="1158"/>
        <v>0</v>
      </c>
      <c r="WX146">
        <f t="shared" si="1159"/>
        <v>0</v>
      </c>
      <c r="WY146">
        <f t="shared" si="1160"/>
        <v>0</v>
      </c>
      <c r="WZ146">
        <f t="shared" si="1161"/>
        <v>0</v>
      </c>
      <c r="XA146">
        <f t="shared" si="1162"/>
        <v>0</v>
      </c>
      <c r="XB146">
        <f t="shared" si="1163"/>
        <v>0</v>
      </c>
      <c r="XC146">
        <f t="shared" si="1164"/>
        <v>0</v>
      </c>
      <c r="XD146">
        <f t="shared" si="1165"/>
        <v>0</v>
      </c>
      <c r="XE146">
        <f t="shared" si="1166"/>
        <v>0</v>
      </c>
      <c r="XF146">
        <f t="shared" si="1167"/>
        <v>0</v>
      </c>
      <c r="XG146">
        <f t="shared" si="1168"/>
        <v>0</v>
      </c>
      <c r="XH146">
        <f t="shared" si="1169"/>
        <v>0</v>
      </c>
      <c r="XI146">
        <f t="shared" si="1170"/>
        <v>0</v>
      </c>
      <c r="XJ146">
        <f t="shared" si="1171"/>
        <v>0</v>
      </c>
      <c r="XK146">
        <f t="shared" si="1172"/>
        <v>0</v>
      </c>
      <c r="XL146">
        <f t="shared" si="1173"/>
        <v>0</v>
      </c>
      <c r="XM146">
        <f t="shared" si="1174"/>
        <v>0</v>
      </c>
      <c r="XN146">
        <f t="shared" si="1175"/>
        <v>0</v>
      </c>
      <c r="XO146">
        <f t="shared" si="1176"/>
        <v>0</v>
      </c>
      <c r="XP146">
        <f t="shared" si="1177"/>
        <v>0</v>
      </c>
      <c r="XQ146">
        <f t="shared" si="1178"/>
        <v>0</v>
      </c>
      <c r="XR146">
        <f t="shared" si="1179"/>
        <v>0</v>
      </c>
      <c r="XS146">
        <f t="shared" si="1180"/>
        <v>0</v>
      </c>
      <c r="XT146">
        <f t="shared" si="1181"/>
        <v>0</v>
      </c>
      <c r="XU146">
        <f t="shared" si="1182"/>
        <v>0</v>
      </c>
      <c r="XV146">
        <f t="shared" si="1183"/>
        <v>0</v>
      </c>
      <c r="XX146">
        <f t="shared" si="1184"/>
        <v>0</v>
      </c>
      <c r="XY146">
        <f t="shared" si="1185"/>
        <v>0</v>
      </c>
      <c r="XZ146">
        <f t="shared" si="1186"/>
        <v>0</v>
      </c>
    </row>
    <row r="147" spans="2:650" x14ac:dyDescent="0.45">
      <c r="B147" s="31">
        <v>6</v>
      </c>
      <c r="C147" s="32" t="str">
        <f>IF($D$19="","",EDATE($D$19,5))</f>
        <v/>
      </c>
      <c r="D147" s="48"/>
      <c r="E147" s="29" t="str">
        <f t="shared" si="1197"/>
        <v/>
      </c>
      <c r="F147" s="39" t="str">
        <f t="shared" si="1198"/>
        <v/>
      </c>
      <c r="G147" s="31" t="str">
        <f t="shared" si="1199"/>
        <v/>
      </c>
      <c r="H147" s="47"/>
      <c r="WH147">
        <v>144</v>
      </c>
      <c r="WI147">
        <f t="shared" si="1187"/>
        <v>0</v>
      </c>
      <c r="WJ147">
        <f t="shared" si="1188"/>
        <v>0</v>
      </c>
      <c r="WK147">
        <f t="shared" si="1189"/>
        <v>0</v>
      </c>
      <c r="WL147">
        <f t="shared" si="1190"/>
        <v>0</v>
      </c>
      <c r="WM147">
        <f t="shared" si="1191"/>
        <v>0</v>
      </c>
      <c r="WN147">
        <f t="shared" si="1192"/>
        <v>0</v>
      </c>
      <c r="WO147">
        <f t="shared" si="1193"/>
        <v>0</v>
      </c>
      <c r="WP147">
        <f t="shared" si="1194"/>
        <v>0</v>
      </c>
      <c r="WQ147">
        <f t="shared" si="1195"/>
        <v>0</v>
      </c>
      <c r="WR147">
        <f t="shared" si="1196"/>
        <v>0</v>
      </c>
      <c r="WS147">
        <f t="shared" si="1154"/>
        <v>0</v>
      </c>
      <c r="WT147">
        <f t="shared" si="1155"/>
        <v>0</v>
      </c>
      <c r="WU147">
        <f t="shared" si="1156"/>
        <v>0</v>
      </c>
      <c r="WV147">
        <f t="shared" si="1157"/>
        <v>0</v>
      </c>
      <c r="WW147">
        <f t="shared" si="1158"/>
        <v>0</v>
      </c>
      <c r="WX147">
        <f t="shared" si="1159"/>
        <v>0</v>
      </c>
      <c r="WY147">
        <f t="shared" si="1160"/>
        <v>0</v>
      </c>
      <c r="WZ147">
        <f t="shared" si="1161"/>
        <v>0</v>
      </c>
      <c r="XA147">
        <f t="shared" si="1162"/>
        <v>0</v>
      </c>
      <c r="XB147">
        <f t="shared" si="1163"/>
        <v>0</v>
      </c>
      <c r="XC147">
        <f t="shared" si="1164"/>
        <v>0</v>
      </c>
      <c r="XD147">
        <f t="shared" si="1165"/>
        <v>0</v>
      </c>
      <c r="XE147">
        <f t="shared" si="1166"/>
        <v>0</v>
      </c>
      <c r="XF147">
        <f t="shared" si="1167"/>
        <v>0</v>
      </c>
      <c r="XG147">
        <f t="shared" si="1168"/>
        <v>0</v>
      </c>
      <c r="XH147">
        <f t="shared" si="1169"/>
        <v>0</v>
      </c>
      <c r="XI147">
        <f t="shared" si="1170"/>
        <v>0</v>
      </c>
      <c r="XJ147">
        <f t="shared" si="1171"/>
        <v>0</v>
      </c>
      <c r="XK147">
        <f t="shared" si="1172"/>
        <v>0</v>
      </c>
      <c r="XL147">
        <f t="shared" si="1173"/>
        <v>0</v>
      </c>
      <c r="XM147">
        <f t="shared" si="1174"/>
        <v>0</v>
      </c>
      <c r="XN147">
        <f t="shared" si="1175"/>
        <v>0</v>
      </c>
      <c r="XO147">
        <f t="shared" si="1176"/>
        <v>0</v>
      </c>
      <c r="XP147">
        <f t="shared" si="1177"/>
        <v>0</v>
      </c>
      <c r="XQ147">
        <f t="shared" si="1178"/>
        <v>0</v>
      </c>
      <c r="XR147">
        <f t="shared" si="1179"/>
        <v>0</v>
      </c>
      <c r="XS147">
        <f t="shared" si="1180"/>
        <v>0</v>
      </c>
      <c r="XT147">
        <f t="shared" si="1181"/>
        <v>0</v>
      </c>
      <c r="XU147">
        <f t="shared" si="1182"/>
        <v>0</v>
      </c>
      <c r="XV147">
        <f t="shared" si="1183"/>
        <v>0</v>
      </c>
      <c r="XX147">
        <f t="shared" si="1184"/>
        <v>0</v>
      </c>
      <c r="XY147">
        <f t="shared" si="1185"/>
        <v>0</v>
      </c>
      <c r="XZ147">
        <f t="shared" si="1186"/>
        <v>0</v>
      </c>
    </row>
    <row r="148" spans="2:650" x14ac:dyDescent="0.45">
      <c r="B148" s="31">
        <v>7</v>
      </c>
      <c r="C148" s="32" t="str">
        <f>IF($D$19="","",EDATE($D$19,6))</f>
        <v/>
      </c>
      <c r="D148" s="48"/>
      <c r="E148" s="29" t="str">
        <f t="shared" si="1197"/>
        <v/>
      </c>
      <c r="F148" s="39" t="str">
        <f t="shared" si="1198"/>
        <v/>
      </c>
      <c r="G148" s="31" t="str">
        <f t="shared" si="1199"/>
        <v/>
      </c>
      <c r="H148" s="47"/>
      <c r="WH148">
        <v>145</v>
      </c>
      <c r="WI148">
        <f t="shared" si="1187"/>
        <v>0</v>
      </c>
      <c r="WJ148">
        <f t="shared" si="1188"/>
        <v>0</v>
      </c>
      <c r="WK148">
        <f t="shared" si="1189"/>
        <v>0</v>
      </c>
      <c r="WL148">
        <f t="shared" si="1190"/>
        <v>0</v>
      </c>
      <c r="WM148">
        <f t="shared" si="1191"/>
        <v>0</v>
      </c>
      <c r="WN148">
        <f t="shared" si="1192"/>
        <v>0</v>
      </c>
      <c r="WO148">
        <f t="shared" si="1193"/>
        <v>0</v>
      </c>
      <c r="WP148">
        <f t="shared" si="1194"/>
        <v>0</v>
      </c>
      <c r="WQ148">
        <f t="shared" si="1195"/>
        <v>0</v>
      </c>
      <c r="WR148">
        <f t="shared" si="1196"/>
        <v>0</v>
      </c>
      <c r="WS148">
        <f t="shared" si="1154"/>
        <v>0</v>
      </c>
      <c r="WT148">
        <f t="shared" si="1155"/>
        <v>0</v>
      </c>
      <c r="WU148">
        <f t="shared" si="1156"/>
        <v>0</v>
      </c>
      <c r="WV148">
        <f t="shared" si="1157"/>
        <v>0</v>
      </c>
      <c r="WW148">
        <f t="shared" si="1158"/>
        <v>0</v>
      </c>
      <c r="WX148">
        <f t="shared" si="1159"/>
        <v>0</v>
      </c>
      <c r="WY148">
        <f t="shared" si="1160"/>
        <v>0</v>
      </c>
      <c r="WZ148">
        <f t="shared" si="1161"/>
        <v>0</v>
      </c>
      <c r="XA148">
        <f t="shared" si="1162"/>
        <v>0</v>
      </c>
      <c r="XB148">
        <f t="shared" si="1163"/>
        <v>0</v>
      </c>
      <c r="XC148">
        <f t="shared" si="1164"/>
        <v>0</v>
      </c>
      <c r="XD148">
        <f t="shared" si="1165"/>
        <v>0</v>
      </c>
      <c r="XE148">
        <f t="shared" si="1166"/>
        <v>0</v>
      </c>
      <c r="XF148">
        <f t="shared" si="1167"/>
        <v>0</v>
      </c>
      <c r="XG148">
        <f t="shared" si="1168"/>
        <v>0</v>
      </c>
      <c r="XH148">
        <f t="shared" si="1169"/>
        <v>0</v>
      </c>
      <c r="XI148">
        <f t="shared" si="1170"/>
        <v>0</v>
      </c>
      <c r="XJ148">
        <f t="shared" si="1171"/>
        <v>0</v>
      </c>
      <c r="XK148">
        <f t="shared" si="1172"/>
        <v>0</v>
      </c>
      <c r="XL148">
        <f t="shared" si="1173"/>
        <v>0</v>
      </c>
      <c r="XM148">
        <f t="shared" si="1174"/>
        <v>0</v>
      </c>
      <c r="XN148">
        <f t="shared" si="1175"/>
        <v>0</v>
      </c>
      <c r="XO148">
        <f t="shared" si="1176"/>
        <v>0</v>
      </c>
      <c r="XP148">
        <f t="shared" si="1177"/>
        <v>0</v>
      </c>
      <c r="XQ148">
        <f t="shared" si="1178"/>
        <v>0</v>
      </c>
      <c r="XR148">
        <f t="shared" si="1179"/>
        <v>0</v>
      </c>
      <c r="XS148">
        <f t="shared" si="1180"/>
        <v>0</v>
      </c>
      <c r="XT148">
        <f t="shared" si="1181"/>
        <v>0</v>
      </c>
      <c r="XU148">
        <f t="shared" si="1182"/>
        <v>0</v>
      </c>
      <c r="XV148">
        <f t="shared" si="1183"/>
        <v>0</v>
      </c>
      <c r="XX148">
        <f t="shared" si="1184"/>
        <v>0</v>
      </c>
      <c r="XY148">
        <f t="shared" si="1185"/>
        <v>0</v>
      </c>
      <c r="XZ148">
        <f t="shared" si="1186"/>
        <v>0</v>
      </c>
    </row>
    <row r="149" spans="2:650" x14ac:dyDescent="0.45">
      <c r="B149" s="31">
        <v>8</v>
      </c>
      <c r="C149" s="32" t="str">
        <f>IF($D$19="","",EDATE($D$19,7))</f>
        <v/>
      </c>
      <c r="D149" s="48"/>
      <c r="E149" s="29" t="str">
        <f t="shared" si="1197"/>
        <v/>
      </c>
      <c r="F149" s="39" t="str">
        <f t="shared" si="1198"/>
        <v/>
      </c>
      <c r="G149" s="31" t="str">
        <f t="shared" si="1199"/>
        <v/>
      </c>
      <c r="H149" s="47"/>
      <c r="WH149">
        <v>146</v>
      </c>
      <c r="WI149">
        <f t="shared" si="1187"/>
        <v>0</v>
      </c>
      <c r="WJ149">
        <f t="shared" si="1188"/>
        <v>0</v>
      </c>
      <c r="WK149">
        <f t="shared" si="1189"/>
        <v>0</v>
      </c>
      <c r="WL149">
        <f t="shared" si="1190"/>
        <v>0</v>
      </c>
      <c r="WM149">
        <f t="shared" si="1191"/>
        <v>0</v>
      </c>
      <c r="WN149">
        <f t="shared" si="1192"/>
        <v>0</v>
      </c>
      <c r="WO149">
        <f t="shared" si="1193"/>
        <v>0</v>
      </c>
      <c r="WP149">
        <f t="shared" si="1194"/>
        <v>0</v>
      </c>
      <c r="WQ149">
        <f t="shared" si="1195"/>
        <v>0</v>
      </c>
      <c r="WR149">
        <f t="shared" si="1196"/>
        <v>0</v>
      </c>
      <c r="WS149">
        <f t="shared" si="1154"/>
        <v>0</v>
      </c>
      <c r="WT149">
        <f t="shared" si="1155"/>
        <v>0</v>
      </c>
      <c r="WU149">
        <f t="shared" si="1156"/>
        <v>0</v>
      </c>
      <c r="WV149">
        <f t="shared" si="1157"/>
        <v>0</v>
      </c>
      <c r="WW149">
        <f t="shared" si="1158"/>
        <v>0</v>
      </c>
      <c r="WX149">
        <f t="shared" si="1159"/>
        <v>0</v>
      </c>
      <c r="WY149">
        <f t="shared" si="1160"/>
        <v>0</v>
      </c>
      <c r="WZ149">
        <f t="shared" si="1161"/>
        <v>0</v>
      </c>
      <c r="XA149">
        <f t="shared" si="1162"/>
        <v>0</v>
      </c>
      <c r="XB149">
        <f t="shared" si="1163"/>
        <v>0</v>
      </c>
      <c r="XC149">
        <f t="shared" si="1164"/>
        <v>0</v>
      </c>
      <c r="XD149">
        <f t="shared" si="1165"/>
        <v>0</v>
      </c>
      <c r="XE149">
        <f t="shared" si="1166"/>
        <v>0</v>
      </c>
      <c r="XF149">
        <f t="shared" si="1167"/>
        <v>0</v>
      </c>
      <c r="XG149">
        <f t="shared" si="1168"/>
        <v>0</v>
      </c>
      <c r="XH149">
        <f t="shared" si="1169"/>
        <v>0</v>
      </c>
      <c r="XI149">
        <f t="shared" si="1170"/>
        <v>0</v>
      </c>
      <c r="XJ149">
        <f t="shared" si="1171"/>
        <v>0</v>
      </c>
      <c r="XK149">
        <f t="shared" si="1172"/>
        <v>0</v>
      </c>
      <c r="XL149">
        <f t="shared" si="1173"/>
        <v>0</v>
      </c>
      <c r="XM149">
        <f t="shared" si="1174"/>
        <v>0</v>
      </c>
      <c r="XN149">
        <f t="shared" si="1175"/>
        <v>0</v>
      </c>
      <c r="XO149">
        <f t="shared" si="1176"/>
        <v>0</v>
      </c>
      <c r="XP149">
        <f t="shared" si="1177"/>
        <v>0</v>
      </c>
      <c r="XQ149">
        <f t="shared" si="1178"/>
        <v>0</v>
      </c>
      <c r="XR149">
        <f t="shared" si="1179"/>
        <v>0</v>
      </c>
      <c r="XS149">
        <f t="shared" si="1180"/>
        <v>0</v>
      </c>
      <c r="XT149">
        <f t="shared" si="1181"/>
        <v>0</v>
      </c>
      <c r="XU149">
        <f t="shared" si="1182"/>
        <v>0</v>
      </c>
      <c r="XV149">
        <f t="shared" si="1183"/>
        <v>0</v>
      </c>
      <c r="XX149">
        <f t="shared" si="1184"/>
        <v>0</v>
      </c>
      <c r="XY149">
        <f t="shared" si="1185"/>
        <v>0</v>
      </c>
      <c r="XZ149">
        <f t="shared" si="1186"/>
        <v>0</v>
      </c>
    </row>
    <row r="150" spans="2:650" x14ac:dyDescent="0.45">
      <c r="B150" s="31">
        <v>9</v>
      </c>
      <c r="C150" s="32" t="str">
        <f>IF($D$19="","",EDATE($D$19,8))</f>
        <v/>
      </c>
      <c r="D150" s="48"/>
      <c r="E150" s="29" t="str">
        <f t="shared" si="1197"/>
        <v/>
      </c>
      <c r="F150" s="39" t="str">
        <f t="shared" si="1198"/>
        <v/>
      </c>
      <c r="G150" s="31" t="str">
        <f t="shared" si="1199"/>
        <v/>
      </c>
      <c r="H150" s="47"/>
      <c r="WH150">
        <v>147</v>
      </c>
      <c r="WI150">
        <f t="shared" si="1187"/>
        <v>0</v>
      </c>
      <c r="WJ150">
        <f t="shared" si="1188"/>
        <v>0</v>
      </c>
      <c r="WK150">
        <f t="shared" si="1189"/>
        <v>0</v>
      </c>
      <c r="WL150">
        <f t="shared" si="1190"/>
        <v>0</v>
      </c>
      <c r="WM150">
        <f t="shared" si="1191"/>
        <v>0</v>
      </c>
      <c r="WN150">
        <f t="shared" si="1192"/>
        <v>0</v>
      </c>
      <c r="WO150">
        <f t="shared" si="1193"/>
        <v>0</v>
      </c>
      <c r="WP150">
        <f t="shared" si="1194"/>
        <v>0</v>
      </c>
      <c r="WQ150">
        <f t="shared" si="1195"/>
        <v>0</v>
      </c>
      <c r="WR150">
        <f t="shared" si="1196"/>
        <v>0</v>
      </c>
      <c r="WS150">
        <f t="shared" si="1154"/>
        <v>0</v>
      </c>
      <c r="WT150">
        <f t="shared" si="1155"/>
        <v>0</v>
      </c>
      <c r="WU150">
        <f t="shared" si="1156"/>
        <v>0</v>
      </c>
      <c r="WV150">
        <f t="shared" si="1157"/>
        <v>0</v>
      </c>
      <c r="WW150">
        <f t="shared" si="1158"/>
        <v>0</v>
      </c>
      <c r="WX150">
        <f t="shared" si="1159"/>
        <v>0</v>
      </c>
      <c r="WY150">
        <f t="shared" si="1160"/>
        <v>0</v>
      </c>
      <c r="WZ150">
        <f t="shared" si="1161"/>
        <v>0</v>
      </c>
      <c r="XA150">
        <f t="shared" si="1162"/>
        <v>0</v>
      </c>
      <c r="XB150">
        <f t="shared" si="1163"/>
        <v>0</v>
      </c>
      <c r="XC150">
        <f t="shared" si="1164"/>
        <v>0</v>
      </c>
      <c r="XD150">
        <f t="shared" si="1165"/>
        <v>0</v>
      </c>
      <c r="XE150">
        <f t="shared" si="1166"/>
        <v>0</v>
      </c>
      <c r="XF150">
        <f t="shared" si="1167"/>
        <v>0</v>
      </c>
      <c r="XG150">
        <f t="shared" si="1168"/>
        <v>0</v>
      </c>
      <c r="XH150">
        <f t="shared" si="1169"/>
        <v>0</v>
      </c>
      <c r="XI150">
        <f t="shared" si="1170"/>
        <v>0</v>
      </c>
      <c r="XJ150">
        <f t="shared" si="1171"/>
        <v>0</v>
      </c>
      <c r="XK150">
        <f t="shared" si="1172"/>
        <v>0</v>
      </c>
      <c r="XL150">
        <f t="shared" si="1173"/>
        <v>0</v>
      </c>
      <c r="XM150">
        <f t="shared" si="1174"/>
        <v>0</v>
      </c>
      <c r="XN150">
        <f t="shared" si="1175"/>
        <v>0</v>
      </c>
      <c r="XO150">
        <f t="shared" si="1176"/>
        <v>0</v>
      </c>
      <c r="XP150">
        <f t="shared" si="1177"/>
        <v>0</v>
      </c>
      <c r="XQ150">
        <f t="shared" si="1178"/>
        <v>0</v>
      </c>
      <c r="XR150">
        <f t="shared" si="1179"/>
        <v>0</v>
      </c>
      <c r="XS150">
        <f t="shared" si="1180"/>
        <v>0</v>
      </c>
      <c r="XT150">
        <f t="shared" si="1181"/>
        <v>0</v>
      </c>
      <c r="XU150">
        <f t="shared" si="1182"/>
        <v>0</v>
      </c>
      <c r="XV150">
        <f t="shared" si="1183"/>
        <v>0</v>
      </c>
      <c r="XX150">
        <f t="shared" si="1184"/>
        <v>0</v>
      </c>
      <c r="XY150">
        <f t="shared" si="1185"/>
        <v>0</v>
      </c>
      <c r="XZ150">
        <f t="shared" si="1186"/>
        <v>0</v>
      </c>
    </row>
    <row r="151" spans="2:650" x14ac:dyDescent="0.45">
      <c r="B151" s="31">
        <v>10</v>
      </c>
      <c r="C151" s="32" t="str">
        <f>IF($D$19="","",EDATE($D$19,9))</f>
        <v/>
      </c>
      <c r="D151" s="48"/>
      <c r="E151" s="29" t="str">
        <f t="shared" si="1197"/>
        <v/>
      </c>
      <c r="F151" s="39" t="str">
        <f t="shared" si="1198"/>
        <v/>
      </c>
      <c r="G151" s="31" t="str">
        <f t="shared" si="1199"/>
        <v/>
      </c>
      <c r="H151" s="47"/>
      <c r="WH151">
        <v>148</v>
      </c>
      <c r="WI151">
        <f t="shared" si="1187"/>
        <v>0</v>
      </c>
      <c r="WJ151">
        <f t="shared" si="1188"/>
        <v>0</v>
      </c>
      <c r="WK151">
        <f t="shared" si="1189"/>
        <v>0</v>
      </c>
      <c r="WL151">
        <f t="shared" si="1190"/>
        <v>0</v>
      </c>
      <c r="WM151">
        <f t="shared" si="1191"/>
        <v>0</v>
      </c>
      <c r="WN151">
        <f t="shared" si="1192"/>
        <v>0</v>
      </c>
      <c r="WO151">
        <f t="shared" si="1193"/>
        <v>0</v>
      </c>
      <c r="WP151">
        <f t="shared" si="1194"/>
        <v>0</v>
      </c>
      <c r="WQ151">
        <f t="shared" si="1195"/>
        <v>0</v>
      </c>
      <c r="WR151">
        <f t="shared" si="1196"/>
        <v>0</v>
      </c>
      <c r="WS151">
        <f t="shared" si="1154"/>
        <v>0</v>
      </c>
      <c r="WT151">
        <f t="shared" si="1155"/>
        <v>0</v>
      </c>
      <c r="WU151">
        <f t="shared" si="1156"/>
        <v>0</v>
      </c>
      <c r="WV151">
        <f t="shared" si="1157"/>
        <v>0</v>
      </c>
      <c r="WW151">
        <f t="shared" si="1158"/>
        <v>0</v>
      </c>
      <c r="WX151">
        <f t="shared" si="1159"/>
        <v>0</v>
      </c>
      <c r="WY151">
        <f t="shared" si="1160"/>
        <v>0</v>
      </c>
      <c r="WZ151">
        <f t="shared" si="1161"/>
        <v>0</v>
      </c>
      <c r="XA151">
        <f t="shared" si="1162"/>
        <v>0</v>
      </c>
      <c r="XB151">
        <f t="shared" si="1163"/>
        <v>0</v>
      </c>
      <c r="XC151">
        <f t="shared" si="1164"/>
        <v>0</v>
      </c>
      <c r="XD151">
        <f t="shared" si="1165"/>
        <v>0</v>
      </c>
      <c r="XE151">
        <f t="shared" si="1166"/>
        <v>0</v>
      </c>
      <c r="XF151">
        <f t="shared" si="1167"/>
        <v>0</v>
      </c>
      <c r="XG151">
        <f t="shared" si="1168"/>
        <v>0</v>
      </c>
      <c r="XH151">
        <f t="shared" si="1169"/>
        <v>0</v>
      </c>
      <c r="XI151">
        <f t="shared" si="1170"/>
        <v>0</v>
      </c>
      <c r="XJ151">
        <f t="shared" si="1171"/>
        <v>0</v>
      </c>
      <c r="XK151">
        <f t="shared" si="1172"/>
        <v>0</v>
      </c>
      <c r="XL151">
        <f t="shared" si="1173"/>
        <v>0</v>
      </c>
      <c r="XM151">
        <f t="shared" si="1174"/>
        <v>0</v>
      </c>
      <c r="XN151">
        <f t="shared" si="1175"/>
        <v>0</v>
      </c>
      <c r="XO151">
        <f t="shared" si="1176"/>
        <v>0</v>
      </c>
      <c r="XP151">
        <f t="shared" si="1177"/>
        <v>0</v>
      </c>
      <c r="XQ151">
        <f t="shared" si="1178"/>
        <v>0</v>
      </c>
      <c r="XR151">
        <f t="shared" si="1179"/>
        <v>0</v>
      </c>
      <c r="XS151">
        <f t="shared" si="1180"/>
        <v>0</v>
      </c>
      <c r="XT151">
        <f t="shared" si="1181"/>
        <v>0</v>
      </c>
      <c r="XU151">
        <f t="shared" si="1182"/>
        <v>0</v>
      </c>
      <c r="XV151">
        <f t="shared" si="1183"/>
        <v>0</v>
      </c>
      <c r="XX151">
        <f t="shared" si="1184"/>
        <v>0</v>
      </c>
      <c r="XY151">
        <f t="shared" si="1185"/>
        <v>0</v>
      </c>
      <c r="XZ151">
        <f t="shared" si="1186"/>
        <v>0</v>
      </c>
    </row>
    <row r="152" spans="2:650" x14ac:dyDescent="0.45">
      <c r="B152" s="31">
        <v>11</v>
      </c>
      <c r="C152" s="32" t="str">
        <f>IF($D$19="","",EDATE($D$19,10))</f>
        <v/>
      </c>
      <c r="D152" s="48"/>
      <c r="E152" s="29" t="str">
        <f t="shared" si="1197"/>
        <v/>
      </c>
      <c r="F152" s="39" t="str">
        <f t="shared" si="1198"/>
        <v/>
      </c>
      <c r="G152" s="31" t="str">
        <f t="shared" si="1199"/>
        <v/>
      </c>
      <c r="H152" s="47"/>
      <c r="WH152">
        <v>149</v>
      </c>
      <c r="WI152">
        <f t="shared" si="1187"/>
        <v>0</v>
      </c>
      <c r="WJ152">
        <f t="shared" si="1188"/>
        <v>0</v>
      </c>
      <c r="WK152">
        <f t="shared" si="1189"/>
        <v>0</v>
      </c>
      <c r="WL152">
        <f t="shared" si="1190"/>
        <v>0</v>
      </c>
      <c r="WM152">
        <f t="shared" si="1191"/>
        <v>0</v>
      </c>
      <c r="WN152">
        <f t="shared" si="1192"/>
        <v>0</v>
      </c>
      <c r="WO152">
        <f t="shared" si="1193"/>
        <v>0</v>
      </c>
      <c r="WP152">
        <f t="shared" si="1194"/>
        <v>0</v>
      </c>
      <c r="WQ152">
        <f t="shared" si="1195"/>
        <v>0</v>
      </c>
      <c r="WR152">
        <f t="shared" si="1196"/>
        <v>0</v>
      </c>
      <c r="WS152">
        <f t="shared" si="1154"/>
        <v>0</v>
      </c>
      <c r="WT152">
        <f t="shared" si="1155"/>
        <v>0</v>
      </c>
      <c r="WU152">
        <f t="shared" si="1156"/>
        <v>0</v>
      </c>
      <c r="WV152">
        <f t="shared" si="1157"/>
        <v>0</v>
      </c>
      <c r="WW152">
        <f t="shared" si="1158"/>
        <v>0</v>
      </c>
      <c r="WX152">
        <f t="shared" si="1159"/>
        <v>0</v>
      </c>
      <c r="WY152">
        <f t="shared" si="1160"/>
        <v>0</v>
      </c>
      <c r="WZ152">
        <f t="shared" si="1161"/>
        <v>0</v>
      </c>
      <c r="XA152">
        <f t="shared" si="1162"/>
        <v>0</v>
      </c>
      <c r="XB152">
        <f t="shared" si="1163"/>
        <v>0</v>
      </c>
      <c r="XC152">
        <f t="shared" si="1164"/>
        <v>0</v>
      </c>
      <c r="XD152">
        <f t="shared" si="1165"/>
        <v>0</v>
      </c>
      <c r="XE152">
        <f t="shared" si="1166"/>
        <v>0</v>
      </c>
      <c r="XF152">
        <f t="shared" si="1167"/>
        <v>0</v>
      </c>
      <c r="XG152">
        <f t="shared" si="1168"/>
        <v>0</v>
      </c>
      <c r="XH152">
        <f t="shared" si="1169"/>
        <v>0</v>
      </c>
      <c r="XI152">
        <f t="shared" si="1170"/>
        <v>0</v>
      </c>
      <c r="XJ152">
        <f t="shared" si="1171"/>
        <v>0</v>
      </c>
      <c r="XK152">
        <f t="shared" si="1172"/>
        <v>0</v>
      </c>
      <c r="XL152">
        <f t="shared" si="1173"/>
        <v>0</v>
      </c>
      <c r="XM152">
        <f t="shared" si="1174"/>
        <v>0</v>
      </c>
      <c r="XN152">
        <f t="shared" si="1175"/>
        <v>0</v>
      </c>
      <c r="XO152">
        <f t="shared" si="1176"/>
        <v>0</v>
      </c>
      <c r="XP152">
        <f t="shared" si="1177"/>
        <v>0</v>
      </c>
      <c r="XQ152">
        <f t="shared" si="1178"/>
        <v>0</v>
      </c>
      <c r="XR152">
        <f t="shared" si="1179"/>
        <v>0</v>
      </c>
      <c r="XS152">
        <f t="shared" si="1180"/>
        <v>0</v>
      </c>
      <c r="XT152">
        <f t="shared" si="1181"/>
        <v>0</v>
      </c>
      <c r="XU152">
        <f t="shared" si="1182"/>
        <v>0</v>
      </c>
      <c r="XV152">
        <f t="shared" si="1183"/>
        <v>0</v>
      </c>
      <c r="XX152">
        <f t="shared" si="1184"/>
        <v>0</v>
      </c>
      <c r="XY152">
        <f t="shared" si="1185"/>
        <v>0</v>
      </c>
      <c r="XZ152">
        <f t="shared" si="1186"/>
        <v>0</v>
      </c>
    </row>
    <row r="153" spans="2:650" x14ac:dyDescent="0.45">
      <c r="B153" s="31">
        <v>12</v>
      </c>
      <c r="C153" s="32" t="str">
        <f>IF($D$19="","",EDATE($D$19,11))</f>
        <v/>
      </c>
      <c r="D153" s="48"/>
      <c r="E153" s="29" t="str">
        <f t="shared" si="1197"/>
        <v/>
      </c>
      <c r="F153" s="39" t="str">
        <f t="shared" si="1198"/>
        <v/>
      </c>
      <c r="G153" s="31" t="str">
        <f t="shared" si="1199"/>
        <v/>
      </c>
      <c r="H153" s="47"/>
      <c r="WH153">
        <v>150</v>
      </c>
      <c r="WI153">
        <f t="shared" si="1187"/>
        <v>0</v>
      </c>
      <c r="WJ153">
        <f t="shared" si="1188"/>
        <v>0</v>
      </c>
      <c r="WK153">
        <f t="shared" si="1189"/>
        <v>0</v>
      </c>
      <c r="WL153">
        <f t="shared" si="1190"/>
        <v>0</v>
      </c>
      <c r="WM153">
        <f t="shared" si="1191"/>
        <v>0</v>
      </c>
      <c r="WN153">
        <f t="shared" si="1192"/>
        <v>0</v>
      </c>
      <c r="WO153">
        <f t="shared" si="1193"/>
        <v>0</v>
      </c>
      <c r="WP153">
        <f t="shared" si="1194"/>
        <v>0</v>
      </c>
      <c r="WQ153">
        <f t="shared" si="1195"/>
        <v>0</v>
      </c>
      <c r="WR153">
        <f t="shared" si="1196"/>
        <v>0</v>
      </c>
      <c r="WS153">
        <f t="shared" si="1154"/>
        <v>0</v>
      </c>
      <c r="WT153">
        <f t="shared" si="1155"/>
        <v>0</v>
      </c>
      <c r="WU153">
        <f t="shared" si="1156"/>
        <v>0</v>
      </c>
      <c r="WV153">
        <f t="shared" si="1157"/>
        <v>0</v>
      </c>
      <c r="WW153">
        <f t="shared" si="1158"/>
        <v>0</v>
      </c>
      <c r="WX153">
        <f t="shared" si="1159"/>
        <v>0</v>
      </c>
      <c r="WY153">
        <f t="shared" si="1160"/>
        <v>0</v>
      </c>
      <c r="WZ153">
        <f t="shared" si="1161"/>
        <v>0</v>
      </c>
      <c r="XA153">
        <f t="shared" si="1162"/>
        <v>0</v>
      </c>
      <c r="XB153">
        <f t="shared" si="1163"/>
        <v>0</v>
      </c>
      <c r="XC153">
        <f t="shared" si="1164"/>
        <v>0</v>
      </c>
      <c r="XD153">
        <f t="shared" si="1165"/>
        <v>0</v>
      </c>
      <c r="XE153">
        <f t="shared" si="1166"/>
        <v>0</v>
      </c>
      <c r="XF153">
        <f t="shared" si="1167"/>
        <v>0</v>
      </c>
      <c r="XG153">
        <f t="shared" si="1168"/>
        <v>0</v>
      </c>
      <c r="XH153">
        <f t="shared" si="1169"/>
        <v>0</v>
      </c>
      <c r="XI153">
        <f t="shared" si="1170"/>
        <v>0</v>
      </c>
      <c r="XJ153">
        <f t="shared" si="1171"/>
        <v>0</v>
      </c>
      <c r="XK153">
        <f t="shared" si="1172"/>
        <v>0</v>
      </c>
      <c r="XL153">
        <f t="shared" si="1173"/>
        <v>0</v>
      </c>
      <c r="XM153">
        <f t="shared" si="1174"/>
        <v>0</v>
      </c>
      <c r="XN153">
        <f t="shared" si="1175"/>
        <v>0</v>
      </c>
      <c r="XO153">
        <f t="shared" si="1176"/>
        <v>0</v>
      </c>
      <c r="XP153">
        <f t="shared" si="1177"/>
        <v>0</v>
      </c>
      <c r="XQ153">
        <f t="shared" si="1178"/>
        <v>0</v>
      </c>
      <c r="XR153">
        <f t="shared" si="1179"/>
        <v>0</v>
      </c>
      <c r="XS153">
        <f t="shared" si="1180"/>
        <v>0</v>
      </c>
      <c r="XT153">
        <f t="shared" si="1181"/>
        <v>0</v>
      </c>
      <c r="XU153">
        <f t="shared" si="1182"/>
        <v>0</v>
      </c>
      <c r="XV153">
        <f t="shared" si="1183"/>
        <v>0</v>
      </c>
      <c r="XX153">
        <f t="shared" si="1184"/>
        <v>0</v>
      </c>
      <c r="XY153">
        <f t="shared" si="1185"/>
        <v>0</v>
      </c>
      <c r="XZ153">
        <f t="shared" si="1186"/>
        <v>0</v>
      </c>
    </row>
    <row r="154" spans="2:650" x14ac:dyDescent="0.45">
      <c r="B154" s="31">
        <v>13</v>
      </c>
      <c r="C154" s="32" t="str">
        <f>IF($D$19="","",EDATE($D$19,12))</f>
        <v/>
      </c>
      <c r="D154" s="48"/>
      <c r="E154" s="29" t="str">
        <f t="shared" si="1197"/>
        <v/>
      </c>
      <c r="F154" s="39" t="str">
        <f t="shared" si="1198"/>
        <v/>
      </c>
      <c r="G154" s="31" t="str">
        <f t="shared" si="1199"/>
        <v/>
      </c>
      <c r="H154" s="47"/>
      <c r="WH154">
        <v>151</v>
      </c>
      <c r="WI154">
        <f t="shared" si="1187"/>
        <v>0</v>
      </c>
      <c r="WJ154">
        <f t="shared" si="1188"/>
        <v>0</v>
      </c>
      <c r="WK154">
        <f t="shared" si="1189"/>
        <v>0</v>
      </c>
      <c r="WL154">
        <f t="shared" si="1190"/>
        <v>0</v>
      </c>
      <c r="WM154">
        <f t="shared" si="1191"/>
        <v>0</v>
      </c>
      <c r="WN154">
        <f t="shared" si="1192"/>
        <v>0</v>
      </c>
      <c r="WO154">
        <f t="shared" si="1193"/>
        <v>0</v>
      </c>
      <c r="WP154">
        <f t="shared" si="1194"/>
        <v>0</v>
      </c>
      <c r="WQ154">
        <f t="shared" si="1195"/>
        <v>0</v>
      </c>
      <c r="WR154">
        <f t="shared" si="1196"/>
        <v>0</v>
      </c>
      <c r="WS154">
        <f t="shared" si="1154"/>
        <v>0</v>
      </c>
      <c r="WT154">
        <f t="shared" si="1155"/>
        <v>0</v>
      </c>
      <c r="WU154">
        <f t="shared" si="1156"/>
        <v>0</v>
      </c>
      <c r="WV154">
        <f t="shared" si="1157"/>
        <v>0</v>
      </c>
      <c r="WW154">
        <f t="shared" si="1158"/>
        <v>0</v>
      </c>
      <c r="WX154">
        <f t="shared" si="1159"/>
        <v>0</v>
      </c>
      <c r="WY154">
        <f t="shared" si="1160"/>
        <v>0</v>
      </c>
      <c r="WZ154">
        <f t="shared" si="1161"/>
        <v>0</v>
      </c>
      <c r="XA154">
        <f t="shared" si="1162"/>
        <v>0</v>
      </c>
      <c r="XB154">
        <f t="shared" si="1163"/>
        <v>0</v>
      </c>
      <c r="XC154">
        <f t="shared" si="1164"/>
        <v>0</v>
      </c>
      <c r="XD154">
        <f t="shared" si="1165"/>
        <v>0</v>
      </c>
      <c r="XE154">
        <f t="shared" si="1166"/>
        <v>0</v>
      </c>
      <c r="XF154">
        <f t="shared" si="1167"/>
        <v>0</v>
      </c>
      <c r="XG154">
        <f t="shared" si="1168"/>
        <v>0</v>
      </c>
      <c r="XH154">
        <f t="shared" si="1169"/>
        <v>0</v>
      </c>
      <c r="XI154">
        <f t="shared" si="1170"/>
        <v>0</v>
      </c>
      <c r="XJ154">
        <f t="shared" si="1171"/>
        <v>0</v>
      </c>
      <c r="XK154">
        <f t="shared" si="1172"/>
        <v>0</v>
      </c>
      <c r="XL154">
        <f t="shared" si="1173"/>
        <v>0</v>
      </c>
      <c r="XM154">
        <f t="shared" si="1174"/>
        <v>0</v>
      </c>
      <c r="XN154">
        <f t="shared" si="1175"/>
        <v>0</v>
      </c>
      <c r="XO154">
        <f t="shared" si="1176"/>
        <v>0</v>
      </c>
      <c r="XP154">
        <f t="shared" si="1177"/>
        <v>0</v>
      </c>
      <c r="XQ154">
        <f t="shared" si="1178"/>
        <v>0</v>
      </c>
      <c r="XR154">
        <f t="shared" si="1179"/>
        <v>0</v>
      </c>
      <c r="XS154">
        <f t="shared" si="1180"/>
        <v>0</v>
      </c>
      <c r="XT154">
        <f t="shared" si="1181"/>
        <v>0</v>
      </c>
      <c r="XU154">
        <f t="shared" si="1182"/>
        <v>0</v>
      </c>
      <c r="XV154">
        <f t="shared" si="1183"/>
        <v>0</v>
      </c>
      <c r="XX154">
        <f t="shared" si="1184"/>
        <v>0</v>
      </c>
      <c r="XY154">
        <f t="shared" si="1185"/>
        <v>0</v>
      </c>
      <c r="XZ154">
        <f t="shared" si="1186"/>
        <v>0</v>
      </c>
    </row>
    <row r="155" spans="2:650" x14ac:dyDescent="0.45">
      <c r="B155" s="31">
        <v>14</v>
      </c>
      <c r="C155" s="32" t="str">
        <f>IF($D$19="","",EDATE($D$19,13))</f>
        <v/>
      </c>
      <c r="D155" s="48"/>
      <c r="E155" s="29" t="str">
        <f t="shared" si="1197"/>
        <v/>
      </c>
      <c r="F155" s="39" t="str">
        <f t="shared" si="1198"/>
        <v/>
      </c>
      <c r="G155" s="31" t="str">
        <f t="shared" si="1199"/>
        <v/>
      </c>
      <c r="H155" s="47"/>
      <c r="WH155">
        <v>152</v>
      </c>
      <c r="WI155">
        <f t="shared" si="1187"/>
        <v>0</v>
      </c>
      <c r="WJ155">
        <f t="shared" si="1188"/>
        <v>0</v>
      </c>
      <c r="WK155">
        <f t="shared" si="1189"/>
        <v>0</v>
      </c>
      <c r="WL155">
        <f t="shared" si="1190"/>
        <v>0</v>
      </c>
      <c r="WM155">
        <f t="shared" si="1191"/>
        <v>0</v>
      </c>
      <c r="WN155">
        <f t="shared" si="1192"/>
        <v>0</v>
      </c>
      <c r="WO155">
        <f t="shared" si="1193"/>
        <v>0</v>
      </c>
      <c r="WP155">
        <f t="shared" si="1194"/>
        <v>0</v>
      </c>
      <c r="WQ155">
        <f t="shared" si="1195"/>
        <v>0</v>
      </c>
      <c r="WR155">
        <f t="shared" si="1196"/>
        <v>0</v>
      </c>
      <c r="WS155">
        <f t="shared" si="1154"/>
        <v>0</v>
      </c>
      <c r="WT155">
        <f t="shared" si="1155"/>
        <v>0</v>
      </c>
      <c r="WU155">
        <f t="shared" si="1156"/>
        <v>0</v>
      </c>
      <c r="WV155">
        <f t="shared" si="1157"/>
        <v>0</v>
      </c>
      <c r="WW155">
        <f t="shared" si="1158"/>
        <v>0</v>
      </c>
      <c r="WX155">
        <f t="shared" si="1159"/>
        <v>0</v>
      </c>
      <c r="WY155">
        <f t="shared" si="1160"/>
        <v>0</v>
      </c>
      <c r="WZ155">
        <f t="shared" si="1161"/>
        <v>0</v>
      </c>
      <c r="XA155">
        <f t="shared" si="1162"/>
        <v>0</v>
      </c>
      <c r="XB155">
        <f t="shared" si="1163"/>
        <v>0</v>
      </c>
      <c r="XC155">
        <f t="shared" si="1164"/>
        <v>0</v>
      </c>
      <c r="XD155">
        <f t="shared" si="1165"/>
        <v>0</v>
      </c>
      <c r="XE155">
        <f t="shared" si="1166"/>
        <v>0</v>
      </c>
      <c r="XF155">
        <f t="shared" si="1167"/>
        <v>0</v>
      </c>
      <c r="XG155">
        <f t="shared" si="1168"/>
        <v>0</v>
      </c>
      <c r="XH155">
        <f t="shared" si="1169"/>
        <v>0</v>
      </c>
      <c r="XI155">
        <f t="shared" si="1170"/>
        <v>0</v>
      </c>
      <c r="XJ155">
        <f t="shared" si="1171"/>
        <v>0</v>
      </c>
      <c r="XK155">
        <f t="shared" si="1172"/>
        <v>0</v>
      </c>
      <c r="XL155">
        <f t="shared" si="1173"/>
        <v>0</v>
      </c>
      <c r="XM155">
        <f t="shared" si="1174"/>
        <v>0</v>
      </c>
      <c r="XN155">
        <f t="shared" si="1175"/>
        <v>0</v>
      </c>
      <c r="XO155">
        <f t="shared" si="1176"/>
        <v>0</v>
      </c>
      <c r="XP155">
        <f t="shared" si="1177"/>
        <v>0</v>
      </c>
      <c r="XQ155">
        <f t="shared" si="1178"/>
        <v>0</v>
      </c>
      <c r="XR155">
        <f t="shared" si="1179"/>
        <v>0</v>
      </c>
      <c r="XS155">
        <f t="shared" si="1180"/>
        <v>0</v>
      </c>
      <c r="XT155">
        <f t="shared" si="1181"/>
        <v>0</v>
      </c>
      <c r="XU155">
        <f t="shared" si="1182"/>
        <v>0</v>
      </c>
      <c r="XV155">
        <f t="shared" si="1183"/>
        <v>0</v>
      </c>
      <c r="XX155">
        <f t="shared" si="1184"/>
        <v>0</v>
      </c>
      <c r="XY155">
        <f t="shared" si="1185"/>
        <v>0</v>
      </c>
      <c r="XZ155">
        <f t="shared" si="1186"/>
        <v>0</v>
      </c>
    </row>
    <row r="156" spans="2:650" x14ac:dyDescent="0.45">
      <c r="B156" s="31">
        <v>15</v>
      </c>
      <c r="C156" s="32" t="str">
        <f>IF($D$19="","",EDATE($D$19,14))</f>
        <v/>
      </c>
      <c r="D156" s="48"/>
      <c r="E156" s="29" t="str">
        <f t="shared" si="1197"/>
        <v/>
      </c>
      <c r="F156" s="39" t="str">
        <f t="shared" si="1198"/>
        <v/>
      </c>
      <c r="G156" s="31" t="str">
        <f t="shared" si="1199"/>
        <v/>
      </c>
      <c r="H156" s="47"/>
      <c r="WH156">
        <v>153</v>
      </c>
      <c r="WI156">
        <f t="shared" si="1187"/>
        <v>0</v>
      </c>
      <c r="WJ156">
        <f t="shared" si="1188"/>
        <v>0</v>
      </c>
      <c r="WK156">
        <f t="shared" si="1189"/>
        <v>0</v>
      </c>
      <c r="WL156">
        <f t="shared" si="1190"/>
        <v>0</v>
      </c>
      <c r="WM156">
        <f t="shared" si="1191"/>
        <v>0</v>
      </c>
      <c r="WN156">
        <f t="shared" si="1192"/>
        <v>0</v>
      </c>
      <c r="WO156">
        <f t="shared" si="1193"/>
        <v>0</v>
      </c>
      <c r="WP156">
        <f t="shared" si="1194"/>
        <v>0</v>
      </c>
      <c r="WQ156">
        <f t="shared" si="1195"/>
        <v>0</v>
      </c>
      <c r="WR156">
        <f t="shared" si="1196"/>
        <v>0</v>
      </c>
      <c r="WS156">
        <f t="shared" si="1154"/>
        <v>0</v>
      </c>
      <c r="WT156">
        <f t="shared" si="1155"/>
        <v>0</v>
      </c>
      <c r="WU156">
        <f t="shared" si="1156"/>
        <v>0</v>
      </c>
      <c r="WV156">
        <f t="shared" si="1157"/>
        <v>0</v>
      </c>
      <c r="WW156">
        <f t="shared" si="1158"/>
        <v>0</v>
      </c>
      <c r="WX156">
        <f t="shared" si="1159"/>
        <v>0</v>
      </c>
      <c r="WY156">
        <f t="shared" si="1160"/>
        <v>0</v>
      </c>
      <c r="WZ156">
        <f t="shared" si="1161"/>
        <v>0</v>
      </c>
      <c r="XA156">
        <f t="shared" si="1162"/>
        <v>0</v>
      </c>
      <c r="XB156">
        <f t="shared" si="1163"/>
        <v>0</v>
      </c>
      <c r="XC156">
        <f t="shared" si="1164"/>
        <v>0</v>
      </c>
      <c r="XD156">
        <f t="shared" si="1165"/>
        <v>0</v>
      </c>
      <c r="XE156">
        <f t="shared" si="1166"/>
        <v>0</v>
      </c>
      <c r="XF156">
        <f t="shared" si="1167"/>
        <v>0</v>
      </c>
      <c r="XG156">
        <f t="shared" si="1168"/>
        <v>0</v>
      </c>
      <c r="XH156">
        <f t="shared" si="1169"/>
        <v>0</v>
      </c>
      <c r="XI156">
        <f t="shared" si="1170"/>
        <v>0</v>
      </c>
      <c r="XJ156">
        <f t="shared" si="1171"/>
        <v>0</v>
      </c>
      <c r="XK156">
        <f t="shared" si="1172"/>
        <v>0</v>
      </c>
      <c r="XL156">
        <f t="shared" si="1173"/>
        <v>0</v>
      </c>
      <c r="XM156">
        <f t="shared" si="1174"/>
        <v>0</v>
      </c>
      <c r="XN156">
        <f t="shared" si="1175"/>
        <v>0</v>
      </c>
      <c r="XO156">
        <f t="shared" si="1176"/>
        <v>0</v>
      </c>
      <c r="XP156">
        <f t="shared" si="1177"/>
        <v>0</v>
      </c>
      <c r="XQ156">
        <f t="shared" si="1178"/>
        <v>0</v>
      </c>
      <c r="XR156">
        <f t="shared" si="1179"/>
        <v>0</v>
      </c>
      <c r="XS156">
        <f t="shared" si="1180"/>
        <v>0</v>
      </c>
      <c r="XT156">
        <f t="shared" si="1181"/>
        <v>0</v>
      </c>
      <c r="XU156">
        <f t="shared" si="1182"/>
        <v>0</v>
      </c>
      <c r="XV156">
        <f t="shared" si="1183"/>
        <v>0</v>
      </c>
      <c r="XX156">
        <f t="shared" si="1184"/>
        <v>0</v>
      </c>
      <c r="XY156">
        <f t="shared" si="1185"/>
        <v>0</v>
      </c>
      <c r="XZ156">
        <f t="shared" si="1186"/>
        <v>0</v>
      </c>
    </row>
    <row r="157" spans="2:650" x14ac:dyDescent="0.45">
      <c r="B157" s="31">
        <v>16</v>
      </c>
      <c r="C157" s="32" t="str">
        <f>IF($D$19="","",EDATE($D$19,15))</f>
        <v/>
      </c>
      <c r="D157" s="48"/>
      <c r="E157" s="29" t="str">
        <f t="shared" si="1197"/>
        <v/>
      </c>
      <c r="F157" s="39" t="str">
        <f t="shared" si="1198"/>
        <v/>
      </c>
      <c r="G157" s="31" t="str">
        <f t="shared" si="1199"/>
        <v/>
      </c>
      <c r="H157" s="47"/>
      <c r="WH157">
        <v>154</v>
      </c>
      <c r="WI157">
        <f t="shared" si="1187"/>
        <v>0</v>
      </c>
      <c r="WJ157">
        <f t="shared" si="1188"/>
        <v>0</v>
      </c>
      <c r="WK157">
        <f t="shared" si="1189"/>
        <v>0</v>
      </c>
      <c r="WL157">
        <f t="shared" si="1190"/>
        <v>0</v>
      </c>
      <c r="WM157">
        <f t="shared" si="1191"/>
        <v>0</v>
      </c>
      <c r="WN157">
        <f t="shared" si="1192"/>
        <v>0</v>
      </c>
      <c r="WO157">
        <f t="shared" si="1193"/>
        <v>0</v>
      </c>
      <c r="WP157">
        <f t="shared" si="1194"/>
        <v>0</v>
      </c>
      <c r="WQ157">
        <f t="shared" si="1195"/>
        <v>0</v>
      </c>
      <c r="WR157">
        <f t="shared" si="1196"/>
        <v>0</v>
      </c>
      <c r="WS157">
        <f t="shared" si="1154"/>
        <v>0</v>
      </c>
      <c r="WT157">
        <f t="shared" si="1155"/>
        <v>0</v>
      </c>
      <c r="WU157">
        <f t="shared" si="1156"/>
        <v>0</v>
      </c>
      <c r="WV157">
        <f t="shared" si="1157"/>
        <v>0</v>
      </c>
      <c r="WW157">
        <f t="shared" si="1158"/>
        <v>0</v>
      </c>
      <c r="WX157">
        <f t="shared" si="1159"/>
        <v>0</v>
      </c>
      <c r="WY157">
        <f t="shared" si="1160"/>
        <v>0</v>
      </c>
      <c r="WZ157">
        <f t="shared" si="1161"/>
        <v>0</v>
      </c>
      <c r="XA157">
        <f t="shared" si="1162"/>
        <v>0</v>
      </c>
      <c r="XB157">
        <f t="shared" si="1163"/>
        <v>0</v>
      </c>
      <c r="XC157">
        <f t="shared" si="1164"/>
        <v>0</v>
      </c>
      <c r="XD157">
        <f t="shared" si="1165"/>
        <v>0</v>
      </c>
      <c r="XE157">
        <f t="shared" si="1166"/>
        <v>0</v>
      </c>
      <c r="XF157">
        <f t="shared" si="1167"/>
        <v>0</v>
      </c>
      <c r="XG157">
        <f t="shared" si="1168"/>
        <v>0</v>
      </c>
      <c r="XH157">
        <f t="shared" si="1169"/>
        <v>0</v>
      </c>
      <c r="XI157">
        <f t="shared" si="1170"/>
        <v>0</v>
      </c>
      <c r="XJ157">
        <f t="shared" si="1171"/>
        <v>0</v>
      </c>
      <c r="XK157">
        <f t="shared" si="1172"/>
        <v>0</v>
      </c>
      <c r="XL157">
        <f t="shared" si="1173"/>
        <v>0</v>
      </c>
      <c r="XM157">
        <f t="shared" si="1174"/>
        <v>0</v>
      </c>
      <c r="XN157">
        <f t="shared" si="1175"/>
        <v>0</v>
      </c>
      <c r="XO157">
        <f t="shared" si="1176"/>
        <v>0</v>
      </c>
      <c r="XP157">
        <f t="shared" si="1177"/>
        <v>0</v>
      </c>
      <c r="XQ157">
        <f t="shared" si="1178"/>
        <v>0</v>
      </c>
      <c r="XR157">
        <f t="shared" si="1179"/>
        <v>0</v>
      </c>
      <c r="XS157">
        <f t="shared" si="1180"/>
        <v>0</v>
      </c>
      <c r="XT157">
        <f t="shared" si="1181"/>
        <v>0</v>
      </c>
      <c r="XU157">
        <f t="shared" si="1182"/>
        <v>0</v>
      </c>
      <c r="XV157">
        <f t="shared" si="1183"/>
        <v>0</v>
      </c>
      <c r="XX157">
        <f t="shared" si="1184"/>
        <v>0</v>
      </c>
      <c r="XY157">
        <f t="shared" si="1185"/>
        <v>0</v>
      </c>
      <c r="XZ157">
        <f t="shared" si="1186"/>
        <v>0</v>
      </c>
    </row>
    <row r="158" spans="2:650" x14ac:dyDescent="0.45">
      <c r="B158" s="31">
        <v>17</v>
      </c>
      <c r="C158" s="32" t="str">
        <f>IF($D$19="","",EDATE($D$19,16))</f>
        <v/>
      </c>
      <c r="D158" s="48"/>
      <c r="E158" s="29" t="str">
        <f t="shared" si="1197"/>
        <v/>
      </c>
      <c r="F158" s="39" t="str">
        <f t="shared" si="1198"/>
        <v/>
      </c>
      <c r="G158" s="31" t="str">
        <f t="shared" si="1199"/>
        <v/>
      </c>
      <c r="H158" s="47"/>
      <c r="WH158">
        <v>155</v>
      </c>
      <c r="WI158">
        <f t="shared" si="1187"/>
        <v>0</v>
      </c>
      <c r="WJ158">
        <f t="shared" si="1188"/>
        <v>0</v>
      </c>
      <c r="WK158">
        <f t="shared" si="1189"/>
        <v>0</v>
      </c>
      <c r="WL158">
        <f t="shared" si="1190"/>
        <v>0</v>
      </c>
      <c r="WM158">
        <f t="shared" si="1191"/>
        <v>0</v>
      </c>
      <c r="WN158">
        <f t="shared" si="1192"/>
        <v>0</v>
      </c>
      <c r="WO158">
        <f t="shared" si="1193"/>
        <v>0</v>
      </c>
      <c r="WP158">
        <f t="shared" si="1194"/>
        <v>0</v>
      </c>
      <c r="WQ158">
        <f t="shared" si="1195"/>
        <v>0</v>
      </c>
      <c r="WR158">
        <f t="shared" si="1196"/>
        <v>0</v>
      </c>
      <c r="WS158">
        <f t="shared" si="1154"/>
        <v>0</v>
      </c>
      <c r="WT158">
        <f t="shared" si="1155"/>
        <v>0</v>
      </c>
      <c r="WU158">
        <f t="shared" si="1156"/>
        <v>0</v>
      </c>
      <c r="WV158">
        <f t="shared" si="1157"/>
        <v>0</v>
      </c>
      <c r="WW158">
        <f t="shared" si="1158"/>
        <v>0</v>
      </c>
      <c r="WX158">
        <f t="shared" si="1159"/>
        <v>0</v>
      </c>
      <c r="WY158">
        <f t="shared" si="1160"/>
        <v>0</v>
      </c>
      <c r="WZ158">
        <f t="shared" si="1161"/>
        <v>0</v>
      </c>
      <c r="XA158">
        <f t="shared" si="1162"/>
        <v>0</v>
      </c>
      <c r="XB158">
        <f t="shared" si="1163"/>
        <v>0</v>
      </c>
      <c r="XC158">
        <f t="shared" si="1164"/>
        <v>0</v>
      </c>
      <c r="XD158">
        <f t="shared" si="1165"/>
        <v>0</v>
      </c>
      <c r="XE158">
        <f t="shared" si="1166"/>
        <v>0</v>
      </c>
      <c r="XF158">
        <f t="shared" si="1167"/>
        <v>0</v>
      </c>
      <c r="XG158">
        <f t="shared" si="1168"/>
        <v>0</v>
      </c>
      <c r="XH158">
        <f t="shared" si="1169"/>
        <v>0</v>
      </c>
      <c r="XI158">
        <f t="shared" si="1170"/>
        <v>0</v>
      </c>
      <c r="XJ158">
        <f t="shared" si="1171"/>
        <v>0</v>
      </c>
      <c r="XK158">
        <f t="shared" si="1172"/>
        <v>0</v>
      </c>
      <c r="XL158">
        <f t="shared" si="1173"/>
        <v>0</v>
      </c>
      <c r="XM158">
        <f t="shared" si="1174"/>
        <v>0</v>
      </c>
      <c r="XN158">
        <f t="shared" si="1175"/>
        <v>0</v>
      </c>
      <c r="XO158">
        <f t="shared" si="1176"/>
        <v>0</v>
      </c>
      <c r="XP158">
        <f t="shared" si="1177"/>
        <v>0</v>
      </c>
      <c r="XQ158">
        <f t="shared" si="1178"/>
        <v>0</v>
      </c>
      <c r="XR158">
        <f t="shared" si="1179"/>
        <v>0</v>
      </c>
      <c r="XS158">
        <f t="shared" si="1180"/>
        <v>0</v>
      </c>
      <c r="XT158">
        <f t="shared" si="1181"/>
        <v>0</v>
      </c>
      <c r="XU158">
        <f t="shared" si="1182"/>
        <v>0</v>
      </c>
      <c r="XV158">
        <f t="shared" si="1183"/>
        <v>0</v>
      </c>
      <c r="XX158">
        <f t="shared" si="1184"/>
        <v>0</v>
      </c>
      <c r="XY158">
        <f t="shared" si="1185"/>
        <v>0</v>
      </c>
      <c r="XZ158">
        <f t="shared" si="1186"/>
        <v>0</v>
      </c>
    </row>
    <row r="159" spans="2:650" x14ac:dyDescent="0.45">
      <c r="B159" s="31">
        <v>18</v>
      </c>
      <c r="C159" s="32" t="str">
        <f>IF($D$19="","",EDATE($D$19,17))</f>
        <v/>
      </c>
      <c r="D159" s="48"/>
      <c r="E159" s="29" t="str">
        <f t="shared" si="1197"/>
        <v/>
      </c>
      <c r="F159" s="39" t="str">
        <f t="shared" si="1198"/>
        <v/>
      </c>
      <c r="G159" s="31" t="str">
        <f t="shared" si="1199"/>
        <v/>
      </c>
      <c r="H159" s="47"/>
      <c r="WH159">
        <v>156</v>
      </c>
      <c r="WI159">
        <f t="shared" si="1187"/>
        <v>0</v>
      </c>
      <c r="WJ159">
        <f t="shared" si="1188"/>
        <v>0</v>
      </c>
      <c r="WK159">
        <f t="shared" si="1189"/>
        <v>0</v>
      </c>
      <c r="WL159">
        <f t="shared" si="1190"/>
        <v>0</v>
      </c>
      <c r="WM159">
        <f t="shared" si="1191"/>
        <v>0</v>
      </c>
      <c r="WN159">
        <f t="shared" si="1192"/>
        <v>0</v>
      </c>
      <c r="WO159">
        <f t="shared" si="1193"/>
        <v>0</v>
      </c>
      <c r="WP159">
        <f t="shared" si="1194"/>
        <v>0</v>
      </c>
      <c r="WQ159">
        <f t="shared" si="1195"/>
        <v>0</v>
      </c>
      <c r="WR159">
        <f t="shared" si="1196"/>
        <v>0</v>
      </c>
      <c r="WS159">
        <f t="shared" si="1154"/>
        <v>0</v>
      </c>
      <c r="WT159">
        <f t="shared" si="1155"/>
        <v>0</v>
      </c>
      <c r="WU159">
        <f t="shared" si="1156"/>
        <v>0</v>
      </c>
      <c r="WV159">
        <f t="shared" si="1157"/>
        <v>0</v>
      </c>
      <c r="WW159">
        <f t="shared" si="1158"/>
        <v>0</v>
      </c>
      <c r="WX159">
        <f t="shared" si="1159"/>
        <v>0</v>
      </c>
      <c r="WY159">
        <f t="shared" si="1160"/>
        <v>0</v>
      </c>
      <c r="WZ159">
        <f t="shared" si="1161"/>
        <v>0</v>
      </c>
      <c r="XA159">
        <f t="shared" si="1162"/>
        <v>0</v>
      </c>
      <c r="XB159">
        <f t="shared" si="1163"/>
        <v>0</v>
      </c>
      <c r="XC159">
        <f t="shared" si="1164"/>
        <v>0</v>
      </c>
      <c r="XD159">
        <f t="shared" si="1165"/>
        <v>0</v>
      </c>
      <c r="XE159">
        <f t="shared" si="1166"/>
        <v>0</v>
      </c>
      <c r="XF159">
        <f t="shared" si="1167"/>
        <v>0</v>
      </c>
      <c r="XG159">
        <f t="shared" si="1168"/>
        <v>0</v>
      </c>
      <c r="XH159">
        <f t="shared" si="1169"/>
        <v>0</v>
      </c>
      <c r="XI159">
        <f t="shared" si="1170"/>
        <v>0</v>
      </c>
      <c r="XJ159">
        <f t="shared" si="1171"/>
        <v>0</v>
      </c>
      <c r="XK159">
        <f t="shared" si="1172"/>
        <v>0</v>
      </c>
      <c r="XL159">
        <f t="shared" si="1173"/>
        <v>0</v>
      </c>
      <c r="XM159">
        <f t="shared" si="1174"/>
        <v>0</v>
      </c>
      <c r="XN159">
        <f t="shared" si="1175"/>
        <v>0</v>
      </c>
      <c r="XO159">
        <f t="shared" si="1176"/>
        <v>0</v>
      </c>
      <c r="XP159">
        <f t="shared" si="1177"/>
        <v>0</v>
      </c>
      <c r="XQ159">
        <f t="shared" si="1178"/>
        <v>0</v>
      </c>
      <c r="XR159">
        <f t="shared" si="1179"/>
        <v>0</v>
      </c>
      <c r="XS159">
        <f t="shared" si="1180"/>
        <v>0</v>
      </c>
      <c r="XT159">
        <f t="shared" si="1181"/>
        <v>0</v>
      </c>
      <c r="XU159">
        <f t="shared" si="1182"/>
        <v>0</v>
      </c>
      <c r="XV159">
        <f t="shared" si="1183"/>
        <v>0</v>
      </c>
      <c r="XX159">
        <f t="shared" si="1184"/>
        <v>0</v>
      </c>
      <c r="XY159">
        <f t="shared" si="1185"/>
        <v>0</v>
      </c>
      <c r="XZ159">
        <f t="shared" si="1186"/>
        <v>0</v>
      </c>
    </row>
    <row r="160" spans="2:650" x14ac:dyDescent="0.45">
      <c r="B160" s="31">
        <v>19</v>
      </c>
      <c r="C160" s="32" t="str">
        <f>IF($D$19="","",EDATE($D$19,18))</f>
        <v/>
      </c>
      <c r="D160" s="48"/>
      <c r="E160" s="29" t="str">
        <f t="shared" si="1197"/>
        <v/>
      </c>
      <c r="F160" s="39" t="str">
        <f t="shared" si="1198"/>
        <v/>
      </c>
      <c r="G160" s="31" t="str">
        <f t="shared" si="1199"/>
        <v/>
      </c>
      <c r="H160" s="47"/>
      <c r="WH160">
        <v>157</v>
      </c>
      <c r="WI160">
        <f t="shared" si="1187"/>
        <v>0</v>
      </c>
      <c r="WJ160">
        <f t="shared" si="1188"/>
        <v>0</v>
      </c>
      <c r="WK160">
        <f t="shared" si="1189"/>
        <v>0</v>
      </c>
      <c r="WL160">
        <f t="shared" si="1190"/>
        <v>0</v>
      </c>
      <c r="WM160">
        <f t="shared" si="1191"/>
        <v>0</v>
      </c>
      <c r="WN160">
        <f t="shared" si="1192"/>
        <v>0</v>
      </c>
      <c r="WO160">
        <f t="shared" si="1193"/>
        <v>0</v>
      </c>
      <c r="WP160">
        <f t="shared" si="1194"/>
        <v>0</v>
      </c>
      <c r="WQ160">
        <f t="shared" si="1195"/>
        <v>0</v>
      </c>
      <c r="WR160">
        <f t="shared" si="1196"/>
        <v>0</v>
      </c>
      <c r="WS160">
        <f t="shared" si="1154"/>
        <v>0</v>
      </c>
      <c r="WT160">
        <f t="shared" si="1155"/>
        <v>0</v>
      </c>
      <c r="WU160">
        <f t="shared" si="1156"/>
        <v>0</v>
      </c>
      <c r="WV160">
        <f t="shared" si="1157"/>
        <v>0</v>
      </c>
      <c r="WW160">
        <f t="shared" si="1158"/>
        <v>0</v>
      </c>
      <c r="WX160">
        <f t="shared" si="1159"/>
        <v>0</v>
      </c>
      <c r="WY160">
        <f t="shared" si="1160"/>
        <v>0</v>
      </c>
      <c r="WZ160">
        <f t="shared" si="1161"/>
        <v>0</v>
      </c>
      <c r="XA160">
        <f t="shared" si="1162"/>
        <v>0</v>
      </c>
      <c r="XB160">
        <f t="shared" si="1163"/>
        <v>0</v>
      </c>
      <c r="XC160">
        <f t="shared" si="1164"/>
        <v>0</v>
      </c>
      <c r="XD160">
        <f t="shared" si="1165"/>
        <v>0</v>
      </c>
      <c r="XE160">
        <f t="shared" si="1166"/>
        <v>0</v>
      </c>
      <c r="XF160">
        <f t="shared" si="1167"/>
        <v>0</v>
      </c>
      <c r="XG160">
        <f t="shared" si="1168"/>
        <v>0</v>
      </c>
      <c r="XH160">
        <f t="shared" si="1169"/>
        <v>0</v>
      </c>
      <c r="XI160">
        <f t="shared" si="1170"/>
        <v>0</v>
      </c>
      <c r="XJ160">
        <f t="shared" si="1171"/>
        <v>0</v>
      </c>
      <c r="XK160">
        <f t="shared" si="1172"/>
        <v>0</v>
      </c>
      <c r="XL160">
        <f t="shared" si="1173"/>
        <v>0</v>
      </c>
      <c r="XM160">
        <f t="shared" si="1174"/>
        <v>0</v>
      </c>
      <c r="XN160">
        <f t="shared" si="1175"/>
        <v>0</v>
      </c>
      <c r="XO160">
        <f t="shared" si="1176"/>
        <v>0</v>
      </c>
      <c r="XP160">
        <f t="shared" si="1177"/>
        <v>0</v>
      </c>
      <c r="XQ160">
        <f t="shared" si="1178"/>
        <v>0</v>
      </c>
      <c r="XR160">
        <f t="shared" si="1179"/>
        <v>0</v>
      </c>
      <c r="XS160">
        <f t="shared" si="1180"/>
        <v>0</v>
      </c>
      <c r="XT160">
        <f t="shared" si="1181"/>
        <v>0</v>
      </c>
      <c r="XU160">
        <f t="shared" si="1182"/>
        <v>0</v>
      </c>
      <c r="XV160">
        <f t="shared" si="1183"/>
        <v>0</v>
      </c>
      <c r="XX160">
        <f t="shared" si="1184"/>
        <v>0</v>
      </c>
      <c r="XY160">
        <f t="shared" si="1185"/>
        <v>0</v>
      </c>
      <c r="XZ160">
        <f t="shared" si="1186"/>
        <v>0</v>
      </c>
    </row>
    <row r="161" spans="1:650" x14ac:dyDescent="0.45">
      <c r="B161" s="31">
        <v>20</v>
      </c>
      <c r="C161" s="32" t="str">
        <f>IF($D$19="","",EDATE($D$19,19))</f>
        <v/>
      </c>
      <c r="D161" s="48"/>
      <c r="E161" s="29" t="str">
        <f t="shared" si="1197"/>
        <v/>
      </c>
      <c r="F161" s="39" t="str">
        <f t="shared" si="1198"/>
        <v/>
      </c>
      <c r="G161" s="31" t="str">
        <f t="shared" si="1199"/>
        <v/>
      </c>
      <c r="H161" s="47"/>
      <c r="WH161">
        <v>158</v>
      </c>
      <c r="WI161">
        <f t="shared" si="1187"/>
        <v>0</v>
      </c>
      <c r="WJ161">
        <f t="shared" si="1188"/>
        <v>0</v>
      </c>
      <c r="WK161">
        <f t="shared" si="1189"/>
        <v>0</v>
      </c>
      <c r="WL161">
        <f t="shared" si="1190"/>
        <v>0</v>
      </c>
      <c r="WM161">
        <f t="shared" si="1191"/>
        <v>0</v>
      </c>
      <c r="WN161">
        <f t="shared" si="1192"/>
        <v>0</v>
      </c>
      <c r="WO161">
        <f t="shared" si="1193"/>
        <v>0</v>
      </c>
      <c r="WP161">
        <f t="shared" si="1194"/>
        <v>0</v>
      </c>
      <c r="WQ161">
        <f t="shared" si="1195"/>
        <v>0</v>
      </c>
      <c r="WR161">
        <f t="shared" si="1196"/>
        <v>0</v>
      </c>
      <c r="WS161">
        <f t="shared" si="1154"/>
        <v>0</v>
      </c>
      <c r="WT161">
        <f t="shared" si="1155"/>
        <v>0</v>
      </c>
      <c r="WU161">
        <f t="shared" si="1156"/>
        <v>0</v>
      </c>
      <c r="WV161">
        <f t="shared" si="1157"/>
        <v>0</v>
      </c>
      <c r="WW161">
        <f t="shared" si="1158"/>
        <v>0</v>
      </c>
      <c r="WX161">
        <f t="shared" si="1159"/>
        <v>0</v>
      </c>
      <c r="WY161">
        <f t="shared" si="1160"/>
        <v>0</v>
      </c>
      <c r="WZ161">
        <f t="shared" si="1161"/>
        <v>0</v>
      </c>
      <c r="XA161">
        <f t="shared" si="1162"/>
        <v>0</v>
      </c>
      <c r="XB161">
        <f t="shared" si="1163"/>
        <v>0</v>
      </c>
      <c r="XC161">
        <f t="shared" si="1164"/>
        <v>0</v>
      </c>
      <c r="XD161">
        <f t="shared" si="1165"/>
        <v>0</v>
      </c>
      <c r="XE161">
        <f t="shared" si="1166"/>
        <v>0</v>
      </c>
      <c r="XF161">
        <f t="shared" si="1167"/>
        <v>0</v>
      </c>
      <c r="XG161">
        <f t="shared" si="1168"/>
        <v>0</v>
      </c>
      <c r="XH161">
        <f t="shared" si="1169"/>
        <v>0</v>
      </c>
      <c r="XI161">
        <f t="shared" si="1170"/>
        <v>0</v>
      </c>
      <c r="XJ161">
        <f t="shared" si="1171"/>
        <v>0</v>
      </c>
      <c r="XK161">
        <f t="shared" si="1172"/>
        <v>0</v>
      </c>
      <c r="XL161">
        <f t="shared" si="1173"/>
        <v>0</v>
      </c>
      <c r="XM161">
        <f t="shared" si="1174"/>
        <v>0</v>
      </c>
      <c r="XN161">
        <f t="shared" si="1175"/>
        <v>0</v>
      </c>
      <c r="XO161">
        <f t="shared" si="1176"/>
        <v>0</v>
      </c>
      <c r="XP161">
        <f t="shared" si="1177"/>
        <v>0</v>
      </c>
      <c r="XQ161">
        <f t="shared" si="1178"/>
        <v>0</v>
      </c>
      <c r="XR161">
        <f t="shared" si="1179"/>
        <v>0</v>
      </c>
      <c r="XS161">
        <f t="shared" si="1180"/>
        <v>0</v>
      </c>
      <c r="XT161">
        <f t="shared" si="1181"/>
        <v>0</v>
      </c>
      <c r="XU161">
        <f t="shared" si="1182"/>
        <v>0</v>
      </c>
      <c r="XV161">
        <f t="shared" si="1183"/>
        <v>0</v>
      </c>
      <c r="XX161">
        <f t="shared" si="1184"/>
        <v>0</v>
      </c>
      <c r="XY161">
        <f t="shared" si="1185"/>
        <v>0</v>
      </c>
      <c r="XZ161">
        <f t="shared" si="1186"/>
        <v>0</v>
      </c>
    </row>
    <row r="162" spans="1:650" x14ac:dyDescent="0.45">
      <c r="B162" s="31">
        <v>21</v>
      </c>
      <c r="C162" s="32" t="str">
        <f>IF($D$19="","",EDATE($D$19,20))</f>
        <v/>
      </c>
      <c r="D162" s="48"/>
      <c r="E162" s="29" t="str">
        <f t="shared" si="1197"/>
        <v/>
      </c>
      <c r="F162" s="39" t="str">
        <f t="shared" si="1198"/>
        <v/>
      </c>
      <c r="G162" s="31" t="str">
        <f t="shared" si="1199"/>
        <v/>
      </c>
      <c r="H162" s="47"/>
      <c r="WH162">
        <v>159</v>
      </c>
      <c r="WI162">
        <f t="shared" si="1187"/>
        <v>0</v>
      </c>
      <c r="WJ162">
        <f t="shared" si="1188"/>
        <v>0</v>
      </c>
      <c r="WK162">
        <f t="shared" si="1189"/>
        <v>0</v>
      </c>
      <c r="WL162">
        <f t="shared" si="1190"/>
        <v>0</v>
      </c>
      <c r="WM162">
        <f t="shared" si="1191"/>
        <v>0</v>
      </c>
      <c r="WN162">
        <f t="shared" si="1192"/>
        <v>0</v>
      </c>
      <c r="WO162">
        <f t="shared" si="1193"/>
        <v>0</v>
      </c>
      <c r="WP162">
        <f t="shared" si="1194"/>
        <v>0</v>
      </c>
      <c r="WQ162">
        <f t="shared" si="1195"/>
        <v>0</v>
      </c>
      <c r="WR162">
        <f t="shared" si="1196"/>
        <v>0</v>
      </c>
      <c r="WS162">
        <f t="shared" si="1154"/>
        <v>0</v>
      </c>
      <c r="WT162">
        <f t="shared" si="1155"/>
        <v>0</v>
      </c>
      <c r="WU162">
        <f t="shared" si="1156"/>
        <v>0</v>
      </c>
      <c r="WV162">
        <f t="shared" si="1157"/>
        <v>0</v>
      </c>
      <c r="WW162">
        <f t="shared" si="1158"/>
        <v>0</v>
      </c>
      <c r="WX162">
        <f t="shared" si="1159"/>
        <v>0</v>
      </c>
      <c r="WY162">
        <f t="shared" si="1160"/>
        <v>0</v>
      </c>
      <c r="WZ162">
        <f t="shared" si="1161"/>
        <v>0</v>
      </c>
      <c r="XA162">
        <f t="shared" si="1162"/>
        <v>0</v>
      </c>
      <c r="XB162">
        <f t="shared" si="1163"/>
        <v>0</v>
      </c>
      <c r="XC162">
        <f t="shared" si="1164"/>
        <v>0</v>
      </c>
      <c r="XD162">
        <f t="shared" si="1165"/>
        <v>0</v>
      </c>
      <c r="XE162">
        <f t="shared" si="1166"/>
        <v>0</v>
      </c>
      <c r="XF162">
        <f t="shared" si="1167"/>
        <v>0</v>
      </c>
      <c r="XG162">
        <f t="shared" si="1168"/>
        <v>0</v>
      </c>
      <c r="XH162">
        <f t="shared" si="1169"/>
        <v>0</v>
      </c>
      <c r="XI162">
        <f t="shared" si="1170"/>
        <v>0</v>
      </c>
      <c r="XJ162">
        <f t="shared" si="1171"/>
        <v>0</v>
      </c>
      <c r="XK162">
        <f t="shared" si="1172"/>
        <v>0</v>
      </c>
      <c r="XL162">
        <f t="shared" si="1173"/>
        <v>0</v>
      </c>
      <c r="XM162">
        <f t="shared" si="1174"/>
        <v>0</v>
      </c>
      <c r="XN162">
        <f t="shared" si="1175"/>
        <v>0</v>
      </c>
      <c r="XO162">
        <f t="shared" si="1176"/>
        <v>0</v>
      </c>
      <c r="XP162">
        <f t="shared" si="1177"/>
        <v>0</v>
      </c>
      <c r="XQ162">
        <f t="shared" si="1178"/>
        <v>0</v>
      </c>
      <c r="XR162">
        <f t="shared" si="1179"/>
        <v>0</v>
      </c>
      <c r="XS162">
        <f t="shared" si="1180"/>
        <v>0</v>
      </c>
      <c r="XT162">
        <f t="shared" si="1181"/>
        <v>0</v>
      </c>
      <c r="XU162">
        <f t="shared" si="1182"/>
        <v>0</v>
      </c>
      <c r="XV162">
        <f t="shared" si="1183"/>
        <v>0</v>
      </c>
      <c r="XX162">
        <f t="shared" si="1184"/>
        <v>0</v>
      </c>
      <c r="XY162">
        <f t="shared" si="1185"/>
        <v>0</v>
      </c>
      <c r="XZ162">
        <f t="shared" si="1186"/>
        <v>0</v>
      </c>
    </row>
    <row r="163" spans="1:650" x14ac:dyDescent="0.45">
      <c r="B163" s="31">
        <v>22</v>
      </c>
      <c r="C163" s="32" t="str">
        <f>IF($D$19="","",EDATE($D$19,21))</f>
        <v/>
      </c>
      <c r="D163" s="48"/>
      <c r="E163" s="29" t="str">
        <f t="shared" si="1197"/>
        <v/>
      </c>
      <c r="F163" s="39" t="str">
        <f t="shared" si="1198"/>
        <v/>
      </c>
      <c r="G163" s="31" t="str">
        <f t="shared" si="1199"/>
        <v/>
      </c>
      <c r="H163" s="47"/>
      <c r="WH163">
        <v>160</v>
      </c>
      <c r="WI163">
        <f t="shared" si="1187"/>
        <v>0</v>
      </c>
      <c r="WJ163">
        <f t="shared" si="1188"/>
        <v>0</v>
      </c>
      <c r="WK163">
        <f t="shared" si="1189"/>
        <v>0</v>
      </c>
      <c r="WL163">
        <f t="shared" si="1190"/>
        <v>0</v>
      </c>
      <c r="WM163">
        <f t="shared" si="1191"/>
        <v>0</v>
      </c>
      <c r="WN163">
        <f t="shared" si="1192"/>
        <v>0</v>
      </c>
      <c r="WO163">
        <f t="shared" si="1193"/>
        <v>0</v>
      </c>
      <c r="WP163">
        <f t="shared" si="1194"/>
        <v>0</v>
      </c>
      <c r="WQ163">
        <f t="shared" si="1195"/>
        <v>0</v>
      </c>
      <c r="WR163">
        <f t="shared" si="1196"/>
        <v>0</v>
      </c>
      <c r="WS163">
        <f t="shared" si="1154"/>
        <v>0</v>
      </c>
      <c r="WT163">
        <f t="shared" si="1155"/>
        <v>0</v>
      </c>
      <c r="WU163">
        <f t="shared" si="1156"/>
        <v>0</v>
      </c>
      <c r="WV163">
        <f t="shared" si="1157"/>
        <v>0</v>
      </c>
      <c r="WW163">
        <f t="shared" si="1158"/>
        <v>0</v>
      </c>
      <c r="WX163">
        <f t="shared" si="1159"/>
        <v>0</v>
      </c>
      <c r="WY163">
        <f t="shared" si="1160"/>
        <v>0</v>
      </c>
      <c r="WZ163">
        <f t="shared" si="1161"/>
        <v>0</v>
      </c>
      <c r="XA163">
        <f t="shared" si="1162"/>
        <v>0</v>
      </c>
      <c r="XB163">
        <f t="shared" si="1163"/>
        <v>0</v>
      </c>
      <c r="XC163">
        <f t="shared" si="1164"/>
        <v>0</v>
      </c>
      <c r="XD163">
        <f t="shared" si="1165"/>
        <v>0</v>
      </c>
      <c r="XE163">
        <f t="shared" si="1166"/>
        <v>0</v>
      </c>
      <c r="XF163">
        <f t="shared" si="1167"/>
        <v>0</v>
      </c>
      <c r="XG163">
        <f t="shared" si="1168"/>
        <v>0</v>
      </c>
      <c r="XH163">
        <f t="shared" si="1169"/>
        <v>0</v>
      </c>
      <c r="XI163">
        <f t="shared" si="1170"/>
        <v>0</v>
      </c>
      <c r="XJ163">
        <f t="shared" si="1171"/>
        <v>0</v>
      </c>
      <c r="XK163">
        <f t="shared" si="1172"/>
        <v>0</v>
      </c>
      <c r="XL163">
        <f t="shared" si="1173"/>
        <v>0</v>
      </c>
      <c r="XM163">
        <f t="shared" si="1174"/>
        <v>0</v>
      </c>
      <c r="XN163">
        <f t="shared" si="1175"/>
        <v>0</v>
      </c>
      <c r="XO163">
        <f t="shared" si="1176"/>
        <v>0</v>
      </c>
      <c r="XP163">
        <f t="shared" si="1177"/>
        <v>0</v>
      </c>
      <c r="XQ163">
        <f t="shared" si="1178"/>
        <v>0</v>
      </c>
      <c r="XR163">
        <f t="shared" si="1179"/>
        <v>0</v>
      </c>
      <c r="XS163">
        <f t="shared" si="1180"/>
        <v>0</v>
      </c>
      <c r="XT163">
        <f t="shared" si="1181"/>
        <v>0</v>
      </c>
      <c r="XU163">
        <f t="shared" si="1182"/>
        <v>0</v>
      </c>
      <c r="XV163">
        <f t="shared" si="1183"/>
        <v>0</v>
      </c>
      <c r="XX163">
        <f t="shared" si="1184"/>
        <v>0</v>
      </c>
      <c r="XY163">
        <f t="shared" si="1185"/>
        <v>0</v>
      </c>
      <c r="XZ163">
        <f t="shared" si="1186"/>
        <v>0</v>
      </c>
    </row>
    <row r="164" spans="1:650" x14ac:dyDescent="0.45">
      <c r="B164" s="31">
        <v>23</v>
      </c>
      <c r="C164" s="32" t="str">
        <f>IF($D$19="","",EDATE($D$19,22))</f>
        <v/>
      </c>
      <c r="D164" s="48"/>
      <c r="E164" s="29" t="str">
        <f t="shared" si="1197"/>
        <v/>
      </c>
      <c r="F164" s="39" t="str">
        <f t="shared" si="1198"/>
        <v/>
      </c>
      <c r="G164" s="31" t="str">
        <f t="shared" si="1199"/>
        <v/>
      </c>
      <c r="H164" s="47"/>
      <c r="WH164">
        <v>161</v>
      </c>
      <c r="WI164">
        <f t="shared" si="1187"/>
        <v>0</v>
      </c>
      <c r="WJ164">
        <f t="shared" si="1188"/>
        <v>0</v>
      </c>
      <c r="WK164">
        <f t="shared" si="1189"/>
        <v>0</v>
      </c>
      <c r="WL164">
        <f t="shared" si="1190"/>
        <v>0</v>
      </c>
      <c r="WM164">
        <f t="shared" si="1191"/>
        <v>0</v>
      </c>
      <c r="WN164">
        <f t="shared" si="1192"/>
        <v>0</v>
      </c>
      <c r="WO164">
        <f t="shared" si="1193"/>
        <v>0</v>
      </c>
      <c r="WP164">
        <f t="shared" si="1194"/>
        <v>0</v>
      </c>
      <c r="WQ164">
        <f t="shared" si="1195"/>
        <v>0</v>
      </c>
      <c r="WR164">
        <f t="shared" si="1196"/>
        <v>0</v>
      </c>
      <c r="WS164">
        <f t="shared" si="1154"/>
        <v>0</v>
      </c>
      <c r="WT164">
        <f t="shared" si="1155"/>
        <v>0</v>
      </c>
      <c r="WU164">
        <f t="shared" si="1156"/>
        <v>0</v>
      </c>
      <c r="WV164">
        <f t="shared" si="1157"/>
        <v>0</v>
      </c>
      <c r="WW164">
        <f t="shared" si="1158"/>
        <v>0</v>
      </c>
      <c r="WX164">
        <f t="shared" si="1159"/>
        <v>0</v>
      </c>
      <c r="WY164">
        <f t="shared" si="1160"/>
        <v>0</v>
      </c>
      <c r="WZ164">
        <f t="shared" si="1161"/>
        <v>0</v>
      </c>
      <c r="XA164">
        <f t="shared" si="1162"/>
        <v>0</v>
      </c>
      <c r="XB164">
        <f t="shared" si="1163"/>
        <v>0</v>
      </c>
      <c r="XC164">
        <f t="shared" si="1164"/>
        <v>0</v>
      </c>
      <c r="XD164">
        <f t="shared" si="1165"/>
        <v>0</v>
      </c>
      <c r="XE164">
        <f t="shared" si="1166"/>
        <v>0</v>
      </c>
      <c r="XF164">
        <f t="shared" si="1167"/>
        <v>0</v>
      </c>
      <c r="XG164">
        <f t="shared" si="1168"/>
        <v>0</v>
      </c>
      <c r="XH164">
        <f t="shared" si="1169"/>
        <v>0</v>
      </c>
      <c r="XI164">
        <f t="shared" si="1170"/>
        <v>0</v>
      </c>
      <c r="XJ164">
        <f t="shared" si="1171"/>
        <v>0</v>
      </c>
      <c r="XK164">
        <f t="shared" si="1172"/>
        <v>0</v>
      </c>
      <c r="XL164">
        <f t="shared" si="1173"/>
        <v>0</v>
      </c>
      <c r="XM164">
        <f t="shared" si="1174"/>
        <v>0</v>
      </c>
      <c r="XN164">
        <f t="shared" si="1175"/>
        <v>0</v>
      </c>
      <c r="XO164">
        <f t="shared" si="1176"/>
        <v>0</v>
      </c>
      <c r="XP164">
        <f t="shared" si="1177"/>
        <v>0</v>
      </c>
      <c r="XQ164">
        <f t="shared" si="1178"/>
        <v>0</v>
      </c>
      <c r="XR164">
        <f t="shared" si="1179"/>
        <v>0</v>
      </c>
      <c r="XS164">
        <f t="shared" si="1180"/>
        <v>0</v>
      </c>
      <c r="XT164">
        <f t="shared" si="1181"/>
        <v>0</v>
      </c>
      <c r="XU164">
        <f t="shared" si="1182"/>
        <v>0</v>
      </c>
      <c r="XV164">
        <f t="shared" si="1183"/>
        <v>0</v>
      </c>
      <c r="XX164">
        <f t="shared" si="1184"/>
        <v>0</v>
      </c>
      <c r="XY164">
        <f t="shared" si="1185"/>
        <v>0</v>
      </c>
      <c r="XZ164">
        <f t="shared" si="1186"/>
        <v>0</v>
      </c>
    </row>
    <row r="165" spans="1:650" x14ac:dyDescent="0.45">
      <c r="B165" s="31">
        <v>24</v>
      </c>
      <c r="C165" s="32" t="str">
        <f>IF($D$19="","",EDATE($D$19,23))</f>
        <v/>
      </c>
      <c r="D165" s="48"/>
      <c r="E165" s="29" t="str">
        <f t="shared" si="1197"/>
        <v/>
      </c>
      <c r="F165" s="39" t="str">
        <f t="shared" si="1198"/>
        <v/>
      </c>
      <c r="G165" s="31" t="str">
        <f t="shared" si="1199"/>
        <v/>
      </c>
      <c r="H165" s="47"/>
      <c r="WH165">
        <v>162</v>
      </c>
      <c r="WI165">
        <f t="shared" si="1187"/>
        <v>0</v>
      </c>
      <c r="WJ165">
        <f t="shared" si="1188"/>
        <v>0</v>
      </c>
      <c r="WK165">
        <f t="shared" si="1189"/>
        <v>0</v>
      </c>
      <c r="WL165">
        <f t="shared" si="1190"/>
        <v>0</v>
      </c>
      <c r="WM165">
        <f t="shared" si="1191"/>
        <v>0</v>
      </c>
      <c r="WN165">
        <f t="shared" si="1192"/>
        <v>0</v>
      </c>
      <c r="WO165">
        <f t="shared" si="1193"/>
        <v>0</v>
      </c>
      <c r="WP165">
        <f t="shared" si="1194"/>
        <v>0</v>
      </c>
      <c r="WQ165">
        <f t="shared" si="1195"/>
        <v>0</v>
      </c>
      <c r="WR165">
        <f t="shared" si="1196"/>
        <v>0</v>
      </c>
      <c r="WS165">
        <f t="shared" si="1154"/>
        <v>0</v>
      </c>
      <c r="WT165">
        <f t="shared" si="1155"/>
        <v>0</v>
      </c>
      <c r="WU165">
        <f t="shared" si="1156"/>
        <v>0</v>
      </c>
      <c r="WV165">
        <f t="shared" si="1157"/>
        <v>0</v>
      </c>
      <c r="WW165">
        <f t="shared" si="1158"/>
        <v>0</v>
      </c>
      <c r="WX165">
        <f t="shared" si="1159"/>
        <v>0</v>
      </c>
      <c r="WY165">
        <f t="shared" si="1160"/>
        <v>0</v>
      </c>
      <c r="WZ165">
        <f t="shared" si="1161"/>
        <v>0</v>
      </c>
      <c r="XA165">
        <f t="shared" si="1162"/>
        <v>0</v>
      </c>
      <c r="XB165">
        <f t="shared" si="1163"/>
        <v>0</v>
      </c>
      <c r="XC165">
        <f t="shared" si="1164"/>
        <v>0</v>
      </c>
      <c r="XD165">
        <f t="shared" si="1165"/>
        <v>0</v>
      </c>
      <c r="XE165">
        <f t="shared" si="1166"/>
        <v>0</v>
      </c>
      <c r="XF165">
        <f t="shared" si="1167"/>
        <v>0</v>
      </c>
      <c r="XG165">
        <f t="shared" si="1168"/>
        <v>0</v>
      </c>
      <c r="XH165">
        <f t="shared" si="1169"/>
        <v>0</v>
      </c>
      <c r="XI165">
        <f t="shared" si="1170"/>
        <v>0</v>
      </c>
      <c r="XJ165">
        <f t="shared" si="1171"/>
        <v>0</v>
      </c>
      <c r="XK165">
        <f t="shared" si="1172"/>
        <v>0</v>
      </c>
      <c r="XL165">
        <f t="shared" si="1173"/>
        <v>0</v>
      </c>
      <c r="XM165">
        <f t="shared" si="1174"/>
        <v>0</v>
      </c>
      <c r="XN165">
        <f t="shared" si="1175"/>
        <v>0</v>
      </c>
      <c r="XO165">
        <f t="shared" si="1176"/>
        <v>0</v>
      </c>
      <c r="XP165">
        <f t="shared" si="1177"/>
        <v>0</v>
      </c>
      <c r="XQ165">
        <f t="shared" si="1178"/>
        <v>0</v>
      </c>
      <c r="XR165">
        <f t="shared" si="1179"/>
        <v>0</v>
      </c>
      <c r="XS165">
        <f t="shared" si="1180"/>
        <v>0</v>
      </c>
      <c r="XT165">
        <f t="shared" si="1181"/>
        <v>0</v>
      </c>
      <c r="XU165">
        <f t="shared" si="1182"/>
        <v>0</v>
      </c>
      <c r="XV165">
        <f t="shared" si="1183"/>
        <v>0</v>
      </c>
      <c r="XX165">
        <f t="shared" si="1184"/>
        <v>0</v>
      </c>
      <c r="XY165">
        <f t="shared" si="1185"/>
        <v>0</v>
      </c>
      <c r="XZ165">
        <f t="shared" si="1186"/>
        <v>0</v>
      </c>
    </row>
    <row r="166" spans="1:650" x14ac:dyDescent="0.45">
      <c r="WH166">
        <v>163</v>
      </c>
      <c r="WI166">
        <f t="shared" si="1187"/>
        <v>0</v>
      </c>
      <c r="WJ166">
        <f t="shared" si="1188"/>
        <v>0</v>
      </c>
      <c r="WK166">
        <f t="shared" si="1189"/>
        <v>0</v>
      </c>
      <c r="WL166">
        <f t="shared" si="1190"/>
        <v>0</v>
      </c>
      <c r="WM166">
        <f t="shared" si="1191"/>
        <v>0</v>
      </c>
      <c r="WN166">
        <f t="shared" si="1192"/>
        <v>0</v>
      </c>
      <c r="WO166">
        <f t="shared" si="1193"/>
        <v>0</v>
      </c>
      <c r="WP166">
        <f t="shared" si="1194"/>
        <v>0</v>
      </c>
      <c r="WQ166">
        <f t="shared" si="1195"/>
        <v>0</v>
      </c>
      <c r="WR166">
        <f t="shared" si="1196"/>
        <v>0</v>
      </c>
      <c r="WS166">
        <f t="shared" si="1154"/>
        <v>0</v>
      </c>
      <c r="WT166">
        <f t="shared" si="1155"/>
        <v>0</v>
      </c>
      <c r="WU166">
        <f t="shared" si="1156"/>
        <v>0</v>
      </c>
      <c r="WV166">
        <f t="shared" si="1157"/>
        <v>0</v>
      </c>
      <c r="WW166">
        <f t="shared" si="1158"/>
        <v>0</v>
      </c>
      <c r="WX166">
        <f t="shared" si="1159"/>
        <v>0</v>
      </c>
      <c r="WY166">
        <f t="shared" si="1160"/>
        <v>0</v>
      </c>
      <c r="WZ166">
        <f t="shared" si="1161"/>
        <v>0</v>
      </c>
      <c r="XA166">
        <f t="shared" si="1162"/>
        <v>0</v>
      </c>
      <c r="XB166">
        <f t="shared" si="1163"/>
        <v>0</v>
      </c>
      <c r="XC166">
        <f t="shared" si="1164"/>
        <v>0</v>
      </c>
      <c r="XD166">
        <f t="shared" si="1165"/>
        <v>0</v>
      </c>
      <c r="XE166">
        <f t="shared" si="1166"/>
        <v>0</v>
      </c>
      <c r="XF166">
        <f t="shared" si="1167"/>
        <v>0</v>
      </c>
      <c r="XG166">
        <f t="shared" si="1168"/>
        <v>0</v>
      </c>
      <c r="XH166">
        <f t="shared" si="1169"/>
        <v>0</v>
      </c>
      <c r="XI166">
        <f t="shared" si="1170"/>
        <v>0</v>
      </c>
      <c r="XJ166">
        <f t="shared" si="1171"/>
        <v>0</v>
      </c>
      <c r="XK166">
        <f t="shared" si="1172"/>
        <v>0</v>
      </c>
      <c r="XL166">
        <f t="shared" si="1173"/>
        <v>0</v>
      </c>
      <c r="XM166">
        <f t="shared" si="1174"/>
        <v>0</v>
      </c>
      <c r="XN166">
        <f t="shared" si="1175"/>
        <v>0</v>
      </c>
      <c r="XO166">
        <f t="shared" si="1176"/>
        <v>0</v>
      </c>
      <c r="XP166">
        <f t="shared" si="1177"/>
        <v>0</v>
      </c>
      <c r="XQ166">
        <f t="shared" si="1178"/>
        <v>0</v>
      </c>
      <c r="XR166">
        <f t="shared" si="1179"/>
        <v>0</v>
      </c>
      <c r="XS166">
        <f t="shared" si="1180"/>
        <v>0</v>
      </c>
      <c r="XT166">
        <f t="shared" si="1181"/>
        <v>0</v>
      </c>
      <c r="XU166">
        <f t="shared" si="1182"/>
        <v>0</v>
      </c>
      <c r="XV166">
        <f t="shared" si="1183"/>
        <v>0</v>
      </c>
      <c r="XX166">
        <f t="shared" si="1184"/>
        <v>0</v>
      </c>
      <c r="XY166">
        <f t="shared" si="1185"/>
        <v>0</v>
      </c>
      <c r="XZ166">
        <f t="shared" si="1186"/>
        <v>0</v>
      </c>
    </row>
    <row r="167" spans="1:650" x14ac:dyDescent="0.45">
      <c r="WH167">
        <v>164</v>
      </c>
      <c r="WI167">
        <f t="shared" si="1187"/>
        <v>0</v>
      </c>
      <c r="WJ167">
        <f t="shared" si="1188"/>
        <v>0</v>
      </c>
      <c r="WK167">
        <f t="shared" si="1189"/>
        <v>0</v>
      </c>
      <c r="WL167">
        <f t="shared" si="1190"/>
        <v>0</v>
      </c>
      <c r="WM167">
        <f t="shared" si="1191"/>
        <v>0</v>
      </c>
      <c r="WN167">
        <f t="shared" si="1192"/>
        <v>0</v>
      </c>
      <c r="WO167">
        <f t="shared" si="1193"/>
        <v>0</v>
      </c>
      <c r="WP167">
        <f t="shared" si="1194"/>
        <v>0</v>
      </c>
      <c r="WQ167">
        <f t="shared" si="1195"/>
        <v>0</v>
      </c>
      <c r="WR167">
        <f t="shared" si="1196"/>
        <v>0</v>
      </c>
      <c r="WS167">
        <f t="shared" si="1154"/>
        <v>0</v>
      </c>
      <c r="WT167">
        <f t="shared" si="1155"/>
        <v>0</v>
      </c>
      <c r="WU167">
        <f t="shared" si="1156"/>
        <v>0</v>
      </c>
      <c r="WV167">
        <f t="shared" si="1157"/>
        <v>0</v>
      </c>
      <c r="WW167">
        <f t="shared" si="1158"/>
        <v>0</v>
      </c>
      <c r="WX167">
        <f t="shared" si="1159"/>
        <v>0</v>
      </c>
      <c r="WY167">
        <f t="shared" si="1160"/>
        <v>0</v>
      </c>
      <c r="WZ167">
        <f t="shared" si="1161"/>
        <v>0</v>
      </c>
      <c r="XA167">
        <f t="shared" si="1162"/>
        <v>0</v>
      </c>
      <c r="XB167">
        <f t="shared" si="1163"/>
        <v>0</v>
      </c>
      <c r="XC167">
        <f t="shared" si="1164"/>
        <v>0</v>
      </c>
      <c r="XD167">
        <f t="shared" si="1165"/>
        <v>0</v>
      </c>
      <c r="XE167">
        <f t="shared" si="1166"/>
        <v>0</v>
      </c>
      <c r="XF167">
        <f t="shared" si="1167"/>
        <v>0</v>
      </c>
      <c r="XG167">
        <f t="shared" si="1168"/>
        <v>0</v>
      </c>
      <c r="XH167">
        <f t="shared" si="1169"/>
        <v>0</v>
      </c>
      <c r="XI167">
        <f t="shared" si="1170"/>
        <v>0</v>
      </c>
      <c r="XJ167">
        <f t="shared" si="1171"/>
        <v>0</v>
      </c>
      <c r="XK167">
        <f t="shared" si="1172"/>
        <v>0</v>
      </c>
      <c r="XL167">
        <f t="shared" si="1173"/>
        <v>0</v>
      </c>
      <c r="XM167">
        <f t="shared" si="1174"/>
        <v>0</v>
      </c>
      <c r="XN167">
        <f t="shared" si="1175"/>
        <v>0</v>
      </c>
      <c r="XO167">
        <f t="shared" si="1176"/>
        <v>0</v>
      </c>
      <c r="XP167">
        <f t="shared" si="1177"/>
        <v>0</v>
      </c>
      <c r="XQ167">
        <f t="shared" si="1178"/>
        <v>0</v>
      </c>
      <c r="XR167">
        <f t="shared" si="1179"/>
        <v>0</v>
      </c>
      <c r="XS167">
        <f t="shared" si="1180"/>
        <v>0</v>
      </c>
      <c r="XT167">
        <f t="shared" si="1181"/>
        <v>0</v>
      </c>
      <c r="XU167">
        <f t="shared" si="1182"/>
        <v>0</v>
      </c>
      <c r="XV167">
        <f t="shared" si="1183"/>
        <v>0</v>
      </c>
      <c r="XX167">
        <f t="shared" si="1184"/>
        <v>0</v>
      </c>
      <c r="XY167">
        <f t="shared" si="1185"/>
        <v>0</v>
      </c>
      <c r="XZ167">
        <f t="shared" si="1186"/>
        <v>0</v>
      </c>
    </row>
    <row r="168" spans="1:650" ht="15.75" x14ac:dyDescent="0.45">
      <c r="A168" s="42" t="s">
        <v>83</v>
      </c>
      <c r="B168" s="42"/>
      <c r="C168" s="42"/>
      <c r="D168" s="42"/>
      <c r="E168" s="42"/>
      <c r="F168" s="42"/>
      <c r="G168" s="42"/>
      <c r="H168" s="42"/>
      <c r="I168" s="42"/>
      <c r="WH168">
        <v>165</v>
      </c>
      <c r="WI168">
        <f t="shared" si="1187"/>
        <v>0</v>
      </c>
      <c r="WJ168">
        <f t="shared" si="1188"/>
        <v>0</v>
      </c>
      <c r="WK168">
        <f t="shared" si="1189"/>
        <v>0</v>
      </c>
      <c r="WL168">
        <f t="shared" si="1190"/>
        <v>0</v>
      </c>
      <c r="WM168">
        <f t="shared" si="1191"/>
        <v>0</v>
      </c>
      <c r="WN168">
        <f t="shared" si="1192"/>
        <v>0</v>
      </c>
      <c r="WO168">
        <f t="shared" si="1193"/>
        <v>0</v>
      </c>
      <c r="WP168">
        <f t="shared" si="1194"/>
        <v>0</v>
      </c>
      <c r="WQ168">
        <f t="shared" si="1195"/>
        <v>0</v>
      </c>
      <c r="WR168">
        <f t="shared" si="1196"/>
        <v>0</v>
      </c>
      <c r="WS168">
        <f t="shared" si="1154"/>
        <v>0</v>
      </c>
      <c r="WT168">
        <f t="shared" si="1155"/>
        <v>0</v>
      </c>
      <c r="WU168">
        <f t="shared" si="1156"/>
        <v>0</v>
      </c>
      <c r="WV168">
        <f t="shared" si="1157"/>
        <v>0</v>
      </c>
      <c r="WW168">
        <f t="shared" si="1158"/>
        <v>0</v>
      </c>
      <c r="WX168">
        <f t="shared" si="1159"/>
        <v>0</v>
      </c>
      <c r="WY168">
        <f t="shared" si="1160"/>
        <v>0</v>
      </c>
      <c r="WZ168">
        <f t="shared" si="1161"/>
        <v>0</v>
      </c>
      <c r="XA168">
        <f t="shared" si="1162"/>
        <v>0</v>
      </c>
      <c r="XB168">
        <f t="shared" si="1163"/>
        <v>0</v>
      </c>
      <c r="XC168">
        <f t="shared" si="1164"/>
        <v>0</v>
      </c>
      <c r="XD168">
        <f t="shared" si="1165"/>
        <v>0</v>
      </c>
      <c r="XE168">
        <f t="shared" si="1166"/>
        <v>0</v>
      </c>
      <c r="XF168">
        <f t="shared" si="1167"/>
        <v>0</v>
      </c>
      <c r="XG168">
        <f t="shared" si="1168"/>
        <v>0</v>
      </c>
      <c r="XH168">
        <f t="shared" si="1169"/>
        <v>0</v>
      </c>
      <c r="XI168">
        <f t="shared" si="1170"/>
        <v>0</v>
      </c>
      <c r="XJ168">
        <f t="shared" si="1171"/>
        <v>0</v>
      </c>
      <c r="XK168">
        <f t="shared" si="1172"/>
        <v>0</v>
      </c>
      <c r="XL168">
        <f t="shared" si="1173"/>
        <v>0</v>
      </c>
      <c r="XM168">
        <f t="shared" si="1174"/>
        <v>0</v>
      </c>
      <c r="XN168">
        <f t="shared" si="1175"/>
        <v>0</v>
      </c>
      <c r="XO168">
        <f t="shared" si="1176"/>
        <v>0</v>
      </c>
      <c r="XP168">
        <f t="shared" si="1177"/>
        <v>0</v>
      </c>
      <c r="XQ168">
        <f t="shared" si="1178"/>
        <v>0</v>
      </c>
      <c r="XR168">
        <f t="shared" si="1179"/>
        <v>0</v>
      </c>
      <c r="XS168">
        <f t="shared" si="1180"/>
        <v>0</v>
      </c>
      <c r="XT168">
        <f t="shared" si="1181"/>
        <v>0</v>
      </c>
      <c r="XU168">
        <f t="shared" si="1182"/>
        <v>0</v>
      </c>
      <c r="XV168">
        <f t="shared" si="1183"/>
        <v>0</v>
      </c>
      <c r="XX168">
        <f t="shared" si="1184"/>
        <v>0</v>
      </c>
      <c r="XY168">
        <f t="shared" si="1185"/>
        <v>0</v>
      </c>
      <c r="XZ168">
        <f t="shared" si="1186"/>
        <v>0</v>
      </c>
    </row>
    <row r="169" spans="1:650" x14ac:dyDescent="0.45">
      <c r="A169" s="43" t="s">
        <v>84</v>
      </c>
      <c r="B169" s="43"/>
      <c r="C169" s="43"/>
      <c r="D169" s="43"/>
      <c r="E169" s="43"/>
      <c r="F169" s="43"/>
      <c r="G169" s="43"/>
      <c r="H169" s="43"/>
      <c r="I169" s="43"/>
      <c r="WH169">
        <v>166</v>
      </c>
      <c r="WI169">
        <f t="shared" si="1187"/>
        <v>0</v>
      </c>
      <c r="WJ169">
        <f t="shared" si="1188"/>
        <v>0</v>
      </c>
      <c r="WK169">
        <f t="shared" si="1189"/>
        <v>0</v>
      </c>
      <c r="WL169">
        <f t="shared" si="1190"/>
        <v>0</v>
      </c>
      <c r="WM169">
        <f t="shared" si="1191"/>
        <v>0</v>
      </c>
      <c r="WN169">
        <f t="shared" si="1192"/>
        <v>0</v>
      </c>
      <c r="WO169">
        <f t="shared" si="1193"/>
        <v>0</v>
      </c>
      <c r="WP169">
        <f t="shared" si="1194"/>
        <v>0</v>
      </c>
      <c r="WQ169">
        <f t="shared" si="1195"/>
        <v>0</v>
      </c>
      <c r="WR169">
        <f t="shared" si="1196"/>
        <v>0</v>
      </c>
      <c r="WS169">
        <f t="shared" si="1154"/>
        <v>0</v>
      </c>
      <c r="WT169">
        <f t="shared" si="1155"/>
        <v>0</v>
      </c>
      <c r="WU169">
        <f t="shared" si="1156"/>
        <v>0</v>
      </c>
      <c r="WV169">
        <f t="shared" si="1157"/>
        <v>0</v>
      </c>
      <c r="WW169">
        <f t="shared" si="1158"/>
        <v>0</v>
      </c>
      <c r="WX169">
        <f t="shared" si="1159"/>
        <v>0</v>
      </c>
      <c r="WY169">
        <f t="shared" si="1160"/>
        <v>0</v>
      </c>
      <c r="WZ169">
        <f t="shared" si="1161"/>
        <v>0</v>
      </c>
      <c r="XA169">
        <f t="shared" si="1162"/>
        <v>0</v>
      </c>
      <c r="XB169">
        <f t="shared" si="1163"/>
        <v>0</v>
      </c>
      <c r="XC169">
        <f t="shared" si="1164"/>
        <v>0</v>
      </c>
      <c r="XD169">
        <f t="shared" si="1165"/>
        <v>0</v>
      </c>
      <c r="XE169">
        <f t="shared" si="1166"/>
        <v>0</v>
      </c>
      <c r="XF169">
        <f t="shared" si="1167"/>
        <v>0</v>
      </c>
      <c r="XG169">
        <f t="shared" si="1168"/>
        <v>0</v>
      </c>
      <c r="XH169">
        <f t="shared" si="1169"/>
        <v>0</v>
      </c>
      <c r="XI169">
        <f t="shared" si="1170"/>
        <v>0</v>
      </c>
      <c r="XJ169">
        <f t="shared" si="1171"/>
        <v>0</v>
      </c>
      <c r="XK169">
        <f t="shared" si="1172"/>
        <v>0</v>
      </c>
      <c r="XL169">
        <f t="shared" si="1173"/>
        <v>0</v>
      </c>
      <c r="XM169">
        <f t="shared" si="1174"/>
        <v>0</v>
      </c>
      <c r="XN169">
        <f t="shared" si="1175"/>
        <v>0</v>
      </c>
      <c r="XO169">
        <f t="shared" si="1176"/>
        <v>0</v>
      </c>
      <c r="XP169">
        <f t="shared" si="1177"/>
        <v>0</v>
      </c>
      <c r="XQ169">
        <f t="shared" si="1178"/>
        <v>0</v>
      </c>
      <c r="XR169">
        <f t="shared" si="1179"/>
        <v>0</v>
      </c>
      <c r="XS169">
        <f t="shared" si="1180"/>
        <v>0</v>
      </c>
      <c r="XT169">
        <f t="shared" si="1181"/>
        <v>0</v>
      </c>
      <c r="XU169">
        <f t="shared" si="1182"/>
        <v>0</v>
      </c>
      <c r="XV169">
        <f t="shared" si="1183"/>
        <v>0</v>
      </c>
      <c r="XX169">
        <f t="shared" si="1184"/>
        <v>0</v>
      </c>
      <c r="XY169">
        <f t="shared" si="1185"/>
        <v>0</v>
      </c>
      <c r="XZ169">
        <f t="shared" si="1186"/>
        <v>0</v>
      </c>
    </row>
    <row r="170" spans="1:650" x14ac:dyDescent="0.45">
      <c r="WH170">
        <v>167</v>
      </c>
      <c r="WI170">
        <f t="shared" si="1187"/>
        <v>0</v>
      </c>
      <c r="WJ170">
        <f t="shared" si="1188"/>
        <v>0</v>
      </c>
      <c r="WK170">
        <f t="shared" si="1189"/>
        <v>0</v>
      </c>
      <c r="WL170">
        <f t="shared" si="1190"/>
        <v>0</v>
      </c>
      <c r="WM170">
        <f t="shared" si="1191"/>
        <v>0</v>
      </c>
      <c r="WN170">
        <f t="shared" si="1192"/>
        <v>0</v>
      </c>
      <c r="WO170">
        <f t="shared" si="1193"/>
        <v>0</v>
      </c>
      <c r="WP170">
        <f t="shared" si="1194"/>
        <v>0</v>
      </c>
      <c r="WQ170">
        <f t="shared" si="1195"/>
        <v>0</v>
      </c>
      <c r="WR170">
        <f t="shared" si="1196"/>
        <v>0</v>
      </c>
      <c r="WS170">
        <f t="shared" si="1154"/>
        <v>0</v>
      </c>
      <c r="WT170">
        <f t="shared" si="1155"/>
        <v>0</v>
      </c>
      <c r="WU170">
        <f t="shared" si="1156"/>
        <v>0</v>
      </c>
      <c r="WV170">
        <f t="shared" si="1157"/>
        <v>0</v>
      </c>
      <c r="WW170">
        <f t="shared" si="1158"/>
        <v>0</v>
      </c>
      <c r="WX170">
        <f t="shared" si="1159"/>
        <v>0</v>
      </c>
      <c r="WY170">
        <f t="shared" si="1160"/>
        <v>0</v>
      </c>
      <c r="WZ170">
        <f t="shared" si="1161"/>
        <v>0</v>
      </c>
      <c r="XA170">
        <f t="shared" si="1162"/>
        <v>0</v>
      </c>
      <c r="XB170">
        <f t="shared" si="1163"/>
        <v>0</v>
      </c>
      <c r="XC170">
        <f t="shared" si="1164"/>
        <v>0</v>
      </c>
      <c r="XD170">
        <f t="shared" si="1165"/>
        <v>0</v>
      </c>
      <c r="XE170">
        <f t="shared" si="1166"/>
        <v>0</v>
      </c>
      <c r="XF170">
        <f t="shared" si="1167"/>
        <v>0</v>
      </c>
      <c r="XG170">
        <f t="shared" si="1168"/>
        <v>0</v>
      </c>
      <c r="XH170">
        <f t="shared" si="1169"/>
        <v>0</v>
      </c>
      <c r="XI170">
        <f t="shared" si="1170"/>
        <v>0</v>
      </c>
      <c r="XJ170">
        <f t="shared" si="1171"/>
        <v>0</v>
      </c>
      <c r="XK170">
        <f t="shared" si="1172"/>
        <v>0</v>
      </c>
      <c r="XL170">
        <f t="shared" si="1173"/>
        <v>0</v>
      </c>
      <c r="XM170">
        <f t="shared" si="1174"/>
        <v>0</v>
      </c>
      <c r="XN170">
        <f t="shared" si="1175"/>
        <v>0</v>
      </c>
      <c r="XO170">
        <f t="shared" si="1176"/>
        <v>0</v>
      </c>
      <c r="XP170">
        <f t="shared" si="1177"/>
        <v>0</v>
      </c>
      <c r="XQ170">
        <f t="shared" si="1178"/>
        <v>0</v>
      </c>
      <c r="XR170">
        <f t="shared" si="1179"/>
        <v>0</v>
      </c>
      <c r="XS170">
        <f t="shared" si="1180"/>
        <v>0</v>
      </c>
      <c r="XT170">
        <f t="shared" si="1181"/>
        <v>0</v>
      </c>
      <c r="XU170">
        <f t="shared" si="1182"/>
        <v>0</v>
      </c>
      <c r="XV170">
        <f t="shared" si="1183"/>
        <v>0</v>
      </c>
      <c r="XX170">
        <f t="shared" si="1184"/>
        <v>0</v>
      </c>
      <c r="XY170">
        <f t="shared" si="1185"/>
        <v>0</v>
      </c>
      <c r="XZ170">
        <f t="shared" si="1186"/>
        <v>0</v>
      </c>
    </row>
    <row r="171" spans="1:650" x14ac:dyDescent="0.45">
      <c r="WH171">
        <v>168</v>
      </c>
      <c r="WI171">
        <f t="shared" si="1187"/>
        <v>0</v>
      </c>
      <c r="WJ171">
        <f t="shared" si="1188"/>
        <v>0</v>
      </c>
      <c r="WK171">
        <f t="shared" si="1189"/>
        <v>0</v>
      </c>
      <c r="WL171">
        <f t="shared" si="1190"/>
        <v>0</v>
      </c>
      <c r="WM171">
        <f t="shared" si="1191"/>
        <v>0</v>
      </c>
      <c r="WN171">
        <f t="shared" si="1192"/>
        <v>0</v>
      </c>
      <c r="WO171">
        <f t="shared" si="1193"/>
        <v>0</v>
      </c>
      <c r="WP171">
        <f t="shared" si="1194"/>
        <v>0</v>
      </c>
      <c r="WQ171">
        <f t="shared" si="1195"/>
        <v>0</v>
      </c>
      <c r="WR171">
        <f t="shared" si="1196"/>
        <v>0</v>
      </c>
      <c r="WS171">
        <f t="shared" si="1154"/>
        <v>0</v>
      </c>
      <c r="WT171">
        <f t="shared" si="1155"/>
        <v>0</v>
      </c>
      <c r="WU171">
        <f t="shared" si="1156"/>
        <v>0</v>
      </c>
      <c r="WV171">
        <f t="shared" si="1157"/>
        <v>0</v>
      </c>
      <c r="WW171">
        <f t="shared" si="1158"/>
        <v>0</v>
      </c>
      <c r="WX171">
        <f t="shared" si="1159"/>
        <v>0</v>
      </c>
      <c r="WY171">
        <f t="shared" si="1160"/>
        <v>0</v>
      </c>
      <c r="WZ171">
        <f t="shared" si="1161"/>
        <v>0</v>
      </c>
      <c r="XA171">
        <f t="shared" si="1162"/>
        <v>0</v>
      </c>
      <c r="XB171">
        <f t="shared" si="1163"/>
        <v>0</v>
      </c>
      <c r="XC171">
        <f t="shared" si="1164"/>
        <v>0</v>
      </c>
      <c r="XD171">
        <f t="shared" si="1165"/>
        <v>0</v>
      </c>
      <c r="XE171">
        <f t="shared" si="1166"/>
        <v>0</v>
      </c>
      <c r="XF171">
        <f t="shared" si="1167"/>
        <v>0</v>
      </c>
      <c r="XG171">
        <f t="shared" si="1168"/>
        <v>0</v>
      </c>
      <c r="XH171">
        <f t="shared" si="1169"/>
        <v>0</v>
      </c>
      <c r="XI171">
        <f t="shared" si="1170"/>
        <v>0</v>
      </c>
      <c r="XJ171">
        <f t="shared" si="1171"/>
        <v>0</v>
      </c>
      <c r="XK171">
        <f t="shared" si="1172"/>
        <v>0</v>
      </c>
      <c r="XL171">
        <f t="shared" si="1173"/>
        <v>0</v>
      </c>
      <c r="XM171">
        <f t="shared" si="1174"/>
        <v>0</v>
      </c>
      <c r="XN171">
        <f t="shared" si="1175"/>
        <v>0</v>
      </c>
      <c r="XO171">
        <f t="shared" si="1176"/>
        <v>0</v>
      </c>
      <c r="XP171">
        <f t="shared" si="1177"/>
        <v>0</v>
      </c>
      <c r="XQ171">
        <f t="shared" si="1178"/>
        <v>0</v>
      </c>
      <c r="XR171">
        <f t="shared" si="1179"/>
        <v>0</v>
      </c>
      <c r="XS171">
        <f t="shared" si="1180"/>
        <v>0</v>
      </c>
      <c r="XT171">
        <f t="shared" si="1181"/>
        <v>0</v>
      </c>
      <c r="XU171">
        <f t="shared" si="1182"/>
        <v>0</v>
      </c>
      <c r="XV171">
        <f t="shared" si="1183"/>
        <v>0</v>
      </c>
      <c r="XX171">
        <f t="shared" si="1184"/>
        <v>0</v>
      </c>
      <c r="XY171">
        <f t="shared" si="1185"/>
        <v>0</v>
      </c>
      <c r="XZ171">
        <f t="shared" si="1186"/>
        <v>0</v>
      </c>
    </row>
    <row r="172" spans="1:650" x14ac:dyDescent="0.45">
      <c r="WH172">
        <v>169</v>
      </c>
      <c r="WI172">
        <f t="shared" si="1187"/>
        <v>0</v>
      </c>
      <c r="WJ172">
        <f t="shared" si="1188"/>
        <v>0</v>
      </c>
      <c r="WK172">
        <f t="shared" si="1189"/>
        <v>0</v>
      </c>
      <c r="WL172">
        <f t="shared" si="1190"/>
        <v>0</v>
      </c>
      <c r="WM172">
        <f t="shared" si="1191"/>
        <v>0</v>
      </c>
      <c r="WN172">
        <f t="shared" si="1192"/>
        <v>0</v>
      </c>
      <c r="WO172">
        <f t="shared" si="1193"/>
        <v>0</v>
      </c>
      <c r="WP172">
        <f t="shared" si="1194"/>
        <v>0</v>
      </c>
      <c r="WQ172">
        <f t="shared" si="1195"/>
        <v>0</v>
      </c>
      <c r="WR172">
        <f t="shared" si="1196"/>
        <v>0</v>
      </c>
      <c r="WS172">
        <f t="shared" si="1154"/>
        <v>0</v>
      </c>
      <c r="WT172">
        <f t="shared" si="1155"/>
        <v>0</v>
      </c>
      <c r="WU172">
        <f t="shared" si="1156"/>
        <v>0</v>
      </c>
      <c r="WV172">
        <f t="shared" si="1157"/>
        <v>0</v>
      </c>
      <c r="WW172">
        <f t="shared" si="1158"/>
        <v>0</v>
      </c>
      <c r="WX172">
        <f t="shared" si="1159"/>
        <v>0</v>
      </c>
      <c r="WY172">
        <f t="shared" si="1160"/>
        <v>0</v>
      </c>
      <c r="WZ172">
        <f t="shared" si="1161"/>
        <v>0</v>
      </c>
      <c r="XA172">
        <f t="shared" si="1162"/>
        <v>0</v>
      </c>
      <c r="XB172">
        <f t="shared" si="1163"/>
        <v>0</v>
      </c>
      <c r="XC172">
        <f t="shared" si="1164"/>
        <v>0</v>
      </c>
      <c r="XD172">
        <f t="shared" si="1165"/>
        <v>0</v>
      </c>
      <c r="XE172">
        <f t="shared" si="1166"/>
        <v>0</v>
      </c>
      <c r="XF172">
        <f t="shared" si="1167"/>
        <v>0</v>
      </c>
      <c r="XG172">
        <f t="shared" si="1168"/>
        <v>0</v>
      </c>
      <c r="XH172">
        <f t="shared" si="1169"/>
        <v>0</v>
      </c>
      <c r="XI172">
        <f t="shared" si="1170"/>
        <v>0</v>
      </c>
      <c r="XJ172">
        <f t="shared" si="1171"/>
        <v>0</v>
      </c>
      <c r="XK172">
        <f t="shared" si="1172"/>
        <v>0</v>
      </c>
      <c r="XL172">
        <f t="shared" si="1173"/>
        <v>0</v>
      </c>
      <c r="XM172">
        <f t="shared" si="1174"/>
        <v>0</v>
      </c>
      <c r="XN172">
        <f t="shared" si="1175"/>
        <v>0</v>
      </c>
      <c r="XO172">
        <f t="shared" si="1176"/>
        <v>0</v>
      </c>
      <c r="XP172">
        <f t="shared" si="1177"/>
        <v>0</v>
      </c>
      <c r="XQ172">
        <f t="shared" si="1178"/>
        <v>0</v>
      </c>
      <c r="XR172">
        <f t="shared" si="1179"/>
        <v>0</v>
      </c>
      <c r="XS172">
        <f t="shared" si="1180"/>
        <v>0</v>
      </c>
      <c r="XT172">
        <f t="shared" si="1181"/>
        <v>0</v>
      </c>
      <c r="XU172">
        <f t="shared" si="1182"/>
        <v>0</v>
      </c>
      <c r="XV172">
        <f t="shared" si="1183"/>
        <v>0</v>
      </c>
      <c r="XX172">
        <f t="shared" si="1184"/>
        <v>0</v>
      </c>
      <c r="XY172">
        <f t="shared" si="1185"/>
        <v>0</v>
      </c>
      <c r="XZ172">
        <f t="shared" si="1186"/>
        <v>0</v>
      </c>
    </row>
    <row r="173" spans="1:650" x14ac:dyDescent="0.45">
      <c r="WH173">
        <v>170</v>
      </c>
      <c r="WI173">
        <f t="shared" si="1187"/>
        <v>0</v>
      </c>
      <c r="WJ173">
        <f t="shared" si="1188"/>
        <v>0</v>
      </c>
      <c r="WK173">
        <f t="shared" si="1189"/>
        <v>0</v>
      </c>
      <c r="WL173">
        <f t="shared" si="1190"/>
        <v>0</v>
      </c>
      <c r="WM173">
        <f t="shared" si="1191"/>
        <v>0</v>
      </c>
      <c r="WN173">
        <f t="shared" si="1192"/>
        <v>0</v>
      </c>
      <c r="WO173">
        <f t="shared" si="1193"/>
        <v>0</v>
      </c>
      <c r="WP173">
        <f t="shared" si="1194"/>
        <v>0</v>
      </c>
      <c r="WQ173">
        <f t="shared" si="1195"/>
        <v>0</v>
      </c>
      <c r="WR173">
        <f t="shared" si="1196"/>
        <v>0</v>
      </c>
      <c r="WS173">
        <f t="shared" si="1154"/>
        <v>0</v>
      </c>
      <c r="WT173">
        <f t="shared" si="1155"/>
        <v>0</v>
      </c>
      <c r="WU173">
        <f t="shared" si="1156"/>
        <v>0</v>
      </c>
      <c r="WV173">
        <f t="shared" si="1157"/>
        <v>0</v>
      </c>
      <c r="WW173">
        <f t="shared" si="1158"/>
        <v>0</v>
      </c>
      <c r="WX173">
        <f t="shared" si="1159"/>
        <v>0</v>
      </c>
      <c r="WY173">
        <f t="shared" si="1160"/>
        <v>0</v>
      </c>
      <c r="WZ173">
        <f t="shared" si="1161"/>
        <v>0</v>
      </c>
      <c r="XA173">
        <f t="shared" si="1162"/>
        <v>0</v>
      </c>
      <c r="XB173">
        <f t="shared" si="1163"/>
        <v>0</v>
      </c>
      <c r="XC173">
        <f t="shared" si="1164"/>
        <v>0</v>
      </c>
      <c r="XD173">
        <f t="shared" si="1165"/>
        <v>0</v>
      </c>
      <c r="XE173">
        <f t="shared" si="1166"/>
        <v>0</v>
      </c>
      <c r="XF173">
        <f t="shared" si="1167"/>
        <v>0</v>
      </c>
      <c r="XG173">
        <f t="shared" si="1168"/>
        <v>0</v>
      </c>
      <c r="XH173">
        <f t="shared" si="1169"/>
        <v>0</v>
      </c>
      <c r="XI173">
        <f t="shared" si="1170"/>
        <v>0</v>
      </c>
      <c r="XJ173">
        <f t="shared" si="1171"/>
        <v>0</v>
      </c>
      <c r="XK173">
        <f t="shared" si="1172"/>
        <v>0</v>
      </c>
      <c r="XL173">
        <f t="shared" si="1173"/>
        <v>0</v>
      </c>
      <c r="XM173">
        <f t="shared" si="1174"/>
        <v>0</v>
      </c>
      <c r="XN173">
        <f t="shared" si="1175"/>
        <v>0</v>
      </c>
      <c r="XO173">
        <f t="shared" si="1176"/>
        <v>0</v>
      </c>
      <c r="XP173">
        <f t="shared" si="1177"/>
        <v>0</v>
      </c>
      <c r="XQ173">
        <f t="shared" si="1178"/>
        <v>0</v>
      </c>
      <c r="XR173">
        <f t="shared" si="1179"/>
        <v>0</v>
      </c>
      <c r="XS173">
        <f t="shared" si="1180"/>
        <v>0</v>
      </c>
      <c r="XT173">
        <f t="shared" si="1181"/>
        <v>0</v>
      </c>
      <c r="XU173">
        <f t="shared" si="1182"/>
        <v>0</v>
      </c>
      <c r="XV173">
        <f t="shared" si="1183"/>
        <v>0</v>
      </c>
      <c r="XX173">
        <f t="shared" si="1184"/>
        <v>0</v>
      </c>
      <c r="XY173">
        <f t="shared" si="1185"/>
        <v>0</v>
      </c>
      <c r="XZ173">
        <f t="shared" si="1186"/>
        <v>0</v>
      </c>
    </row>
    <row r="174" spans="1:650" x14ac:dyDescent="0.45">
      <c r="WH174">
        <v>171</v>
      </c>
      <c r="WI174">
        <f t="shared" si="1187"/>
        <v>0</v>
      </c>
      <c r="WJ174">
        <f t="shared" si="1188"/>
        <v>0</v>
      </c>
      <c r="WK174">
        <f t="shared" si="1189"/>
        <v>0</v>
      </c>
      <c r="WL174">
        <f t="shared" si="1190"/>
        <v>0</v>
      </c>
      <c r="WM174">
        <f t="shared" si="1191"/>
        <v>0</v>
      </c>
      <c r="WN174">
        <f t="shared" si="1192"/>
        <v>0</v>
      </c>
      <c r="WO174">
        <f t="shared" si="1193"/>
        <v>0</v>
      </c>
      <c r="WP174">
        <f t="shared" si="1194"/>
        <v>0</v>
      </c>
      <c r="WQ174">
        <f t="shared" si="1195"/>
        <v>0</v>
      </c>
      <c r="WR174">
        <f t="shared" si="1196"/>
        <v>0</v>
      </c>
      <c r="WS174">
        <f t="shared" si="1154"/>
        <v>0</v>
      </c>
      <c r="WT174">
        <f t="shared" si="1155"/>
        <v>0</v>
      </c>
      <c r="WU174">
        <f t="shared" si="1156"/>
        <v>0</v>
      </c>
      <c r="WV174">
        <f t="shared" si="1157"/>
        <v>0</v>
      </c>
      <c r="WW174">
        <f t="shared" si="1158"/>
        <v>0</v>
      </c>
      <c r="WX174">
        <f t="shared" si="1159"/>
        <v>0</v>
      </c>
      <c r="WY174">
        <f t="shared" si="1160"/>
        <v>0</v>
      </c>
      <c r="WZ174">
        <f t="shared" si="1161"/>
        <v>0</v>
      </c>
      <c r="XA174">
        <f t="shared" si="1162"/>
        <v>0</v>
      </c>
      <c r="XB174">
        <f t="shared" si="1163"/>
        <v>0</v>
      </c>
      <c r="XC174">
        <f t="shared" si="1164"/>
        <v>0</v>
      </c>
      <c r="XD174">
        <f t="shared" si="1165"/>
        <v>0</v>
      </c>
      <c r="XE174">
        <f t="shared" si="1166"/>
        <v>0</v>
      </c>
      <c r="XF174">
        <f t="shared" si="1167"/>
        <v>0</v>
      </c>
      <c r="XG174">
        <f t="shared" si="1168"/>
        <v>0</v>
      </c>
      <c r="XH174">
        <f t="shared" si="1169"/>
        <v>0</v>
      </c>
      <c r="XI174">
        <f t="shared" si="1170"/>
        <v>0</v>
      </c>
      <c r="XJ174">
        <f t="shared" si="1171"/>
        <v>0</v>
      </c>
      <c r="XK174">
        <f t="shared" si="1172"/>
        <v>0</v>
      </c>
      <c r="XL174">
        <f t="shared" si="1173"/>
        <v>0</v>
      </c>
      <c r="XM174">
        <f t="shared" si="1174"/>
        <v>0</v>
      </c>
      <c r="XN174">
        <f t="shared" si="1175"/>
        <v>0</v>
      </c>
      <c r="XO174">
        <f t="shared" si="1176"/>
        <v>0</v>
      </c>
      <c r="XP174">
        <f t="shared" si="1177"/>
        <v>0</v>
      </c>
      <c r="XQ174">
        <f t="shared" si="1178"/>
        <v>0</v>
      </c>
      <c r="XR174">
        <f t="shared" si="1179"/>
        <v>0</v>
      </c>
      <c r="XS174">
        <f t="shared" si="1180"/>
        <v>0</v>
      </c>
      <c r="XT174">
        <f t="shared" si="1181"/>
        <v>0</v>
      </c>
      <c r="XU174">
        <f t="shared" si="1182"/>
        <v>0</v>
      </c>
      <c r="XV174">
        <f t="shared" si="1183"/>
        <v>0</v>
      </c>
      <c r="XX174">
        <f t="shared" si="1184"/>
        <v>0</v>
      </c>
      <c r="XY174">
        <f t="shared" si="1185"/>
        <v>0</v>
      </c>
      <c r="XZ174">
        <f t="shared" si="1186"/>
        <v>0</v>
      </c>
    </row>
    <row r="175" spans="1:650" x14ac:dyDescent="0.45">
      <c r="WH175">
        <v>172</v>
      </c>
      <c r="WI175">
        <f t="shared" si="1187"/>
        <v>0</v>
      </c>
      <c r="WJ175">
        <f t="shared" si="1188"/>
        <v>0</v>
      </c>
      <c r="WK175">
        <f t="shared" si="1189"/>
        <v>0</v>
      </c>
      <c r="WL175">
        <f t="shared" si="1190"/>
        <v>0</v>
      </c>
      <c r="WM175">
        <f t="shared" si="1191"/>
        <v>0</v>
      </c>
      <c r="WN175">
        <f t="shared" si="1192"/>
        <v>0</v>
      </c>
      <c r="WO175">
        <f t="shared" si="1193"/>
        <v>0</v>
      </c>
      <c r="WP175">
        <f t="shared" si="1194"/>
        <v>0</v>
      </c>
      <c r="WQ175">
        <f t="shared" si="1195"/>
        <v>0</v>
      </c>
      <c r="WR175">
        <f t="shared" si="1196"/>
        <v>0</v>
      </c>
      <c r="WS175">
        <f t="shared" si="1154"/>
        <v>0</v>
      </c>
      <c r="WT175">
        <f t="shared" si="1155"/>
        <v>0</v>
      </c>
      <c r="WU175">
        <f t="shared" si="1156"/>
        <v>0</v>
      </c>
      <c r="WV175">
        <f t="shared" si="1157"/>
        <v>0</v>
      </c>
      <c r="WW175">
        <f t="shared" si="1158"/>
        <v>0</v>
      </c>
      <c r="WX175">
        <f t="shared" si="1159"/>
        <v>0</v>
      </c>
      <c r="WY175">
        <f t="shared" si="1160"/>
        <v>0</v>
      </c>
      <c r="WZ175">
        <f t="shared" si="1161"/>
        <v>0</v>
      </c>
      <c r="XA175">
        <f t="shared" si="1162"/>
        <v>0</v>
      </c>
      <c r="XB175">
        <f t="shared" si="1163"/>
        <v>0</v>
      </c>
      <c r="XC175">
        <f t="shared" si="1164"/>
        <v>0</v>
      </c>
      <c r="XD175">
        <f t="shared" si="1165"/>
        <v>0</v>
      </c>
      <c r="XE175">
        <f t="shared" si="1166"/>
        <v>0</v>
      </c>
      <c r="XF175">
        <f t="shared" si="1167"/>
        <v>0</v>
      </c>
      <c r="XG175">
        <f t="shared" si="1168"/>
        <v>0</v>
      </c>
      <c r="XH175">
        <f t="shared" si="1169"/>
        <v>0</v>
      </c>
      <c r="XI175">
        <f t="shared" si="1170"/>
        <v>0</v>
      </c>
      <c r="XJ175">
        <f t="shared" si="1171"/>
        <v>0</v>
      </c>
      <c r="XK175">
        <f t="shared" si="1172"/>
        <v>0</v>
      </c>
      <c r="XL175">
        <f t="shared" si="1173"/>
        <v>0</v>
      </c>
      <c r="XM175">
        <f t="shared" si="1174"/>
        <v>0</v>
      </c>
      <c r="XN175">
        <f t="shared" si="1175"/>
        <v>0</v>
      </c>
      <c r="XO175">
        <f t="shared" si="1176"/>
        <v>0</v>
      </c>
      <c r="XP175">
        <f t="shared" si="1177"/>
        <v>0</v>
      </c>
      <c r="XQ175">
        <f t="shared" si="1178"/>
        <v>0</v>
      </c>
      <c r="XR175">
        <f t="shared" si="1179"/>
        <v>0</v>
      </c>
      <c r="XS175">
        <f t="shared" si="1180"/>
        <v>0</v>
      </c>
      <c r="XT175">
        <f t="shared" si="1181"/>
        <v>0</v>
      </c>
      <c r="XU175">
        <f t="shared" si="1182"/>
        <v>0</v>
      </c>
      <c r="XV175">
        <f t="shared" si="1183"/>
        <v>0</v>
      </c>
      <c r="XX175">
        <f t="shared" si="1184"/>
        <v>0</v>
      </c>
      <c r="XY175">
        <f t="shared" si="1185"/>
        <v>0</v>
      </c>
      <c r="XZ175">
        <f t="shared" si="1186"/>
        <v>0</v>
      </c>
    </row>
    <row r="176" spans="1:650" x14ac:dyDescent="0.45">
      <c r="WH176">
        <v>173</v>
      </c>
      <c r="WI176">
        <f t="shared" si="1187"/>
        <v>0</v>
      </c>
      <c r="WJ176">
        <f t="shared" si="1188"/>
        <v>0</v>
      </c>
      <c r="WK176">
        <f t="shared" si="1189"/>
        <v>0</v>
      </c>
      <c r="WL176">
        <f t="shared" si="1190"/>
        <v>0</v>
      </c>
      <c r="WM176">
        <f t="shared" si="1191"/>
        <v>0</v>
      </c>
      <c r="WN176">
        <f t="shared" si="1192"/>
        <v>0</v>
      </c>
      <c r="WO176">
        <f t="shared" si="1193"/>
        <v>0</v>
      </c>
      <c r="WP176">
        <f t="shared" si="1194"/>
        <v>0</v>
      </c>
      <c r="WQ176">
        <f t="shared" si="1195"/>
        <v>0</v>
      </c>
      <c r="WR176">
        <f t="shared" si="1196"/>
        <v>0</v>
      </c>
      <c r="WS176">
        <f t="shared" si="1154"/>
        <v>0</v>
      </c>
      <c r="WT176">
        <f t="shared" si="1155"/>
        <v>0</v>
      </c>
      <c r="WU176">
        <f t="shared" si="1156"/>
        <v>0</v>
      </c>
      <c r="WV176">
        <f t="shared" si="1157"/>
        <v>0</v>
      </c>
      <c r="WW176">
        <f t="shared" si="1158"/>
        <v>0</v>
      </c>
      <c r="WX176">
        <f t="shared" si="1159"/>
        <v>0</v>
      </c>
      <c r="WY176">
        <f t="shared" si="1160"/>
        <v>0</v>
      </c>
      <c r="WZ176">
        <f t="shared" si="1161"/>
        <v>0</v>
      </c>
      <c r="XA176">
        <f t="shared" si="1162"/>
        <v>0</v>
      </c>
      <c r="XB176">
        <f t="shared" si="1163"/>
        <v>0</v>
      </c>
      <c r="XC176">
        <f t="shared" si="1164"/>
        <v>0</v>
      </c>
      <c r="XD176">
        <f t="shared" si="1165"/>
        <v>0</v>
      </c>
      <c r="XE176">
        <f t="shared" si="1166"/>
        <v>0</v>
      </c>
      <c r="XF176">
        <f t="shared" si="1167"/>
        <v>0</v>
      </c>
      <c r="XG176">
        <f t="shared" si="1168"/>
        <v>0</v>
      </c>
      <c r="XH176">
        <f t="shared" si="1169"/>
        <v>0</v>
      </c>
      <c r="XI176">
        <f t="shared" si="1170"/>
        <v>0</v>
      </c>
      <c r="XJ176">
        <f t="shared" si="1171"/>
        <v>0</v>
      </c>
      <c r="XK176">
        <f t="shared" si="1172"/>
        <v>0</v>
      </c>
      <c r="XL176">
        <f t="shared" si="1173"/>
        <v>0</v>
      </c>
      <c r="XM176">
        <f t="shared" si="1174"/>
        <v>0</v>
      </c>
      <c r="XN176">
        <f t="shared" si="1175"/>
        <v>0</v>
      </c>
      <c r="XO176">
        <f t="shared" si="1176"/>
        <v>0</v>
      </c>
      <c r="XP176">
        <f t="shared" si="1177"/>
        <v>0</v>
      </c>
      <c r="XQ176">
        <f t="shared" si="1178"/>
        <v>0</v>
      </c>
      <c r="XR176">
        <f t="shared" si="1179"/>
        <v>0</v>
      </c>
      <c r="XS176">
        <f t="shared" si="1180"/>
        <v>0</v>
      </c>
      <c r="XT176">
        <f t="shared" si="1181"/>
        <v>0</v>
      </c>
      <c r="XU176">
        <f t="shared" si="1182"/>
        <v>0</v>
      </c>
      <c r="XV176">
        <f t="shared" si="1183"/>
        <v>0</v>
      </c>
      <c r="XX176">
        <f t="shared" si="1184"/>
        <v>0</v>
      </c>
      <c r="XY176">
        <f t="shared" si="1185"/>
        <v>0</v>
      </c>
      <c r="XZ176">
        <f t="shared" si="1186"/>
        <v>0</v>
      </c>
    </row>
    <row r="177" spans="606:650" x14ac:dyDescent="0.45">
      <c r="WH177">
        <v>174</v>
      </c>
      <c r="WI177">
        <f t="shared" si="1187"/>
        <v>0</v>
      </c>
      <c r="WJ177">
        <f t="shared" si="1188"/>
        <v>0</v>
      </c>
      <c r="WK177">
        <f t="shared" si="1189"/>
        <v>0</v>
      </c>
      <c r="WL177">
        <f t="shared" si="1190"/>
        <v>0</v>
      </c>
      <c r="WM177">
        <f t="shared" si="1191"/>
        <v>0</v>
      </c>
      <c r="WN177">
        <f t="shared" si="1192"/>
        <v>0</v>
      </c>
      <c r="WO177">
        <f t="shared" si="1193"/>
        <v>0</v>
      </c>
      <c r="WP177">
        <f t="shared" si="1194"/>
        <v>0</v>
      </c>
      <c r="WQ177">
        <f t="shared" si="1195"/>
        <v>0</v>
      </c>
      <c r="WR177">
        <f t="shared" si="1196"/>
        <v>0</v>
      </c>
      <c r="WS177">
        <f t="shared" si="1154"/>
        <v>0</v>
      </c>
      <c r="WT177">
        <f t="shared" si="1155"/>
        <v>0</v>
      </c>
      <c r="WU177">
        <f t="shared" si="1156"/>
        <v>0</v>
      </c>
      <c r="WV177">
        <f t="shared" si="1157"/>
        <v>0</v>
      </c>
      <c r="WW177">
        <f t="shared" si="1158"/>
        <v>0</v>
      </c>
      <c r="WX177">
        <f t="shared" si="1159"/>
        <v>0</v>
      </c>
      <c r="WY177">
        <f t="shared" si="1160"/>
        <v>0</v>
      </c>
      <c r="WZ177">
        <f t="shared" si="1161"/>
        <v>0</v>
      </c>
      <c r="XA177">
        <f t="shared" si="1162"/>
        <v>0</v>
      </c>
      <c r="XB177">
        <f t="shared" si="1163"/>
        <v>0</v>
      </c>
      <c r="XC177">
        <f t="shared" si="1164"/>
        <v>0</v>
      </c>
      <c r="XD177">
        <f t="shared" si="1165"/>
        <v>0</v>
      </c>
      <c r="XE177">
        <f t="shared" si="1166"/>
        <v>0</v>
      </c>
      <c r="XF177">
        <f t="shared" si="1167"/>
        <v>0</v>
      </c>
      <c r="XG177">
        <f t="shared" si="1168"/>
        <v>0</v>
      </c>
      <c r="XH177">
        <f t="shared" si="1169"/>
        <v>0</v>
      </c>
      <c r="XI177">
        <f t="shared" si="1170"/>
        <v>0</v>
      </c>
      <c r="XJ177">
        <f t="shared" si="1171"/>
        <v>0</v>
      </c>
      <c r="XK177">
        <f t="shared" si="1172"/>
        <v>0</v>
      </c>
      <c r="XL177">
        <f t="shared" si="1173"/>
        <v>0</v>
      </c>
      <c r="XM177">
        <f t="shared" si="1174"/>
        <v>0</v>
      </c>
      <c r="XN177">
        <f t="shared" si="1175"/>
        <v>0</v>
      </c>
      <c r="XO177">
        <f t="shared" si="1176"/>
        <v>0</v>
      </c>
      <c r="XP177">
        <f t="shared" si="1177"/>
        <v>0</v>
      </c>
      <c r="XQ177">
        <f t="shared" si="1178"/>
        <v>0</v>
      </c>
      <c r="XR177">
        <f t="shared" si="1179"/>
        <v>0</v>
      </c>
      <c r="XS177">
        <f t="shared" si="1180"/>
        <v>0</v>
      </c>
      <c r="XT177">
        <f t="shared" si="1181"/>
        <v>0</v>
      </c>
      <c r="XU177">
        <f t="shared" si="1182"/>
        <v>0</v>
      </c>
      <c r="XV177">
        <f t="shared" si="1183"/>
        <v>0</v>
      </c>
      <c r="XX177">
        <f t="shared" si="1184"/>
        <v>0</v>
      </c>
      <c r="XY177">
        <f t="shared" si="1185"/>
        <v>0</v>
      </c>
      <c r="XZ177">
        <f t="shared" si="1186"/>
        <v>0</v>
      </c>
    </row>
    <row r="178" spans="606:650" x14ac:dyDescent="0.45">
      <c r="WH178">
        <v>175</v>
      </c>
      <c r="WI178">
        <f t="shared" si="1187"/>
        <v>0</v>
      </c>
      <c r="WJ178">
        <f t="shared" si="1188"/>
        <v>0</v>
      </c>
      <c r="WK178">
        <f t="shared" si="1189"/>
        <v>0</v>
      </c>
      <c r="WL178">
        <f t="shared" si="1190"/>
        <v>0</v>
      </c>
      <c r="WM178">
        <f t="shared" si="1191"/>
        <v>0</v>
      </c>
      <c r="WN178">
        <f t="shared" si="1192"/>
        <v>0</v>
      </c>
      <c r="WO178">
        <f t="shared" si="1193"/>
        <v>0</v>
      </c>
      <c r="WP178">
        <f t="shared" si="1194"/>
        <v>0</v>
      </c>
      <c r="WQ178">
        <f t="shared" si="1195"/>
        <v>0</v>
      </c>
      <c r="WR178">
        <f t="shared" si="1196"/>
        <v>0</v>
      </c>
      <c r="WS178">
        <f t="shared" si="1154"/>
        <v>0</v>
      </c>
      <c r="WT178">
        <f t="shared" si="1155"/>
        <v>0</v>
      </c>
      <c r="WU178">
        <f t="shared" si="1156"/>
        <v>0</v>
      </c>
      <c r="WV178">
        <f t="shared" si="1157"/>
        <v>0</v>
      </c>
      <c r="WW178">
        <f t="shared" si="1158"/>
        <v>0</v>
      </c>
      <c r="WX178">
        <f t="shared" si="1159"/>
        <v>0</v>
      </c>
      <c r="WY178">
        <f t="shared" si="1160"/>
        <v>0</v>
      </c>
      <c r="WZ178">
        <f t="shared" si="1161"/>
        <v>0</v>
      </c>
      <c r="XA178">
        <f t="shared" si="1162"/>
        <v>0</v>
      </c>
      <c r="XB178">
        <f t="shared" si="1163"/>
        <v>0</v>
      </c>
      <c r="XC178">
        <f t="shared" si="1164"/>
        <v>0</v>
      </c>
      <c r="XD178">
        <f t="shared" si="1165"/>
        <v>0</v>
      </c>
      <c r="XE178">
        <f t="shared" si="1166"/>
        <v>0</v>
      </c>
      <c r="XF178">
        <f t="shared" si="1167"/>
        <v>0</v>
      </c>
      <c r="XG178">
        <f t="shared" si="1168"/>
        <v>0</v>
      </c>
      <c r="XH178">
        <f t="shared" si="1169"/>
        <v>0</v>
      </c>
      <c r="XI178">
        <f t="shared" si="1170"/>
        <v>0</v>
      </c>
      <c r="XJ178">
        <f t="shared" si="1171"/>
        <v>0</v>
      </c>
      <c r="XK178">
        <f t="shared" si="1172"/>
        <v>0</v>
      </c>
      <c r="XL178">
        <f t="shared" si="1173"/>
        <v>0</v>
      </c>
      <c r="XM178">
        <f t="shared" si="1174"/>
        <v>0</v>
      </c>
      <c r="XN178">
        <f t="shared" si="1175"/>
        <v>0</v>
      </c>
      <c r="XO178">
        <f t="shared" si="1176"/>
        <v>0</v>
      </c>
      <c r="XP178">
        <f t="shared" si="1177"/>
        <v>0</v>
      </c>
      <c r="XQ178">
        <f t="shared" si="1178"/>
        <v>0</v>
      </c>
      <c r="XR178">
        <f t="shared" si="1179"/>
        <v>0</v>
      </c>
      <c r="XS178">
        <f t="shared" si="1180"/>
        <v>0</v>
      </c>
      <c r="XT178">
        <f t="shared" si="1181"/>
        <v>0</v>
      </c>
      <c r="XU178">
        <f t="shared" si="1182"/>
        <v>0</v>
      </c>
      <c r="XV178">
        <f t="shared" si="1183"/>
        <v>0</v>
      </c>
      <c r="XX178">
        <f t="shared" si="1184"/>
        <v>0</v>
      </c>
      <c r="XY178">
        <f t="shared" si="1185"/>
        <v>0</v>
      </c>
      <c r="XZ178">
        <f t="shared" si="1186"/>
        <v>0</v>
      </c>
    </row>
    <row r="179" spans="606:650" x14ac:dyDescent="0.45">
      <c r="WH179">
        <v>176</v>
      </c>
      <c r="WI179">
        <f t="shared" si="1187"/>
        <v>0</v>
      </c>
      <c r="WJ179">
        <f t="shared" si="1188"/>
        <v>0</v>
      </c>
      <c r="WK179">
        <f t="shared" si="1189"/>
        <v>0</v>
      </c>
      <c r="WL179">
        <f t="shared" si="1190"/>
        <v>0</v>
      </c>
      <c r="WM179">
        <f t="shared" si="1191"/>
        <v>0</v>
      </c>
      <c r="WN179">
        <f t="shared" si="1192"/>
        <v>0</v>
      </c>
      <c r="WO179">
        <f t="shared" si="1193"/>
        <v>0</v>
      </c>
      <c r="WP179">
        <f t="shared" si="1194"/>
        <v>0</v>
      </c>
      <c r="WQ179">
        <f t="shared" si="1195"/>
        <v>0</v>
      </c>
      <c r="WR179">
        <f t="shared" si="1196"/>
        <v>0</v>
      </c>
      <c r="WS179">
        <f t="shared" si="1154"/>
        <v>0</v>
      </c>
      <c r="WT179">
        <f t="shared" si="1155"/>
        <v>0</v>
      </c>
      <c r="WU179">
        <f t="shared" si="1156"/>
        <v>0</v>
      </c>
      <c r="WV179">
        <f t="shared" si="1157"/>
        <v>0</v>
      </c>
      <c r="WW179">
        <f t="shared" si="1158"/>
        <v>0</v>
      </c>
      <c r="WX179">
        <f t="shared" si="1159"/>
        <v>0</v>
      </c>
      <c r="WY179">
        <f t="shared" si="1160"/>
        <v>0</v>
      </c>
      <c r="WZ179">
        <f t="shared" si="1161"/>
        <v>0</v>
      </c>
      <c r="XA179">
        <f t="shared" si="1162"/>
        <v>0</v>
      </c>
      <c r="XB179">
        <f t="shared" si="1163"/>
        <v>0</v>
      </c>
      <c r="XC179">
        <f t="shared" si="1164"/>
        <v>0</v>
      </c>
      <c r="XD179">
        <f t="shared" si="1165"/>
        <v>0</v>
      </c>
      <c r="XE179">
        <f t="shared" si="1166"/>
        <v>0</v>
      </c>
      <c r="XF179">
        <f t="shared" si="1167"/>
        <v>0</v>
      </c>
      <c r="XG179">
        <f t="shared" si="1168"/>
        <v>0</v>
      </c>
      <c r="XH179">
        <f t="shared" si="1169"/>
        <v>0</v>
      </c>
      <c r="XI179">
        <f t="shared" si="1170"/>
        <v>0</v>
      </c>
      <c r="XJ179">
        <f t="shared" si="1171"/>
        <v>0</v>
      </c>
      <c r="XK179">
        <f t="shared" si="1172"/>
        <v>0</v>
      </c>
      <c r="XL179">
        <f t="shared" si="1173"/>
        <v>0</v>
      </c>
      <c r="XM179">
        <f t="shared" si="1174"/>
        <v>0</v>
      </c>
      <c r="XN179">
        <f t="shared" si="1175"/>
        <v>0</v>
      </c>
      <c r="XO179">
        <f t="shared" si="1176"/>
        <v>0</v>
      </c>
      <c r="XP179">
        <f t="shared" si="1177"/>
        <v>0</v>
      </c>
      <c r="XQ179">
        <f t="shared" si="1178"/>
        <v>0</v>
      </c>
      <c r="XR179">
        <f t="shared" si="1179"/>
        <v>0</v>
      </c>
      <c r="XS179">
        <f t="shared" si="1180"/>
        <v>0</v>
      </c>
      <c r="XT179">
        <f t="shared" si="1181"/>
        <v>0</v>
      </c>
      <c r="XU179">
        <f t="shared" si="1182"/>
        <v>0</v>
      </c>
      <c r="XV179">
        <f t="shared" si="1183"/>
        <v>0</v>
      </c>
      <c r="XX179">
        <f t="shared" si="1184"/>
        <v>0</v>
      </c>
      <c r="XY179">
        <f t="shared" si="1185"/>
        <v>0</v>
      </c>
      <c r="XZ179">
        <f t="shared" si="1186"/>
        <v>0</v>
      </c>
    </row>
    <row r="180" spans="606:650" x14ac:dyDescent="0.45">
      <c r="WH180">
        <v>177</v>
      </c>
      <c r="WI180">
        <f t="shared" si="1187"/>
        <v>0</v>
      </c>
      <c r="WJ180">
        <f t="shared" si="1188"/>
        <v>0</v>
      </c>
      <c r="WK180">
        <f t="shared" si="1189"/>
        <v>0</v>
      </c>
      <c r="WL180">
        <f t="shared" si="1190"/>
        <v>0</v>
      </c>
      <c r="WM180">
        <f t="shared" si="1191"/>
        <v>0</v>
      </c>
      <c r="WN180">
        <f t="shared" si="1192"/>
        <v>0</v>
      </c>
      <c r="WO180">
        <f t="shared" si="1193"/>
        <v>0</v>
      </c>
      <c r="WP180">
        <f t="shared" si="1194"/>
        <v>0</v>
      </c>
      <c r="WQ180">
        <f t="shared" si="1195"/>
        <v>0</v>
      </c>
      <c r="WR180">
        <f t="shared" si="1196"/>
        <v>0</v>
      </c>
      <c r="WS180">
        <f t="shared" si="1154"/>
        <v>0</v>
      </c>
      <c r="WT180">
        <f t="shared" si="1155"/>
        <v>0</v>
      </c>
      <c r="WU180">
        <f t="shared" si="1156"/>
        <v>0</v>
      </c>
      <c r="WV180">
        <f t="shared" si="1157"/>
        <v>0</v>
      </c>
      <c r="WW180">
        <f t="shared" si="1158"/>
        <v>0</v>
      </c>
      <c r="WX180">
        <f t="shared" si="1159"/>
        <v>0</v>
      </c>
      <c r="WY180">
        <f t="shared" si="1160"/>
        <v>0</v>
      </c>
      <c r="WZ180">
        <f t="shared" si="1161"/>
        <v>0</v>
      </c>
      <c r="XA180">
        <f t="shared" si="1162"/>
        <v>0</v>
      </c>
      <c r="XB180">
        <f t="shared" si="1163"/>
        <v>0</v>
      </c>
      <c r="XC180">
        <f t="shared" si="1164"/>
        <v>0</v>
      </c>
      <c r="XD180">
        <f t="shared" si="1165"/>
        <v>0</v>
      </c>
      <c r="XE180">
        <f t="shared" si="1166"/>
        <v>0</v>
      </c>
      <c r="XF180">
        <f t="shared" si="1167"/>
        <v>0</v>
      </c>
      <c r="XG180">
        <f t="shared" si="1168"/>
        <v>0</v>
      </c>
      <c r="XH180">
        <f t="shared" si="1169"/>
        <v>0</v>
      </c>
      <c r="XI180">
        <f t="shared" si="1170"/>
        <v>0</v>
      </c>
      <c r="XJ180">
        <f t="shared" si="1171"/>
        <v>0</v>
      </c>
      <c r="XK180">
        <f t="shared" si="1172"/>
        <v>0</v>
      </c>
      <c r="XL180">
        <f t="shared" si="1173"/>
        <v>0</v>
      </c>
      <c r="XM180">
        <f t="shared" si="1174"/>
        <v>0</v>
      </c>
      <c r="XN180">
        <f t="shared" si="1175"/>
        <v>0</v>
      </c>
      <c r="XO180">
        <f t="shared" si="1176"/>
        <v>0</v>
      </c>
      <c r="XP180">
        <f t="shared" si="1177"/>
        <v>0</v>
      </c>
      <c r="XQ180">
        <f t="shared" si="1178"/>
        <v>0</v>
      </c>
      <c r="XR180">
        <f t="shared" si="1179"/>
        <v>0</v>
      </c>
      <c r="XS180">
        <f t="shared" si="1180"/>
        <v>0</v>
      </c>
      <c r="XT180">
        <f t="shared" si="1181"/>
        <v>0</v>
      </c>
      <c r="XU180">
        <f t="shared" si="1182"/>
        <v>0</v>
      </c>
      <c r="XV180">
        <f t="shared" si="1183"/>
        <v>0</v>
      </c>
      <c r="XX180">
        <f t="shared" si="1184"/>
        <v>0</v>
      </c>
      <c r="XY180">
        <f t="shared" si="1185"/>
        <v>0</v>
      </c>
      <c r="XZ180">
        <f t="shared" si="1186"/>
        <v>0</v>
      </c>
    </row>
    <row r="181" spans="606:650" x14ac:dyDescent="0.45">
      <c r="WH181">
        <v>178</v>
      </c>
      <c r="WI181">
        <f t="shared" si="1187"/>
        <v>0</v>
      </c>
      <c r="WJ181">
        <f t="shared" si="1188"/>
        <v>0</v>
      </c>
      <c r="WK181">
        <f t="shared" si="1189"/>
        <v>0</v>
      </c>
      <c r="WL181">
        <f t="shared" si="1190"/>
        <v>0</v>
      </c>
      <c r="WM181">
        <f t="shared" si="1191"/>
        <v>0</v>
      </c>
      <c r="WN181">
        <f t="shared" si="1192"/>
        <v>0</v>
      </c>
      <c r="WO181">
        <f t="shared" si="1193"/>
        <v>0</v>
      </c>
      <c r="WP181">
        <f t="shared" si="1194"/>
        <v>0</v>
      </c>
      <c r="WQ181">
        <f t="shared" si="1195"/>
        <v>0</v>
      </c>
      <c r="WR181">
        <f t="shared" si="1196"/>
        <v>0</v>
      </c>
      <c r="WS181">
        <f t="shared" si="1154"/>
        <v>0</v>
      </c>
      <c r="WT181">
        <f t="shared" si="1155"/>
        <v>0</v>
      </c>
      <c r="WU181">
        <f t="shared" si="1156"/>
        <v>0</v>
      </c>
      <c r="WV181">
        <f t="shared" si="1157"/>
        <v>0</v>
      </c>
      <c r="WW181">
        <f t="shared" si="1158"/>
        <v>0</v>
      </c>
      <c r="WX181">
        <f t="shared" si="1159"/>
        <v>0</v>
      </c>
      <c r="WY181">
        <f t="shared" si="1160"/>
        <v>0</v>
      </c>
      <c r="WZ181">
        <f t="shared" si="1161"/>
        <v>0</v>
      </c>
      <c r="XA181">
        <f t="shared" si="1162"/>
        <v>0</v>
      </c>
      <c r="XB181">
        <f t="shared" si="1163"/>
        <v>0</v>
      </c>
      <c r="XC181">
        <f t="shared" si="1164"/>
        <v>0</v>
      </c>
      <c r="XD181">
        <f t="shared" si="1165"/>
        <v>0</v>
      </c>
      <c r="XE181">
        <f t="shared" si="1166"/>
        <v>0</v>
      </c>
      <c r="XF181">
        <f t="shared" si="1167"/>
        <v>0</v>
      </c>
      <c r="XG181">
        <f t="shared" si="1168"/>
        <v>0</v>
      </c>
      <c r="XH181">
        <f t="shared" si="1169"/>
        <v>0</v>
      </c>
      <c r="XI181">
        <f t="shared" si="1170"/>
        <v>0</v>
      </c>
      <c r="XJ181">
        <f t="shared" si="1171"/>
        <v>0</v>
      </c>
      <c r="XK181">
        <f t="shared" si="1172"/>
        <v>0</v>
      </c>
      <c r="XL181">
        <f t="shared" si="1173"/>
        <v>0</v>
      </c>
      <c r="XM181">
        <f t="shared" si="1174"/>
        <v>0</v>
      </c>
      <c r="XN181">
        <f t="shared" si="1175"/>
        <v>0</v>
      </c>
      <c r="XO181">
        <f t="shared" si="1176"/>
        <v>0</v>
      </c>
      <c r="XP181">
        <f t="shared" si="1177"/>
        <v>0</v>
      </c>
      <c r="XQ181">
        <f t="shared" si="1178"/>
        <v>0</v>
      </c>
      <c r="XR181">
        <f t="shared" si="1179"/>
        <v>0</v>
      </c>
      <c r="XS181">
        <f t="shared" si="1180"/>
        <v>0</v>
      </c>
      <c r="XT181">
        <f t="shared" si="1181"/>
        <v>0</v>
      </c>
      <c r="XU181">
        <f t="shared" si="1182"/>
        <v>0</v>
      </c>
      <c r="XV181">
        <f t="shared" si="1183"/>
        <v>0</v>
      </c>
      <c r="XX181">
        <f t="shared" si="1184"/>
        <v>0</v>
      </c>
      <c r="XY181">
        <f t="shared" si="1185"/>
        <v>0</v>
      </c>
      <c r="XZ181">
        <f t="shared" si="1186"/>
        <v>0</v>
      </c>
    </row>
    <row r="182" spans="606:650" x14ac:dyDescent="0.45">
      <c r="WH182">
        <v>179</v>
      </c>
      <c r="WI182">
        <f t="shared" si="1187"/>
        <v>0</v>
      </c>
      <c r="WJ182">
        <f t="shared" si="1188"/>
        <v>0</v>
      </c>
      <c r="WK182">
        <f t="shared" si="1189"/>
        <v>0</v>
      </c>
      <c r="WL182">
        <f t="shared" si="1190"/>
        <v>0</v>
      </c>
      <c r="WM182">
        <f t="shared" si="1191"/>
        <v>0</v>
      </c>
      <c r="WN182">
        <f t="shared" si="1192"/>
        <v>0</v>
      </c>
      <c r="WO182">
        <f t="shared" si="1193"/>
        <v>0</v>
      </c>
      <c r="WP182">
        <f t="shared" si="1194"/>
        <v>0</v>
      </c>
      <c r="WQ182">
        <f t="shared" si="1195"/>
        <v>0</v>
      </c>
      <c r="WR182">
        <f t="shared" si="1196"/>
        <v>0</v>
      </c>
      <c r="WS182">
        <f t="shared" si="1154"/>
        <v>0</v>
      </c>
      <c r="WT182">
        <f t="shared" si="1155"/>
        <v>0</v>
      </c>
      <c r="WU182">
        <f t="shared" si="1156"/>
        <v>0</v>
      </c>
      <c r="WV182">
        <f t="shared" si="1157"/>
        <v>0</v>
      </c>
      <c r="WW182">
        <f t="shared" si="1158"/>
        <v>0</v>
      </c>
      <c r="WX182">
        <f t="shared" si="1159"/>
        <v>0</v>
      </c>
      <c r="WY182">
        <f t="shared" si="1160"/>
        <v>0</v>
      </c>
      <c r="WZ182">
        <f t="shared" si="1161"/>
        <v>0</v>
      </c>
      <c r="XA182">
        <f t="shared" si="1162"/>
        <v>0</v>
      </c>
      <c r="XB182">
        <f t="shared" si="1163"/>
        <v>0</v>
      </c>
      <c r="XC182">
        <f t="shared" si="1164"/>
        <v>0</v>
      </c>
      <c r="XD182">
        <f t="shared" si="1165"/>
        <v>0</v>
      </c>
      <c r="XE182">
        <f t="shared" si="1166"/>
        <v>0</v>
      </c>
      <c r="XF182">
        <f t="shared" si="1167"/>
        <v>0</v>
      </c>
      <c r="XG182">
        <f t="shared" si="1168"/>
        <v>0</v>
      </c>
      <c r="XH182">
        <f t="shared" si="1169"/>
        <v>0</v>
      </c>
      <c r="XI182">
        <f t="shared" si="1170"/>
        <v>0</v>
      </c>
      <c r="XJ182">
        <f t="shared" si="1171"/>
        <v>0</v>
      </c>
      <c r="XK182">
        <f t="shared" si="1172"/>
        <v>0</v>
      </c>
      <c r="XL182">
        <f t="shared" si="1173"/>
        <v>0</v>
      </c>
      <c r="XM182">
        <f t="shared" si="1174"/>
        <v>0</v>
      </c>
      <c r="XN182">
        <f t="shared" si="1175"/>
        <v>0</v>
      </c>
      <c r="XO182">
        <f t="shared" si="1176"/>
        <v>0</v>
      </c>
      <c r="XP182">
        <f t="shared" si="1177"/>
        <v>0</v>
      </c>
      <c r="XQ182">
        <f t="shared" si="1178"/>
        <v>0</v>
      </c>
      <c r="XR182">
        <f t="shared" si="1179"/>
        <v>0</v>
      </c>
      <c r="XS182">
        <f t="shared" si="1180"/>
        <v>0</v>
      </c>
      <c r="XT182">
        <f t="shared" si="1181"/>
        <v>0</v>
      </c>
      <c r="XU182">
        <f t="shared" si="1182"/>
        <v>0</v>
      </c>
      <c r="XV182">
        <f t="shared" si="1183"/>
        <v>0</v>
      </c>
      <c r="XX182">
        <f t="shared" si="1184"/>
        <v>0</v>
      </c>
      <c r="XY182">
        <f t="shared" si="1185"/>
        <v>0</v>
      </c>
      <c r="XZ182">
        <f t="shared" si="1186"/>
        <v>0</v>
      </c>
    </row>
    <row r="183" spans="606:650" x14ac:dyDescent="0.45">
      <c r="WH183">
        <v>180</v>
      </c>
      <c r="WI183">
        <f t="shared" si="1187"/>
        <v>0</v>
      </c>
      <c r="WJ183">
        <f t="shared" si="1188"/>
        <v>0</v>
      </c>
      <c r="WK183">
        <f t="shared" si="1189"/>
        <v>0</v>
      </c>
      <c r="WL183">
        <f t="shared" si="1190"/>
        <v>0</v>
      </c>
      <c r="WM183">
        <f t="shared" si="1191"/>
        <v>0</v>
      </c>
      <c r="WN183">
        <f t="shared" si="1192"/>
        <v>0</v>
      </c>
      <c r="WO183">
        <f t="shared" si="1193"/>
        <v>0</v>
      </c>
      <c r="WP183">
        <f t="shared" si="1194"/>
        <v>0</v>
      </c>
      <c r="WQ183">
        <f t="shared" si="1195"/>
        <v>0</v>
      </c>
      <c r="WR183">
        <f t="shared" si="1196"/>
        <v>0</v>
      </c>
      <c r="WS183">
        <f t="shared" si="1154"/>
        <v>0</v>
      </c>
      <c r="WT183">
        <f t="shared" si="1155"/>
        <v>0</v>
      </c>
      <c r="WU183">
        <f t="shared" si="1156"/>
        <v>0</v>
      </c>
      <c r="WV183">
        <f t="shared" si="1157"/>
        <v>0</v>
      </c>
      <c r="WW183">
        <f t="shared" si="1158"/>
        <v>0</v>
      </c>
      <c r="WX183">
        <f t="shared" si="1159"/>
        <v>0</v>
      </c>
      <c r="WY183">
        <f t="shared" si="1160"/>
        <v>0</v>
      </c>
      <c r="WZ183">
        <f t="shared" si="1161"/>
        <v>0</v>
      </c>
      <c r="XA183">
        <f t="shared" si="1162"/>
        <v>0</v>
      </c>
      <c r="XB183">
        <f t="shared" si="1163"/>
        <v>0</v>
      </c>
      <c r="XC183">
        <f t="shared" si="1164"/>
        <v>0</v>
      </c>
      <c r="XD183">
        <f t="shared" si="1165"/>
        <v>0</v>
      </c>
      <c r="XE183">
        <f t="shared" si="1166"/>
        <v>0</v>
      </c>
      <c r="XF183">
        <f t="shared" si="1167"/>
        <v>0</v>
      </c>
      <c r="XG183">
        <f t="shared" si="1168"/>
        <v>0</v>
      </c>
      <c r="XH183">
        <f t="shared" si="1169"/>
        <v>0</v>
      </c>
      <c r="XI183">
        <f t="shared" si="1170"/>
        <v>0</v>
      </c>
      <c r="XJ183">
        <f t="shared" si="1171"/>
        <v>0</v>
      </c>
      <c r="XK183">
        <f t="shared" si="1172"/>
        <v>0</v>
      </c>
      <c r="XL183">
        <f t="shared" si="1173"/>
        <v>0</v>
      </c>
      <c r="XM183">
        <f t="shared" si="1174"/>
        <v>0</v>
      </c>
      <c r="XN183">
        <f t="shared" si="1175"/>
        <v>0</v>
      </c>
      <c r="XO183">
        <f t="shared" si="1176"/>
        <v>0</v>
      </c>
      <c r="XP183">
        <f t="shared" si="1177"/>
        <v>0</v>
      </c>
      <c r="XQ183">
        <f t="shared" si="1178"/>
        <v>0</v>
      </c>
      <c r="XR183">
        <f t="shared" si="1179"/>
        <v>0</v>
      </c>
      <c r="XS183">
        <f t="shared" si="1180"/>
        <v>0</v>
      </c>
      <c r="XT183">
        <f t="shared" si="1181"/>
        <v>0</v>
      </c>
      <c r="XU183">
        <f t="shared" si="1182"/>
        <v>0</v>
      </c>
      <c r="XV183">
        <f t="shared" si="1183"/>
        <v>0</v>
      </c>
      <c r="XX183">
        <f t="shared" si="1184"/>
        <v>0</v>
      </c>
      <c r="XY183">
        <f t="shared" si="1185"/>
        <v>0</v>
      </c>
      <c r="XZ183">
        <f t="shared" si="1186"/>
        <v>0</v>
      </c>
    </row>
    <row r="184" spans="606:650" x14ac:dyDescent="0.45">
      <c r="WH184">
        <v>181</v>
      </c>
      <c r="WI184">
        <f t="shared" si="1187"/>
        <v>0</v>
      </c>
      <c r="WJ184">
        <f t="shared" si="1188"/>
        <v>0</v>
      </c>
      <c r="WK184">
        <f t="shared" si="1189"/>
        <v>0</v>
      </c>
      <c r="WL184">
        <f t="shared" si="1190"/>
        <v>0</v>
      </c>
      <c r="WM184">
        <f t="shared" si="1191"/>
        <v>0</v>
      </c>
      <c r="WN184">
        <f t="shared" si="1192"/>
        <v>0</v>
      </c>
      <c r="WO184">
        <f t="shared" si="1193"/>
        <v>0</v>
      </c>
      <c r="WP184">
        <f t="shared" si="1194"/>
        <v>0</v>
      </c>
      <c r="WQ184">
        <f t="shared" si="1195"/>
        <v>0</v>
      </c>
      <c r="WR184">
        <f t="shared" si="1196"/>
        <v>0</v>
      </c>
      <c r="WS184">
        <f t="shared" si="1154"/>
        <v>0</v>
      </c>
      <c r="WT184">
        <f t="shared" si="1155"/>
        <v>0</v>
      </c>
      <c r="WU184">
        <f t="shared" si="1156"/>
        <v>0</v>
      </c>
      <c r="WV184">
        <f t="shared" si="1157"/>
        <v>0</v>
      </c>
      <c r="WW184">
        <f t="shared" si="1158"/>
        <v>0</v>
      </c>
      <c r="WX184">
        <f t="shared" si="1159"/>
        <v>0</v>
      </c>
      <c r="WY184">
        <f t="shared" si="1160"/>
        <v>0</v>
      </c>
      <c r="WZ184">
        <f t="shared" si="1161"/>
        <v>0</v>
      </c>
      <c r="XA184">
        <f t="shared" si="1162"/>
        <v>0</v>
      </c>
      <c r="XB184">
        <f t="shared" si="1163"/>
        <v>0</v>
      </c>
      <c r="XC184">
        <f t="shared" si="1164"/>
        <v>0</v>
      </c>
      <c r="XD184">
        <f t="shared" si="1165"/>
        <v>0</v>
      </c>
      <c r="XE184">
        <f t="shared" si="1166"/>
        <v>0</v>
      </c>
      <c r="XF184">
        <f t="shared" si="1167"/>
        <v>0</v>
      </c>
      <c r="XG184">
        <f t="shared" si="1168"/>
        <v>0</v>
      </c>
      <c r="XH184">
        <f t="shared" si="1169"/>
        <v>0</v>
      </c>
      <c r="XI184">
        <f t="shared" si="1170"/>
        <v>0</v>
      </c>
      <c r="XJ184">
        <f t="shared" si="1171"/>
        <v>0</v>
      </c>
      <c r="XK184">
        <f t="shared" si="1172"/>
        <v>0</v>
      </c>
      <c r="XL184">
        <f t="shared" si="1173"/>
        <v>0</v>
      </c>
      <c r="XM184">
        <f t="shared" si="1174"/>
        <v>0</v>
      </c>
      <c r="XN184">
        <f t="shared" si="1175"/>
        <v>0</v>
      </c>
      <c r="XO184">
        <f t="shared" si="1176"/>
        <v>0</v>
      </c>
      <c r="XP184">
        <f t="shared" si="1177"/>
        <v>0</v>
      </c>
      <c r="XQ184">
        <f t="shared" si="1178"/>
        <v>0</v>
      </c>
      <c r="XR184">
        <f t="shared" si="1179"/>
        <v>0</v>
      </c>
      <c r="XS184">
        <f t="shared" si="1180"/>
        <v>0</v>
      </c>
      <c r="XT184">
        <f t="shared" si="1181"/>
        <v>0</v>
      </c>
      <c r="XU184">
        <f t="shared" si="1182"/>
        <v>0</v>
      </c>
      <c r="XV184">
        <f t="shared" si="1183"/>
        <v>0</v>
      </c>
      <c r="XX184">
        <f t="shared" si="1184"/>
        <v>0</v>
      </c>
      <c r="XY184">
        <f t="shared" si="1185"/>
        <v>0</v>
      </c>
      <c r="XZ184">
        <f t="shared" si="1186"/>
        <v>0</v>
      </c>
    </row>
    <row r="185" spans="606:650" x14ac:dyDescent="0.45">
      <c r="WH185">
        <v>182</v>
      </c>
      <c r="WI185">
        <f t="shared" si="1187"/>
        <v>0</v>
      </c>
      <c r="WJ185">
        <f t="shared" si="1188"/>
        <v>0</v>
      </c>
      <c r="WK185">
        <f t="shared" si="1189"/>
        <v>0</v>
      </c>
      <c r="WL185">
        <f t="shared" si="1190"/>
        <v>0</v>
      </c>
      <c r="WM185">
        <f t="shared" si="1191"/>
        <v>0</v>
      </c>
      <c r="WN185">
        <f t="shared" si="1192"/>
        <v>0</v>
      </c>
      <c r="WO185">
        <f t="shared" si="1193"/>
        <v>0</v>
      </c>
      <c r="WP185">
        <f t="shared" si="1194"/>
        <v>0</v>
      </c>
      <c r="WQ185">
        <f t="shared" si="1195"/>
        <v>0</v>
      </c>
      <c r="WR185">
        <f t="shared" si="1196"/>
        <v>0</v>
      </c>
      <c r="WS185">
        <f t="shared" si="1154"/>
        <v>0</v>
      </c>
      <c r="WT185">
        <f t="shared" si="1155"/>
        <v>0</v>
      </c>
      <c r="WU185">
        <f t="shared" si="1156"/>
        <v>0</v>
      </c>
      <c r="WV185">
        <f t="shared" si="1157"/>
        <v>0</v>
      </c>
      <c r="WW185">
        <f t="shared" si="1158"/>
        <v>0</v>
      </c>
      <c r="WX185">
        <f t="shared" si="1159"/>
        <v>0</v>
      </c>
      <c r="WY185">
        <f t="shared" si="1160"/>
        <v>0</v>
      </c>
      <c r="WZ185">
        <f t="shared" si="1161"/>
        <v>0</v>
      </c>
      <c r="XA185">
        <f t="shared" si="1162"/>
        <v>0</v>
      </c>
      <c r="XB185">
        <f t="shared" si="1163"/>
        <v>0</v>
      </c>
      <c r="XC185">
        <f t="shared" si="1164"/>
        <v>0</v>
      </c>
      <c r="XD185">
        <f t="shared" si="1165"/>
        <v>0</v>
      </c>
      <c r="XE185">
        <f t="shared" si="1166"/>
        <v>0</v>
      </c>
      <c r="XF185">
        <f t="shared" si="1167"/>
        <v>0</v>
      </c>
      <c r="XG185">
        <f t="shared" si="1168"/>
        <v>0</v>
      </c>
      <c r="XH185">
        <f t="shared" si="1169"/>
        <v>0</v>
      </c>
      <c r="XI185">
        <f t="shared" si="1170"/>
        <v>0</v>
      </c>
      <c r="XJ185">
        <f t="shared" si="1171"/>
        <v>0</v>
      </c>
      <c r="XK185">
        <f t="shared" si="1172"/>
        <v>0</v>
      </c>
      <c r="XL185">
        <f t="shared" si="1173"/>
        <v>0</v>
      </c>
      <c r="XM185">
        <f t="shared" si="1174"/>
        <v>0</v>
      </c>
      <c r="XN185">
        <f t="shared" si="1175"/>
        <v>0</v>
      </c>
      <c r="XO185">
        <f t="shared" si="1176"/>
        <v>0</v>
      </c>
      <c r="XP185">
        <f t="shared" si="1177"/>
        <v>0</v>
      </c>
      <c r="XQ185">
        <f t="shared" si="1178"/>
        <v>0</v>
      </c>
      <c r="XR185">
        <f t="shared" si="1179"/>
        <v>0</v>
      </c>
      <c r="XS185">
        <f t="shared" si="1180"/>
        <v>0</v>
      </c>
      <c r="XT185">
        <f t="shared" si="1181"/>
        <v>0</v>
      </c>
      <c r="XU185">
        <f t="shared" si="1182"/>
        <v>0</v>
      </c>
      <c r="XV185">
        <f t="shared" si="1183"/>
        <v>0</v>
      </c>
      <c r="XX185">
        <f t="shared" si="1184"/>
        <v>0</v>
      </c>
      <c r="XY185">
        <f t="shared" si="1185"/>
        <v>0</v>
      </c>
      <c r="XZ185">
        <f t="shared" si="1186"/>
        <v>0</v>
      </c>
    </row>
    <row r="186" spans="606:650" x14ac:dyDescent="0.45">
      <c r="WH186">
        <v>183</v>
      </c>
      <c r="WI186">
        <f t="shared" si="1187"/>
        <v>0</v>
      </c>
      <c r="WJ186">
        <f t="shared" si="1188"/>
        <v>0</v>
      </c>
      <c r="WK186">
        <f t="shared" si="1189"/>
        <v>0</v>
      </c>
      <c r="WL186">
        <f t="shared" si="1190"/>
        <v>0</v>
      </c>
      <c r="WM186">
        <f t="shared" si="1191"/>
        <v>0</v>
      </c>
      <c r="WN186">
        <f t="shared" si="1192"/>
        <v>0</v>
      </c>
      <c r="WO186">
        <f t="shared" si="1193"/>
        <v>0</v>
      </c>
      <c r="WP186">
        <f t="shared" si="1194"/>
        <v>0</v>
      </c>
      <c r="WQ186">
        <f t="shared" si="1195"/>
        <v>0</v>
      </c>
      <c r="WR186">
        <f t="shared" si="1196"/>
        <v>0</v>
      </c>
      <c r="WS186">
        <f t="shared" si="1154"/>
        <v>0</v>
      </c>
      <c r="WT186">
        <f t="shared" si="1155"/>
        <v>0</v>
      </c>
      <c r="WU186">
        <f t="shared" si="1156"/>
        <v>0</v>
      </c>
      <c r="WV186">
        <f t="shared" si="1157"/>
        <v>0</v>
      </c>
      <c r="WW186">
        <f t="shared" si="1158"/>
        <v>0</v>
      </c>
      <c r="WX186">
        <f t="shared" si="1159"/>
        <v>0</v>
      </c>
      <c r="WY186">
        <f t="shared" si="1160"/>
        <v>0</v>
      </c>
      <c r="WZ186">
        <f t="shared" si="1161"/>
        <v>0</v>
      </c>
      <c r="XA186">
        <f t="shared" si="1162"/>
        <v>0</v>
      </c>
      <c r="XB186">
        <f t="shared" si="1163"/>
        <v>0</v>
      </c>
      <c r="XC186">
        <f t="shared" si="1164"/>
        <v>0</v>
      </c>
      <c r="XD186">
        <f t="shared" si="1165"/>
        <v>0</v>
      </c>
      <c r="XE186">
        <f t="shared" si="1166"/>
        <v>0</v>
      </c>
      <c r="XF186">
        <f t="shared" si="1167"/>
        <v>0</v>
      </c>
      <c r="XG186">
        <f t="shared" si="1168"/>
        <v>0</v>
      </c>
      <c r="XH186">
        <f t="shared" si="1169"/>
        <v>0</v>
      </c>
      <c r="XI186">
        <f t="shared" si="1170"/>
        <v>0</v>
      </c>
      <c r="XJ186">
        <f t="shared" si="1171"/>
        <v>0</v>
      </c>
      <c r="XK186">
        <f t="shared" si="1172"/>
        <v>0</v>
      </c>
      <c r="XL186">
        <f t="shared" si="1173"/>
        <v>0</v>
      </c>
      <c r="XM186">
        <f t="shared" si="1174"/>
        <v>0</v>
      </c>
      <c r="XN186">
        <f t="shared" si="1175"/>
        <v>0</v>
      </c>
      <c r="XO186">
        <f t="shared" si="1176"/>
        <v>0</v>
      </c>
      <c r="XP186">
        <f t="shared" si="1177"/>
        <v>0</v>
      </c>
      <c r="XQ186">
        <f t="shared" si="1178"/>
        <v>0</v>
      </c>
      <c r="XR186">
        <f t="shared" si="1179"/>
        <v>0</v>
      </c>
      <c r="XS186">
        <f t="shared" si="1180"/>
        <v>0</v>
      </c>
      <c r="XT186">
        <f t="shared" si="1181"/>
        <v>0</v>
      </c>
      <c r="XU186">
        <f t="shared" si="1182"/>
        <v>0</v>
      </c>
      <c r="XV186">
        <f t="shared" si="1183"/>
        <v>0</v>
      </c>
      <c r="XX186">
        <f t="shared" si="1184"/>
        <v>0</v>
      </c>
      <c r="XY186">
        <f t="shared" si="1185"/>
        <v>0</v>
      </c>
      <c r="XZ186">
        <f t="shared" si="1186"/>
        <v>0</v>
      </c>
    </row>
    <row r="187" spans="606:650" x14ac:dyDescent="0.45">
      <c r="WH187">
        <v>184</v>
      </c>
      <c r="WI187">
        <f t="shared" si="1187"/>
        <v>0</v>
      </c>
      <c r="WJ187">
        <f t="shared" si="1188"/>
        <v>0</v>
      </c>
      <c r="WK187">
        <f t="shared" si="1189"/>
        <v>0</v>
      </c>
      <c r="WL187">
        <f t="shared" si="1190"/>
        <v>0</v>
      </c>
      <c r="WM187">
        <f t="shared" si="1191"/>
        <v>0</v>
      </c>
      <c r="WN187">
        <f t="shared" si="1192"/>
        <v>0</v>
      </c>
      <c r="WO187">
        <f t="shared" si="1193"/>
        <v>0</v>
      </c>
      <c r="WP187">
        <f t="shared" si="1194"/>
        <v>0</v>
      </c>
      <c r="WQ187">
        <f t="shared" si="1195"/>
        <v>0</v>
      </c>
      <c r="WR187">
        <f t="shared" si="1196"/>
        <v>0</v>
      </c>
      <c r="WS187">
        <f t="shared" si="1154"/>
        <v>0</v>
      </c>
      <c r="WT187">
        <f t="shared" si="1155"/>
        <v>0</v>
      </c>
      <c r="WU187">
        <f t="shared" si="1156"/>
        <v>0</v>
      </c>
      <c r="WV187">
        <f t="shared" si="1157"/>
        <v>0</v>
      </c>
      <c r="WW187">
        <f t="shared" si="1158"/>
        <v>0</v>
      </c>
      <c r="WX187">
        <f t="shared" si="1159"/>
        <v>0</v>
      </c>
      <c r="WY187">
        <f t="shared" si="1160"/>
        <v>0</v>
      </c>
      <c r="WZ187">
        <f t="shared" si="1161"/>
        <v>0</v>
      </c>
      <c r="XA187">
        <f t="shared" si="1162"/>
        <v>0</v>
      </c>
      <c r="XB187">
        <f t="shared" si="1163"/>
        <v>0</v>
      </c>
      <c r="XC187">
        <f t="shared" si="1164"/>
        <v>0</v>
      </c>
      <c r="XD187">
        <f t="shared" si="1165"/>
        <v>0</v>
      </c>
      <c r="XE187">
        <f t="shared" si="1166"/>
        <v>0</v>
      </c>
      <c r="XF187">
        <f t="shared" si="1167"/>
        <v>0</v>
      </c>
      <c r="XG187">
        <f t="shared" si="1168"/>
        <v>0</v>
      </c>
      <c r="XH187">
        <f t="shared" si="1169"/>
        <v>0</v>
      </c>
      <c r="XI187">
        <f t="shared" si="1170"/>
        <v>0</v>
      </c>
      <c r="XJ187">
        <f t="shared" si="1171"/>
        <v>0</v>
      </c>
      <c r="XK187">
        <f t="shared" si="1172"/>
        <v>0</v>
      </c>
      <c r="XL187">
        <f t="shared" si="1173"/>
        <v>0</v>
      </c>
      <c r="XM187">
        <f t="shared" si="1174"/>
        <v>0</v>
      </c>
      <c r="XN187">
        <f t="shared" si="1175"/>
        <v>0</v>
      </c>
      <c r="XO187">
        <f t="shared" si="1176"/>
        <v>0</v>
      </c>
      <c r="XP187">
        <f t="shared" si="1177"/>
        <v>0</v>
      </c>
      <c r="XQ187">
        <f t="shared" si="1178"/>
        <v>0</v>
      </c>
      <c r="XR187">
        <f t="shared" si="1179"/>
        <v>0</v>
      </c>
      <c r="XS187">
        <f t="shared" si="1180"/>
        <v>0</v>
      </c>
      <c r="XT187">
        <f t="shared" si="1181"/>
        <v>0</v>
      </c>
      <c r="XU187">
        <f t="shared" si="1182"/>
        <v>0</v>
      </c>
      <c r="XV187">
        <f t="shared" si="1183"/>
        <v>0</v>
      </c>
      <c r="XX187">
        <f t="shared" si="1184"/>
        <v>0</v>
      </c>
      <c r="XY187">
        <f t="shared" si="1185"/>
        <v>0</v>
      </c>
      <c r="XZ187">
        <f t="shared" si="1186"/>
        <v>0</v>
      </c>
    </row>
    <row r="188" spans="606:650" x14ac:dyDescent="0.45">
      <c r="WH188">
        <v>185</v>
      </c>
      <c r="WI188">
        <f t="shared" si="1187"/>
        <v>0</v>
      </c>
      <c r="WJ188">
        <f t="shared" si="1188"/>
        <v>0</v>
      </c>
      <c r="WK188">
        <f t="shared" si="1189"/>
        <v>0</v>
      </c>
      <c r="WL188">
        <f t="shared" si="1190"/>
        <v>0</v>
      </c>
      <c r="WM188">
        <f t="shared" si="1191"/>
        <v>0</v>
      </c>
      <c r="WN188">
        <f t="shared" si="1192"/>
        <v>0</v>
      </c>
      <c r="WO188">
        <f t="shared" si="1193"/>
        <v>0</v>
      </c>
      <c r="WP188">
        <f t="shared" si="1194"/>
        <v>0</v>
      </c>
      <c r="WQ188">
        <f t="shared" si="1195"/>
        <v>0</v>
      </c>
      <c r="WR188">
        <f t="shared" si="1196"/>
        <v>0</v>
      </c>
      <c r="WS188">
        <f t="shared" si="1154"/>
        <v>0</v>
      </c>
      <c r="WT188">
        <f t="shared" si="1155"/>
        <v>0</v>
      </c>
      <c r="WU188">
        <f t="shared" si="1156"/>
        <v>0</v>
      </c>
      <c r="WV188">
        <f t="shared" si="1157"/>
        <v>0</v>
      </c>
      <c r="WW188">
        <f t="shared" si="1158"/>
        <v>0</v>
      </c>
      <c r="WX188">
        <f t="shared" si="1159"/>
        <v>0</v>
      </c>
      <c r="WY188">
        <f t="shared" si="1160"/>
        <v>0</v>
      </c>
      <c r="WZ188">
        <f t="shared" si="1161"/>
        <v>0</v>
      </c>
      <c r="XA188">
        <f t="shared" si="1162"/>
        <v>0</v>
      </c>
      <c r="XB188">
        <f t="shared" si="1163"/>
        <v>0</v>
      </c>
      <c r="XC188">
        <f t="shared" si="1164"/>
        <v>0</v>
      </c>
      <c r="XD188">
        <f t="shared" si="1165"/>
        <v>0</v>
      </c>
      <c r="XE188">
        <f t="shared" si="1166"/>
        <v>0</v>
      </c>
      <c r="XF188">
        <f t="shared" si="1167"/>
        <v>0</v>
      </c>
      <c r="XG188">
        <f t="shared" si="1168"/>
        <v>0</v>
      </c>
      <c r="XH188">
        <f t="shared" si="1169"/>
        <v>0</v>
      </c>
      <c r="XI188">
        <f t="shared" si="1170"/>
        <v>0</v>
      </c>
      <c r="XJ188">
        <f t="shared" si="1171"/>
        <v>0</v>
      </c>
      <c r="XK188">
        <f t="shared" si="1172"/>
        <v>0</v>
      </c>
      <c r="XL188">
        <f t="shared" si="1173"/>
        <v>0</v>
      </c>
      <c r="XM188">
        <f t="shared" si="1174"/>
        <v>0</v>
      </c>
      <c r="XN188">
        <f t="shared" si="1175"/>
        <v>0</v>
      </c>
      <c r="XO188">
        <f t="shared" si="1176"/>
        <v>0</v>
      </c>
      <c r="XP188">
        <f t="shared" si="1177"/>
        <v>0</v>
      </c>
      <c r="XQ188">
        <f t="shared" si="1178"/>
        <v>0</v>
      </c>
      <c r="XR188">
        <f t="shared" si="1179"/>
        <v>0</v>
      </c>
      <c r="XS188">
        <f t="shared" si="1180"/>
        <v>0</v>
      </c>
      <c r="XT188">
        <f t="shared" si="1181"/>
        <v>0</v>
      </c>
      <c r="XU188">
        <f t="shared" si="1182"/>
        <v>0</v>
      </c>
      <c r="XV188">
        <f t="shared" si="1183"/>
        <v>0</v>
      </c>
      <c r="XX188">
        <f t="shared" si="1184"/>
        <v>0</v>
      </c>
      <c r="XY188">
        <f t="shared" si="1185"/>
        <v>0</v>
      </c>
      <c r="XZ188">
        <f t="shared" si="1186"/>
        <v>0</v>
      </c>
    </row>
    <row r="189" spans="606:650" x14ac:dyDescent="0.45">
      <c r="WH189">
        <v>186</v>
      </c>
      <c r="WI189">
        <f t="shared" si="1187"/>
        <v>0</v>
      </c>
      <c r="WJ189">
        <f t="shared" si="1188"/>
        <v>0</v>
      </c>
      <c r="WK189">
        <f t="shared" si="1189"/>
        <v>0</v>
      </c>
      <c r="WL189">
        <f t="shared" si="1190"/>
        <v>0</v>
      </c>
      <c r="WM189">
        <f t="shared" si="1191"/>
        <v>0</v>
      </c>
      <c r="WN189">
        <f t="shared" si="1192"/>
        <v>0</v>
      </c>
      <c r="WO189">
        <f t="shared" si="1193"/>
        <v>0</v>
      </c>
      <c r="WP189">
        <f t="shared" si="1194"/>
        <v>0</v>
      </c>
      <c r="WQ189">
        <f t="shared" si="1195"/>
        <v>0</v>
      </c>
      <c r="WR189">
        <f t="shared" si="1196"/>
        <v>0</v>
      </c>
      <c r="WS189">
        <f t="shared" si="1154"/>
        <v>0</v>
      </c>
      <c r="WT189">
        <f t="shared" si="1155"/>
        <v>0</v>
      </c>
      <c r="WU189">
        <f t="shared" si="1156"/>
        <v>0</v>
      </c>
      <c r="WV189">
        <f t="shared" si="1157"/>
        <v>0</v>
      </c>
      <c r="WW189">
        <f t="shared" si="1158"/>
        <v>0</v>
      </c>
      <c r="WX189">
        <f t="shared" si="1159"/>
        <v>0</v>
      </c>
      <c r="WY189">
        <f t="shared" si="1160"/>
        <v>0</v>
      </c>
      <c r="WZ189">
        <f t="shared" si="1161"/>
        <v>0</v>
      </c>
      <c r="XA189">
        <f t="shared" si="1162"/>
        <v>0</v>
      </c>
      <c r="XB189">
        <f t="shared" si="1163"/>
        <v>0</v>
      </c>
      <c r="XC189">
        <f t="shared" si="1164"/>
        <v>0</v>
      </c>
      <c r="XD189">
        <f t="shared" si="1165"/>
        <v>0</v>
      </c>
      <c r="XE189">
        <f t="shared" si="1166"/>
        <v>0</v>
      </c>
      <c r="XF189">
        <f t="shared" si="1167"/>
        <v>0</v>
      </c>
      <c r="XG189">
        <f t="shared" si="1168"/>
        <v>0</v>
      </c>
      <c r="XH189">
        <f t="shared" si="1169"/>
        <v>0</v>
      </c>
      <c r="XI189">
        <f t="shared" si="1170"/>
        <v>0</v>
      </c>
      <c r="XJ189">
        <f t="shared" si="1171"/>
        <v>0</v>
      </c>
      <c r="XK189">
        <f t="shared" si="1172"/>
        <v>0</v>
      </c>
      <c r="XL189">
        <f t="shared" si="1173"/>
        <v>0</v>
      </c>
      <c r="XM189">
        <f t="shared" si="1174"/>
        <v>0</v>
      </c>
      <c r="XN189">
        <f t="shared" si="1175"/>
        <v>0</v>
      </c>
      <c r="XO189">
        <f t="shared" si="1176"/>
        <v>0</v>
      </c>
      <c r="XP189">
        <f t="shared" si="1177"/>
        <v>0</v>
      </c>
      <c r="XQ189">
        <f t="shared" si="1178"/>
        <v>0</v>
      </c>
      <c r="XR189">
        <f t="shared" si="1179"/>
        <v>0</v>
      </c>
      <c r="XS189">
        <f t="shared" si="1180"/>
        <v>0</v>
      </c>
      <c r="XT189">
        <f t="shared" si="1181"/>
        <v>0</v>
      </c>
      <c r="XU189">
        <f t="shared" si="1182"/>
        <v>0</v>
      </c>
      <c r="XV189">
        <f t="shared" si="1183"/>
        <v>0</v>
      </c>
      <c r="XX189">
        <f t="shared" si="1184"/>
        <v>0</v>
      </c>
      <c r="XY189">
        <f t="shared" si="1185"/>
        <v>0</v>
      </c>
      <c r="XZ189">
        <f t="shared" si="1186"/>
        <v>0</v>
      </c>
    </row>
    <row r="190" spans="606:650" x14ac:dyDescent="0.45">
      <c r="WH190">
        <v>187</v>
      </c>
      <c r="WI190">
        <f t="shared" si="1187"/>
        <v>0</v>
      </c>
      <c r="WJ190">
        <f t="shared" si="1188"/>
        <v>0</v>
      </c>
      <c r="WK190">
        <f t="shared" si="1189"/>
        <v>0</v>
      </c>
      <c r="WL190">
        <f t="shared" si="1190"/>
        <v>0</v>
      </c>
      <c r="WM190">
        <f t="shared" si="1191"/>
        <v>0</v>
      </c>
      <c r="WN190">
        <f t="shared" si="1192"/>
        <v>0</v>
      </c>
      <c r="WO190">
        <f t="shared" si="1193"/>
        <v>0</v>
      </c>
      <c r="WP190">
        <f t="shared" si="1194"/>
        <v>0</v>
      </c>
      <c r="WQ190">
        <f t="shared" si="1195"/>
        <v>0</v>
      </c>
      <c r="WR190">
        <f t="shared" si="1196"/>
        <v>0</v>
      </c>
      <c r="WS190">
        <f t="shared" si="1154"/>
        <v>0</v>
      </c>
      <c r="WT190">
        <f t="shared" si="1155"/>
        <v>0</v>
      </c>
      <c r="WU190">
        <f t="shared" si="1156"/>
        <v>0</v>
      </c>
      <c r="WV190">
        <f t="shared" si="1157"/>
        <v>0</v>
      </c>
      <c r="WW190">
        <f t="shared" si="1158"/>
        <v>0</v>
      </c>
      <c r="WX190">
        <f t="shared" si="1159"/>
        <v>0</v>
      </c>
      <c r="WY190">
        <f t="shared" si="1160"/>
        <v>0</v>
      </c>
      <c r="WZ190">
        <f t="shared" si="1161"/>
        <v>0</v>
      </c>
      <c r="XA190">
        <f t="shared" si="1162"/>
        <v>0</v>
      </c>
      <c r="XB190">
        <f t="shared" si="1163"/>
        <v>0</v>
      </c>
      <c r="XC190">
        <f t="shared" si="1164"/>
        <v>0</v>
      </c>
      <c r="XD190">
        <f t="shared" si="1165"/>
        <v>0</v>
      </c>
      <c r="XE190">
        <f t="shared" si="1166"/>
        <v>0</v>
      </c>
      <c r="XF190">
        <f t="shared" si="1167"/>
        <v>0</v>
      </c>
      <c r="XG190">
        <f t="shared" si="1168"/>
        <v>0</v>
      </c>
      <c r="XH190">
        <f t="shared" si="1169"/>
        <v>0</v>
      </c>
      <c r="XI190">
        <f t="shared" si="1170"/>
        <v>0</v>
      </c>
      <c r="XJ190">
        <f t="shared" si="1171"/>
        <v>0</v>
      </c>
      <c r="XK190">
        <f t="shared" si="1172"/>
        <v>0</v>
      </c>
      <c r="XL190">
        <f t="shared" si="1173"/>
        <v>0</v>
      </c>
      <c r="XM190">
        <f t="shared" si="1174"/>
        <v>0</v>
      </c>
      <c r="XN190">
        <f t="shared" si="1175"/>
        <v>0</v>
      </c>
      <c r="XO190">
        <f t="shared" si="1176"/>
        <v>0</v>
      </c>
      <c r="XP190">
        <f t="shared" si="1177"/>
        <v>0</v>
      </c>
      <c r="XQ190">
        <f t="shared" si="1178"/>
        <v>0</v>
      </c>
      <c r="XR190">
        <f t="shared" si="1179"/>
        <v>0</v>
      </c>
      <c r="XS190">
        <f t="shared" si="1180"/>
        <v>0</v>
      </c>
      <c r="XT190">
        <f t="shared" si="1181"/>
        <v>0</v>
      </c>
      <c r="XU190">
        <f t="shared" si="1182"/>
        <v>0</v>
      </c>
      <c r="XV190">
        <f t="shared" si="1183"/>
        <v>0</v>
      </c>
      <c r="XX190">
        <f t="shared" si="1184"/>
        <v>0</v>
      </c>
      <c r="XY190">
        <f t="shared" si="1185"/>
        <v>0</v>
      </c>
      <c r="XZ190">
        <f t="shared" si="1186"/>
        <v>0</v>
      </c>
    </row>
    <row r="191" spans="606:650" x14ac:dyDescent="0.45">
      <c r="WH191">
        <v>188</v>
      </c>
      <c r="WI191">
        <f t="shared" si="1187"/>
        <v>0</v>
      </c>
      <c r="WJ191">
        <f t="shared" si="1188"/>
        <v>0</v>
      </c>
      <c r="WK191">
        <f t="shared" si="1189"/>
        <v>0</v>
      </c>
      <c r="WL191">
        <f t="shared" si="1190"/>
        <v>0</v>
      </c>
      <c r="WM191">
        <f t="shared" si="1191"/>
        <v>0</v>
      </c>
      <c r="WN191">
        <f t="shared" si="1192"/>
        <v>0</v>
      </c>
      <c r="WO191">
        <f t="shared" si="1193"/>
        <v>0</v>
      </c>
      <c r="WP191">
        <f t="shared" si="1194"/>
        <v>0</v>
      </c>
      <c r="WQ191">
        <f t="shared" si="1195"/>
        <v>0</v>
      </c>
      <c r="WR191">
        <f t="shared" si="1196"/>
        <v>0</v>
      </c>
      <c r="WS191">
        <f t="shared" si="1154"/>
        <v>0</v>
      </c>
      <c r="WT191">
        <f t="shared" si="1155"/>
        <v>0</v>
      </c>
      <c r="WU191">
        <f t="shared" si="1156"/>
        <v>0</v>
      </c>
      <c r="WV191">
        <f t="shared" si="1157"/>
        <v>0</v>
      </c>
      <c r="WW191">
        <f t="shared" si="1158"/>
        <v>0</v>
      </c>
      <c r="WX191">
        <f t="shared" si="1159"/>
        <v>0</v>
      </c>
      <c r="WY191">
        <f t="shared" si="1160"/>
        <v>0</v>
      </c>
      <c r="WZ191">
        <f t="shared" si="1161"/>
        <v>0</v>
      </c>
      <c r="XA191">
        <f t="shared" si="1162"/>
        <v>0</v>
      </c>
      <c r="XB191">
        <f t="shared" si="1163"/>
        <v>0</v>
      </c>
      <c r="XC191">
        <f t="shared" si="1164"/>
        <v>0</v>
      </c>
      <c r="XD191">
        <f t="shared" si="1165"/>
        <v>0</v>
      </c>
      <c r="XE191">
        <f t="shared" si="1166"/>
        <v>0</v>
      </c>
      <c r="XF191">
        <f t="shared" si="1167"/>
        <v>0</v>
      </c>
      <c r="XG191">
        <f t="shared" si="1168"/>
        <v>0</v>
      </c>
      <c r="XH191">
        <f t="shared" si="1169"/>
        <v>0</v>
      </c>
      <c r="XI191">
        <f t="shared" si="1170"/>
        <v>0</v>
      </c>
      <c r="XJ191">
        <f t="shared" si="1171"/>
        <v>0</v>
      </c>
      <c r="XK191">
        <f t="shared" si="1172"/>
        <v>0</v>
      </c>
      <c r="XL191">
        <f t="shared" si="1173"/>
        <v>0</v>
      </c>
      <c r="XM191">
        <f t="shared" si="1174"/>
        <v>0</v>
      </c>
      <c r="XN191">
        <f t="shared" si="1175"/>
        <v>0</v>
      </c>
      <c r="XO191">
        <f t="shared" si="1176"/>
        <v>0</v>
      </c>
      <c r="XP191">
        <f t="shared" si="1177"/>
        <v>0</v>
      </c>
      <c r="XQ191">
        <f t="shared" si="1178"/>
        <v>0</v>
      </c>
      <c r="XR191">
        <f t="shared" si="1179"/>
        <v>0</v>
      </c>
      <c r="XS191">
        <f t="shared" si="1180"/>
        <v>0</v>
      </c>
      <c r="XT191">
        <f t="shared" si="1181"/>
        <v>0</v>
      </c>
      <c r="XU191">
        <f t="shared" si="1182"/>
        <v>0</v>
      </c>
      <c r="XV191">
        <f t="shared" si="1183"/>
        <v>0</v>
      </c>
      <c r="XX191">
        <f t="shared" si="1184"/>
        <v>0</v>
      </c>
      <c r="XY191">
        <f t="shared" si="1185"/>
        <v>0</v>
      </c>
      <c r="XZ191">
        <f t="shared" si="1186"/>
        <v>0</v>
      </c>
    </row>
    <row r="192" spans="606:650" x14ac:dyDescent="0.45">
      <c r="WH192">
        <v>189</v>
      </c>
      <c r="WI192">
        <f t="shared" si="1187"/>
        <v>0</v>
      </c>
      <c r="WJ192">
        <f t="shared" si="1188"/>
        <v>0</v>
      </c>
      <c r="WK192">
        <f t="shared" si="1189"/>
        <v>0</v>
      </c>
      <c r="WL192">
        <f t="shared" si="1190"/>
        <v>0</v>
      </c>
      <c r="WM192">
        <f t="shared" si="1191"/>
        <v>0</v>
      </c>
      <c r="WN192">
        <f t="shared" si="1192"/>
        <v>0</v>
      </c>
      <c r="WO192">
        <f t="shared" si="1193"/>
        <v>0</v>
      </c>
      <c r="WP192">
        <f t="shared" si="1194"/>
        <v>0</v>
      </c>
      <c r="WQ192">
        <f t="shared" si="1195"/>
        <v>0</v>
      </c>
      <c r="WR192">
        <f t="shared" si="1196"/>
        <v>0</v>
      </c>
      <c r="WS192">
        <f t="shared" si="1154"/>
        <v>0</v>
      </c>
      <c r="WT192">
        <f t="shared" si="1155"/>
        <v>0</v>
      </c>
      <c r="WU192">
        <f t="shared" si="1156"/>
        <v>0</v>
      </c>
      <c r="WV192">
        <f t="shared" si="1157"/>
        <v>0</v>
      </c>
      <c r="WW192">
        <f t="shared" si="1158"/>
        <v>0</v>
      </c>
      <c r="WX192">
        <f t="shared" si="1159"/>
        <v>0</v>
      </c>
      <c r="WY192">
        <f t="shared" si="1160"/>
        <v>0</v>
      </c>
      <c r="WZ192">
        <f t="shared" si="1161"/>
        <v>0</v>
      </c>
      <c r="XA192">
        <f t="shared" si="1162"/>
        <v>0</v>
      </c>
      <c r="XB192">
        <f t="shared" si="1163"/>
        <v>0</v>
      </c>
      <c r="XC192">
        <f t="shared" si="1164"/>
        <v>0</v>
      </c>
      <c r="XD192">
        <f t="shared" si="1165"/>
        <v>0</v>
      </c>
      <c r="XE192">
        <f t="shared" si="1166"/>
        <v>0</v>
      </c>
      <c r="XF192">
        <f t="shared" si="1167"/>
        <v>0</v>
      </c>
      <c r="XG192">
        <f t="shared" si="1168"/>
        <v>0</v>
      </c>
      <c r="XH192">
        <f t="shared" si="1169"/>
        <v>0</v>
      </c>
      <c r="XI192">
        <f t="shared" si="1170"/>
        <v>0</v>
      </c>
      <c r="XJ192">
        <f t="shared" si="1171"/>
        <v>0</v>
      </c>
      <c r="XK192">
        <f t="shared" si="1172"/>
        <v>0</v>
      </c>
      <c r="XL192">
        <f t="shared" si="1173"/>
        <v>0</v>
      </c>
      <c r="XM192">
        <f t="shared" si="1174"/>
        <v>0</v>
      </c>
      <c r="XN192">
        <f t="shared" si="1175"/>
        <v>0</v>
      </c>
      <c r="XO192">
        <f t="shared" si="1176"/>
        <v>0</v>
      </c>
      <c r="XP192">
        <f t="shared" si="1177"/>
        <v>0</v>
      </c>
      <c r="XQ192">
        <f t="shared" si="1178"/>
        <v>0</v>
      </c>
      <c r="XR192">
        <f t="shared" si="1179"/>
        <v>0</v>
      </c>
      <c r="XS192">
        <f t="shared" si="1180"/>
        <v>0</v>
      </c>
      <c r="XT192">
        <f t="shared" si="1181"/>
        <v>0</v>
      </c>
      <c r="XU192">
        <f t="shared" si="1182"/>
        <v>0</v>
      </c>
      <c r="XV192">
        <f t="shared" si="1183"/>
        <v>0</v>
      </c>
      <c r="XX192">
        <f t="shared" si="1184"/>
        <v>0</v>
      </c>
      <c r="XY192">
        <f t="shared" si="1185"/>
        <v>0</v>
      </c>
      <c r="XZ192">
        <f t="shared" si="1186"/>
        <v>0</v>
      </c>
    </row>
    <row r="193" spans="606:650" x14ac:dyDescent="0.45">
      <c r="WH193">
        <v>190</v>
      </c>
      <c r="WI193">
        <f t="shared" si="1187"/>
        <v>0</v>
      </c>
      <c r="WJ193">
        <f t="shared" si="1188"/>
        <v>0</v>
      </c>
      <c r="WK193">
        <f t="shared" si="1189"/>
        <v>0</v>
      </c>
      <c r="WL193">
        <f t="shared" si="1190"/>
        <v>0</v>
      </c>
      <c r="WM193">
        <f t="shared" si="1191"/>
        <v>0</v>
      </c>
      <c r="WN193">
        <f t="shared" si="1192"/>
        <v>0</v>
      </c>
      <c r="WO193">
        <f t="shared" si="1193"/>
        <v>0</v>
      </c>
      <c r="WP193">
        <f t="shared" si="1194"/>
        <v>0</v>
      </c>
      <c r="WQ193">
        <f t="shared" si="1195"/>
        <v>0</v>
      </c>
      <c r="WR193">
        <f t="shared" si="1196"/>
        <v>0</v>
      </c>
      <c r="WS193">
        <f t="shared" si="1154"/>
        <v>0</v>
      </c>
      <c r="WT193">
        <f t="shared" si="1155"/>
        <v>0</v>
      </c>
      <c r="WU193">
        <f t="shared" si="1156"/>
        <v>0</v>
      </c>
      <c r="WV193">
        <f t="shared" si="1157"/>
        <v>0</v>
      </c>
      <c r="WW193">
        <f t="shared" si="1158"/>
        <v>0</v>
      </c>
      <c r="WX193">
        <f t="shared" si="1159"/>
        <v>0</v>
      </c>
      <c r="WY193">
        <f t="shared" si="1160"/>
        <v>0</v>
      </c>
      <c r="WZ193">
        <f t="shared" si="1161"/>
        <v>0</v>
      </c>
      <c r="XA193">
        <f t="shared" si="1162"/>
        <v>0</v>
      </c>
      <c r="XB193">
        <f t="shared" si="1163"/>
        <v>0</v>
      </c>
      <c r="XC193">
        <f t="shared" si="1164"/>
        <v>0</v>
      </c>
      <c r="XD193">
        <f t="shared" si="1165"/>
        <v>0</v>
      </c>
      <c r="XE193">
        <f t="shared" si="1166"/>
        <v>0</v>
      </c>
      <c r="XF193">
        <f t="shared" si="1167"/>
        <v>0</v>
      </c>
      <c r="XG193">
        <f t="shared" si="1168"/>
        <v>0</v>
      </c>
      <c r="XH193">
        <f t="shared" si="1169"/>
        <v>0</v>
      </c>
      <c r="XI193">
        <f t="shared" si="1170"/>
        <v>0</v>
      </c>
      <c r="XJ193">
        <f t="shared" si="1171"/>
        <v>0</v>
      </c>
      <c r="XK193">
        <f t="shared" si="1172"/>
        <v>0</v>
      </c>
      <c r="XL193">
        <f t="shared" si="1173"/>
        <v>0</v>
      </c>
      <c r="XM193">
        <f t="shared" si="1174"/>
        <v>0</v>
      </c>
      <c r="XN193">
        <f t="shared" si="1175"/>
        <v>0</v>
      </c>
      <c r="XO193">
        <f t="shared" si="1176"/>
        <v>0</v>
      </c>
      <c r="XP193">
        <f t="shared" si="1177"/>
        <v>0</v>
      </c>
      <c r="XQ193">
        <f t="shared" si="1178"/>
        <v>0</v>
      </c>
      <c r="XR193">
        <f t="shared" si="1179"/>
        <v>0</v>
      </c>
      <c r="XS193">
        <f t="shared" si="1180"/>
        <v>0</v>
      </c>
      <c r="XT193">
        <f t="shared" si="1181"/>
        <v>0</v>
      </c>
      <c r="XU193">
        <f t="shared" si="1182"/>
        <v>0</v>
      </c>
      <c r="XV193">
        <f t="shared" si="1183"/>
        <v>0</v>
      </c>
      <c r="XX193">
        <f t="shared" si="1184"/>
        <v>0</v>
      </c>
      <c r="XY193">
        <f t="shared" si="1185"/>
        <v>0</v>
      </c>
      <c r="XZ193">
        <f t="shared" si="1186"/>
        <v>0</v>
      </c>
    </row>
    <row r="194" spans="606:650" x14ac:dyDescent="0.45">
      <c r="WH194">
        <v>191</v>
      </c>
      <c r="WI194">
        <f t="shared" si="1187"/>
        <v>0</v>
      </c>
      <c r="WJ194">
        <f t="shared" si="1188"/>
        <v>0</v>
      </c>
      <c r="WK194">
        <f t="shared" si="1189"/>
        <v>0</v>
      </c>
      <c r="WL194">
        <f t="shared" si="1190"/>
        <v>0</v>
      </c>
      <c r="WM194">
        <f t="shared" si="1191"/>
        <v>0</v>
      </c>
      <c r="WN194">
        <f t="shared" si="1192"/>
        <v>0</v>
      </c>
      <c r="WO194">
        <f t="shared" si="1193"/>
        <v>0</v>
      </c>
      <c r="WP194">
        <f t="shared" si="1194"/>
        <v>0</v>
      </c>
      <c r="WQ194">
        <f t="shared" si="1195"/>
        <v>0</v>
      </c>
      <c r="WR194">
        <f t="shared" si="1196"/>
        <v>0</v>
      </c>
      <c r="WS194">
        <f t="shared" si="1154"/>
        <v>0</v>
      </c>
      <c r="WT194">
        <f t="shared" si="1155"/>
        <v>0</v>
      </c>
      <c r="WU194">
        <f t="shared" si="1156"/>
        <v>0</v>
      </c>
      <c r="WV194">
        <f t="shared" si="1157"/>
        <v>0</v>
      </c>
      <c r="WW194">
        <f t="shared" si="1158"/>
        <v>0</v>
      </c>
      <c r="WX194">
        <f t="shared" si="1159"/>
        <v>0</v>
      </c>
      <c r="WY194">
        <f t="shared" si="1160"/>
        <v>0</v>
      </c>
      <c r="WZ194">
        <f t="shared" si="1161"/>
        <v>0</v>
      </c>
      <c r="XA194">
        <f t="shared" si="1162"/>
        <v>0</v>
      </c>
      <c r="XB194">
        <f t="shared" si="1163"/>
        <v>0</v>
      </c>
      <c r="XC194">
        <f t="shared" si="1164"/>
        <v>0</v>
      </c>
      <c r="XD194">
        <f t="shared" si="1165"/>
        <v>0</v>
      </c>
      <c r="XE194">
        <f t="shared" si="1166"/>
        <v>0</v>
      </c>
      <c r="XF194">
        <f t="shared" si="1167"/>
        <v>0</v>
      </c>
      <c r="XG194">
        <f t="shared" si="1168"/>
        <v>0</v>
      </c>
      <c r="XH194">
        <f t="shared" si="1169"/>
        <v>0</v>
      </c>
      <c r="XI194">
        <f t="shared" si="1170"/>
        <v>0</v>
      </c>
      <c r="XJ194">
        <f t="shared" si="1171"/>
        <v>0</v>
      </c>
      <c r="XK194">
        <f t="shared" si="1172"/>
        <v>0</v>
      </c>
      <c r="XL194">
        <f t="shared" si="1173"/>
        <v>0</v>
      </c>
      <c r="XM194">
        <f t="shared" si="1174"/>
        <v>0</v>
      </c>
      <c r="XN194">
        <f t="shared" si="1175"/>
        <v>0</v>
      </c>
      <c r="XO194">
        <f t="shared" si="1176"/>
        <v>0</v>
      </c>
      <c r="XP194">
        <f t="shared" si="1177"/>
        <v>0</v>
      </c>
      <c r="XQ194">
        <f t="shared" si="1178"/>
        <v>0</v>
      </c>
      <c r="XR194">
        <f t="shared" si="1179"/>
        <v>0</v>
      </c>
      <c r="XS194">
        <f t="shared" si="1180"/>
        <v>0</v>
      </c>
      <c r="XT194">
        <f t="shared" si="1181"/>
        <v>0</v>
      </c>
      <c r="XU194">
        <f t="shared" si="1182"/>
        <v>0</v>
      </c>
      <c r="XV194">
        <f t="shared" si="1183"/>
        <v>0</v>
      </c>
      <c r="XX194">
        <f t="shared" si="1184"/>
        <v>0</v>
      </c>
      <c r="XY194">
        <f t="shared" si="1185"/>
        <v>0</v>
      </c>
      <c r="XZ194">
        <f t="shared" si="1186"/>
        <v>0</v>
      </c>
    </row>
    <row r="195" spans="606:650" x14ac:dyDescent="0.45">
      <c r="WH195">
        <v>192</v>
      </c>
      <c r="WI195">
        <f t="shared" si="1187"/>
        <v>0</v>
      </c>
      <c r="WJ195">
        <f t="shared" si="1188"/>
        <v>0</v>
      </c>
      <c r="WK195">
        <f t="shared" si="1189"/>
        <v>0</v>
      </c>
      <c r="WL195">
        <f t="shared" si="1190"/>
        <v>0</v>
      </c>
      <c r="WM195">
        <f t="shared" si="1191"/>
        <v>0</v>
      </c>
      <c r="WN195">
        <f t="shared" si="1192"/>
        <v>0</v>
      </c>
      <c r="WO195">
        <f t="shared" si="1193"/>
        <v>0</v>
      </c>
      <c r="WP195">
        <f t="shared" si="1194"/>
        <v>0</v>
      </c>
      <c r="WQ195">
        <f t="shared" si="1195"/>
        <v>0</v>
      </c>
      <c r="WR195">
        <f t="shared" si="1196"/>
        <v>0</v>
      </c>
      <c r="WS195">
        <f t="shared" si="1154"/>
        <v>0</v>
      </c>
      <c r="WT195">
        <f t="shared" si="1155"/>
        <v>0</v>
      </c>
      <c r="WU195">
        <f t="shared" si="1156"/>
        <v>0</v>
      </c>
      <c r="WV195">
        <f t="shared" si="1157"/>
        <v>0</v>
      </c>
      <c r="WW195">
        <f t="shared" si="1158"/>
        <v>0</v>
      </c>
      <c r="WX195">
        <f t="shared" si="1159"/>
        <v>0</v>
      </c>
      <c r="WY195">
        <f t="shared" si="1160"/>
        <v>0</v>
      </c>
      <c r="WZ195">
        <f t="shared" si="1161"/>
        <v>0</v>
      </c>
      <c r="XA195">
        <f t="shared" si="1162"/>
        <v>0</v>
      </c>
      <c r="XB195">
        <f t="shared" si="1163"/>
        <v>0</v>
      </c>
      <c r="XC195">
        <f t="shared" si="1164"/>
        <v>0</v>
      </c>
      <c r="XD195">
        <f t="shared" si="1165"/>
        <v>0</v>
      </c>
      <c r="XE195">
        <f t="shared" si="1166"/>
        <v>0</v>
      </c>
      <c r="XF195">
        <f t="shared" si="1167"/>
        <v>0</v>
      </c>
      <c r="XG195">
        <f t="shared" si="1168"/>
        <v>0</v>
      </c>
      <c r="XH195">
        <f t="shared" si="1169"/>
        <v>0</v>
      </c>
      <c r="XI195">
        <f t="shared" si="1170"/>
        <v>0</v>
      </c>
      <c r="XJ195">
        <f t="shared" si="1171"/>
        <v>0</v>
      </c>
      <c r="XK195">
        <f t="shared" si="1172"/>
        <v>0</v>
      </c>
      <c r="XL195">
        <f t="shared" si="1173"/>
        <v>0</v>
      </c>
      <c r="XM195">
        <f t="shared" si="1174"/>
        <v>0</v>
      </c>
      <c r="XN195">
        <f t="shared" si="1175"/>
        <v>0</v>
      </c>
      <c r="XO195">
        <f t="shared" si="1176"/>
        <v>0</v>
      </c>
      <c r="XP195">
        <f t="shared" si="1177"/>
        <v>0</v>
      </c>
      <c r="XQ195">
        <f t="shared" si="1178"/>
        <v>0</v>
      </c>
      <c r="XR195">
        <f t="shared" si="1179"/>
        <v>0</v>
      </c>
      <c r="XS195">
        <f t="shared" si="1180"/>
        <v>0</v>
      </c>
      <c r="XT195">
        <f t="shared" si="1181"/>
        <v>0</v>
      </c>
      <c r="XU195">
        <f t="shared" si="1182"/>
        <v>0</v>
      </c>
      <c r="XV195">
        <f t="shared" si="1183"/>
        <v>0</v>
      </c>
      <c r="XX195">
        <f t="shared" si="1184"/>
        <v>0</v>
      </c>
      <c r="XY195">
        <f t="shared" si="1185"/>
        <v>0</v>
      </c>
      <c r="XZ195">
        <f t="shared" si="1186"/>
        <v>0</v>
      </c>
    </row>
    <row r="196" spans="606:650" x14ac:dyDescent="0.45">
      <c r="WH196">
        <v>193</v>
      </c>
      <c r="WI196">
        <f t="shared" si="1187"/>
        <v>0</v>
      </c>
      <c r="WJ196">
        <f t="shared" si="1188"/>
        <v>0</v>
      </c>
      <c r="WK196">
        <f t="shared" si="1189"/>
        <v>0</v>
      </c>
      <c r="WL196">
        <f t="shared" si="1190"/>
        <v>0</v>
      </c>
      <c r="WM196">
        <f t="shared" si="1191"/>
        <v>0</v>
      </c>
      <c r="WN196">
        <f t="shared" si="1192"/>
        <v>0</v>
      </c>
      <c r="WO196">
        <f t="shared" si="1193"/>
        <v>0</v>
      </c>
      <c r="WP196">
        <f t="shared" si="1194"/>
        <v>0</v>
      </c>
      <c r="WQ196">
        <f t="shared" si="1195"/>
        <v>0</v>
      </c>
      <c r="WR196">
        <f t="shared" si="1196"/>
        <v>0</v>
      </c>
      <c r="WS196">
        <f t="shared" ref="WS196:WS243" si="1200">IF(WI196&lt;=0,0,MIN($F$7,(WI196+ROUND(WI196*$E$7/12,2))))</f>
        <v>0</v>
      </c>
      <c r="WT196">
        <f t="shared" ref="WT196:WT243" si="1201">IF(WJ196&lt;=0,0,MIN($F$8,(WJ196+ROUND(WJ196*$E$8/12,2))))</f>
        <v>0</v>
      </c>
      <c r="WU196">
        <f t="shared" ref="WU196:WU243" si="1202">IF(WK196&lt;=0,0,MIN($F$9,(WK196+ROUND(WK196*$E$9/12,2))))</f>
        <v>0</v>
      </c>
      <c r="WV196">
        <f t="shared" ref="WV196:WV243" si="1203">IF(WL196&lt;=0,0,MIN($F$10,(WL196+ROUND(WL196*$E$10/12,2))))</f>
        <v>0</v>
      </c>
      <c r="WW196">
        <f t="shared" ref="WW196:WW243" si="1204">IF(WM196&lt;=0,0,MIN($F$11,(WM196+ROUND(WM196*$E$11/12,2))))</f>
        <v>0</v>
      </c>
      <c r="WX196">
        <f t="shared" ref="WX196:WX243" si="1205">IF(WN196&lt;=0,0,MIN($F$12,(WN196+ROUND(WN196*$E$12/12,2))))</f>
        <v>0</v>
      </c>
      <c r="WY196">
        <f t="shared" ref="WY196:WY243" si="1206">IF(WO196&lt;=0,0,MIN($F$13,(WO196+ROUND(WO196*$E$13/12,2))))</f>
        <v>0</v>
      </c>
      <c r="WZ196">
        <f t="shared" ref="WZ196:WZ243" si="1207">IF(WP196&lt;=0,0,MIN($F$14,(WP196+ROUND(WP196*$E$14/12,2))))</f>
        <v>0</v>
      </c>
      <c r="XA196">
        <f t="shared" ref="XA196:XA243" si="1208">IF(WQ196&lt;=0,0,MIN($F$15,(WQ196+ROUND(WQ196*$E$15/12,2))))</f>
        <v>0</v>
      </c>
      <c r="XB196">
        <f t="shared" ref="XB196:XB243" si="1209">IF(WR196&lt;=0,0,MIN($F$16,(WR196+ROUND(WR196*$E$16/12,2))))</f>
        <v>0</v>
      </c>
      <c r="XC196">
        <f t="shared" ref="XC196:XC243" si="1210">MAX(0,(WI196+ROUND(WI196*$E$7/12,2))-WS196)</f>
        <v>0</v>
      </c>
      <c r="XD196">
        <f t="shared" ref="XD196:XD243" si="1211">MAX(0,(WJ196+ROUND(WJ196*$E$8/12,2))-WT196)</f>
        <v>0</v>
      </c>
      <c r="XE196">
        <f t="shared" ref="XE196:XE243" si="1212">MAX(0,(WK196+ROUND(WK196*$E$9/12,2))-WU196)</f>
        <v>0</v>
      </c>
      <c r="XF196">
        <f t="shared" ref="XF196:XF243" si="1213">MAX(0,(WL196+ROUND(WL196*$E$10/12,2))-WV196)</f>
        <v>0</v>
      </c>
      <c r="XG196">
        <f t="shared" ref="XG196:XG243" si="1214">MAX(0,(WM196+ROUND(WM196*$E$11/12,2))-WW196)</f>
        <v>0</v>
      </c>
      <c r="XH196">
        <f t="shared" ref="XH196:XH243" si="1215">MAX(0,(WN196+ROUND(WN196*$E$12/12,2))-WX196)</f>
        <v>0</v>
      </c>
      <c r="XI196">
        <f t="shared" ref="XI196:XI243" si="1216">MAX(0,(WO196+ROUND(WO196*$E$13/12,2))-WY196)</f>
        <v>0</v>
      </c>
      <c r="XJ196">
        <f t="shared" ref="XJ196:XJ243" si="1217">MAX(0,(WP196+ROUND(WP196*$E$14/12,2))-WZ196)</f>
        <v>0</v>
      </c>
      <c r="XK196">
        <f t="shared" ref="XK196:XK243" si="1218">MAX(0,(WQ196+ROUND(WQ196*$E$15/12,2))-XA196)</f>
        <v>0</v>
      </c>
      <c r="XL196">
        <f t="shared" ref="XL196:XL243" si="1219">MAX(0,(WR196+ROUND(WR196*$E$16/12,2))-XB196)</f>
        <v>0</v>
      </c>
      <c r="XM196">
        <f t="shared" ref="XM196:XM243" si="1220">IF(WI196&lt;=0,0,ROUND(MAX(0,(WI196+ROUND(WI196*$E$7/12,2))-WS196),2))</f>
        <v>0</v>
      </c>
      <c r="XN196">
        <f t="shared" ref="XN196:XN243" si="1221">IF(WJ196&lt;=0,0,ROUND(MAX(0,(WJ196+ROUND(WJ196*$E$8/12,2))-WT196),2))</f>
        <v>0</v>
      </c>
      <c r="XO196">
        <f t="shared" ref="XO196:XO243" si="1222">IF(WK196&lt;=0,0,ROUND(MAX(0,(WK196+ROUND(WK196*$E$9/12,2))-WU196),2))</f>
        <v>0</v>
      </c>
      <c r="XP196">
        <f t="shared" ref="XP196:XP243" si="1223">IF(WL196&lt;=0,0,ROUND(MAX(0,(WL196+ROUND(WL196*$E$10/12,2))-WV196),2))</f>
        <v>0</v>
      </c>
      <c r="XQ196">
        <f t="shared" ref="XQ196:XQ243" si="1224">IF(WM196&lt;=0,0,ROUND(MAX(0,(WM196+ROUND(WM196*$E$11/12,2))-WW196),2))</f>
        <v>0</v>
      </c>
      <c r="XR196">
        <f t="shared" ref="XR196:XR243" si="1225">IF(WN196&lt;=0,0,ROUND(MAX(0,(WN196+ROUND(WN196*$E$12/12,2))-WX196),2))</f>
        <v>0</v>
      </c>
      <c r="XS196">
        <f t="shared" ref="XS196:XS243" si="1226">IF(WO196&lt;=0,0,ROUND(MAX(0,(WO196+ROUND(WO196*$E$13/12,2))-WY196),2))</f>
        <v>0</v>
      </c>
      <c r="XT196">
        <f t="shared" ref="XT196:XT243" si="1227">IF(WP196&lt;=0,0,ROUND(MAX(0,(WP196+ROUND(WP196*$E$14/12,2))-WZ196),2))</f>
        <v>0</v>
      </c>
      <c r="XU196">
        <f t="shared" ref="XU196:XU243" si="1228">IF(WQ196&lt;=0,0,ROUND(MAX(0,(WQ196+ROUND(WQ196*$E$15/12,2))-XA196),2))</f>
        <v>0</v>
      </c>
      <c r="XV196">
        <f t="shared" ref="XV196:XV243" si="1229">IF(WR196&lt;=0,0,ROUND(MAX(0,(WR196+ROUND(WR196*$E$16/12,2))-XB196),2))</f>
        <v>0</v>
      </c>
      <c r="XX196">
        <f t="shared" ref="XX196:XX243" si="1230">SUM(WI196:WR196)</f>
        <v>0</v>
      </c>
      <c r="XY196">
        <f t="shared" ref="XY196:XY243" si="1231">SUM(XM196:XV196)</f>
        <v>0</v>
      </c>
      <c r="XZ196">
        <f t="shared" ref="XZ196:XZ243" si="1232">SUMPRODUCT(ROUND(WI196:WR196*$YG$2:$YP$2/12,2))</f>
        <v>0</v>
      </c>
    </row>
    <row r="197" spans="606:650" x14ac:dyDescent="0.45">
      <c r="WH197">
        <v>194</v>
      </c>
      <c r="WI197">
        <f t="shared" ref="WI197:WI243" si="1233">XM196</f>
        <v>0</v>
      </c>
      <c r="WJ197">
        <f t="shared" ref="WJ197:WJ243" si="1234">XN196</f>
        <v>0</v>
      </c>
      <c r="WK197">
        <f t="shared" ref="WK197:WK243" si="1235">XO196</f>
        <v>0</v>
      </c>
      <c r="WL197">
        <f t="shared" ref="WL197:WL243" si="1236">XP196</f>
        <v>0</v>
      </c>
      <c r="WM197">
        <f t="shared" ref="WM197:WM243" si="1237">XQ196</f>
        <v>0</v>
      </c>
      <c r="WN197">
        <f t="shared" ref="WN197:WN243" si="1238">XR196</f>
        <v>0</v>
      </c>
      <c r="WO197">
        <f t="shared" ref="WO197:WO243" si="1239">XS196</f>
        <v>0</v>
      </c>
      <c r="WP197">
        <f t="shared" ref="WP197:WP243" si="1240">XT196</f>
        <v>0</v>
      </c>
      <c r="WQ197">
        <f t="shared" ref="WQ197:WQ243" si="1241">XU196</f>
        <v>0</v>
      </c>
      <c r="WR197">
        <f t="shared" ref="WR197:WR243" si="1242">XV196</f>
        <v>0</v>
      </c>
      <c r="WS197">
        <f t="shared" si="1200"/>
        <v>0</v>
      </c>
      <c r="WT197">
        <f t="shared" si="1201"/>
        <v>0</v>
      </c>
      <c r="WU197">
        <f t="shared" si="1202"/>
        <v>0</v>
      </c>
      <c r="WV197">
        <f t="shared" si="1203"/>
        <v>0</v>
      </c>
      <c r="WW197">
        <f t="shared" si="1204"/>
        <v>0</v>
      </c>
      <c r="WX197">
        <f t="shared" si="1205"/>
        <v>0</v>
      </c>
      <c r="WY197">
        <f t="shared" si="1206"/>
        <v>0</v>
      </c>
      <c r="WZ197">
        <f t="shared" si="1207"/>
        <v>0</v>
      </c>
      <c r="XA197">
        <f t="shared" si="1208"/>
        <v>0</v>
      </c>
      <c r="XB197">
        <f t="shared" si="1209"/>
        <v>0</v>
      </c>
      <c r="XC197">
        <f t="shared" si="1210"/>
        <v>0</v>
      </c>
      <c r="XD197">
        <f t="shared" si="1211"/>
        <v>0</v>
      </c>
      <c r="XE197">
        <f t="shared" si="1212"/>
        <v>0</v>
      </c>
      <c r="XF197">
        <f t="shared" si="1213"/>
        <v>0</v>
      </c>
      <c r="XG197">
        <f t="shared" si="1214"/>
        <v>0</v>
      </c>
      <c r="XH197">
        <f t="shared" si="1215"/>
        <v>0</v>
      </c>
      <c r="XI197">
        <f t="shared" si="1216"/>
        <v>0</v>
      </c>
      <c r="XJ197">
        <f t="shared" si="1217"/>
        <v>0</v>
      </c>
      <c r="XK197">
        <f t="shared" si="1218"/>
        <v>0</v>
      </c>
      <c r="XL197">
        <f t="shared" si="1219"/>
        <v>0</v>
      </c>
      <c r="XM197">
        <f t="shared" si="1220"/>
        <v>0</v>
      </c>
      <c r="XN197">
        <f t="shared" si="1221"/>
        <v>0</v>
      </c>
      <c r="XO197">
        <f t="shared" si="1222"/>
        <v>0</v>
      </c>
      <c r="XP197">
        <f t="shared" si="1223"/>
        <v>0</v>
      </c>
      <c r="XQ197">
        <f t="shared" si="1224"/>
        <v>0</v>
      </c>
      <c r="XR197">
        <f t="shared" si="1225"/>
        <v>0</v>
      </c>
      <c r="XS197">
        <f t="shared" si="1226"/>
        <v>0</v>
      </c>
      <c r="XT197">
        <f t="shared" si="1227"/>
        <v>0</v>
      </c>
      <c r="XU197">
        <f t="shared" si="1228"/>
        <v>0</v>
      </c>
      <c r="XV197">
        <f t="shared" si="1229"/>
        <v>0</v>
      </c>
      <c r="XX197">
        <f t="shared" si="1230"/>
        <v>0</v>
      </c>
      <c r="XY197">
        <f t="shared" si="1231"/>
        <v>0</v>
      </c>
      <c r="XZ197">
        <f t="shared" si="1232"/>
        <v>0</v>
      </c>
    </row>
    <row r="198" spans="606:650" x14ac:dyDescent="0.45">
      <c r="WH198">
        <v>195</v>
      </c>
      <c r="WI198">
        <f t="shared" si="1233"/>
        <v>0</v>
      </c>
      <c r="WJ198">
        <f t="shared" si="1234"/>
        <v>0</v>
      </c>
      <c r="WK198">
        <f t="shared" si="1235"/>
        <v>0</v>
      </c>
      <c r="WL198">
        <f t="shared" si="1236"/>
        <v>0</v>
      </c>
      <c r="WM198">
        <f t="shared" si="1237"/>
        <v>0</v>
      </c>
      <c r="WN198">
        <f t="shared" si="1238"/>
        <v>0</v>
      </c>
      <c r="WO198">
        <f t="shared" si="1239"/>
        <v>0</v>
      </c>
      <c r="WP198">
        <f t="shared" si="1240"/>
        <v>0</v>
      </c>
      <c r="WQ198">
        <f t="shared" si="1241"/>
        <v>0</v>
      </c>
      <c r="WR198">
        <f t="shared" si="1242"/>
        <v>0</v>
      </c>
      <c r="WS198">
        <f t="shared" si="1200"/>
        <v>0</v>
      </c>
      <c r="WT198">
        <f t="shared" si="1201"/>
        <v>0</v>
      </c>
      <c r="WU198">
        <f t="shared" si="1202"/>
        <v>0</v>
      </c>
      <c r="WV198">
        <f t="shared" si="1203"/>
        <v>0</v>
      </c>
      <c r="WW198">
        <f t="shared" si="1204"/>
        <v>0</v>
      </c>
      <c r="WX198">
        <f t="shared" si="1205"/>
        <v>0</v>
      </c>
      <c r="WY198">
        <f t="shared" si="1206"/>
        <v>0</v>
      </c>
      <c r="WZ198">
        <f t="shared" si="1207"/>
        <v>0</v>
      </c>
      <c r="XA198">
        <f t="shared" si="1208"/>
        <v>0</v>
      </c>
      <c r="XB198">
        <f t="shared" si="1209"/>
        <v>0</v>
      </c>
      <c r="XC198">
        <f t="shared" si="1210"/>
        <v>0</v>
      </c>
      <c r="XD198">
        <f t="shared" si="1211"/>
        <v>0</v>
      </c>
      <c r="XE198">
        <f t="shared" si="1212"/>
        <v>0</v>
      </c>
      <c r="XF198">
        <f t="shared" si="1213"/>
        <v>0</v>
      </c>
      <c r="XG198">
        <f t="shared" si="1214"/>
        <v>0</v>
      </c>
      <c r="XH198">
        <f t="shared" si="1215"/>
        <v>0</v>
      </c>
      <c r="XI198">
        <f t="shared" si="1216"/>
        <v>0</v>
      </c>
      <c r="XJ198">
        <f t="shared" si="1217"/>
        <v>0</v>
      </c>
      <c r="XK198">
        <f t="shared" si="1218"/>
        <v>0</v>
      </c>
      <c r="XL198">
        <f t="shared" si="1219"/>
        <v>0</v>
      </c>
      <c r="XM198">
        <f t="shared" si="1220"/>
        <v>0</v>
      </c>
      <c r="XN198">
        <f t="shared" si="1221"/>
        <v>0</v>
      </c>
      <c r="XO198">
        <f t="shared" si="1222"/>
        <v>0</v>
      </c>
      <c r="XP198">
        <f t="shared" si="1223"/>
        <v>0</v>
      </c>
      <c r="XQ198">
        <f t="shared" si="1224"/>
        <v>0</v>
      </c>
      <c r="XR198">
        <f t="shared" si="1225"/>
        <v>0</v>
      </c>
      <c r="XS198">
        <f t="shared" si="1226"/>
        <v>0</v>
      </c>
      <c r="XT198">
        <f t="shared" si="1227"/>
        <v>0</v>
      </c>
      <c r="XU198">
        <f t="shared" si="1228"/>
        <v>0</v>
      </c>
      <c r="XV198">
        <f t="shared" si="1229"/>
        <v>0</v>
      </c>
      <c r="XX198">
        <f t="shared" si="1230"/>
        <v>0</v>
      </c>
      <c r="XY198">
        <f t="shared" si="1231"/>
        <v>0</v>
      </c>
      <c r="XZ198">
        <f t="shared" si="1232"/>
        <v>0</v>
      </c>
    </row>
    <row r="199" spans="606:650" x14ac:dyDescent="0.45">
      <c r="WH199">
        <v>196</v>
      </c>
      <c r="WI199">
        <f t="shared" si="1233"/>
        <v>0</v>
      </c>
      <c r="WJ199">
        <f t="shared" si="1234"/>
        <v>0</v>
      </c>
      <c r="WK199">
        <f t="shared" si="1235"/>
        <v>0</v>
      </c>
      <c r="WL199">
        <f t="shared" si="1236"/>
        <v>0</v>
      </c>
      <c r="WM199">
        <f t="shared" si="1237"/>
        <v>0</v>
      </c>
      <c r="WN199">
        <f t="shared" si="1238"/>
        <v>0</v>
      </c>
      <c r="WO199">
        <f t="shared" si="1239"/>
        <v>0</v>
      </c>
      <c r="WP199">
        <f t="shared" si="1240"/>
        <v>0</v>
      </c>
      <c r="WQ199">
        <f t="shared" si="1241"/>
        <v>0</v>
      </c>
      <c r="WR199">
        <f t="shared" si="1242"/>
        <v>0</v>
      </c>
      <c r="WS199">
        <f t="shared" si="1200"/>
        <v>0</v>
      </c>
      <c r="WT199">
        <f t="shared" si="1201"/>
        <v>0</v>
      </c>
      <c r="WU199">
        <f t="shared" si="1202"/>
        <v>0</v>
      </c>
      <c r="WV199">
        <f t="shared" si="1203"/>
        <v>0</v>
      </c>
      <c r="WW199">
        <f t="shared" si="1204"/>
        <v>0</v>
      </c>
      <c r="WX199">
        <f t="shared" si="1205"/>
        <v>0</v>
      </c>
      <c r="WY199">
        <f t="shared" si="1206"/>
        <v>0</v>
      </c>
      <c r="WZ199">
        <f t="shared" si="1207"/>
        <v>0</v>
      </c>
      <c r="XA199">
        <f t="shared" si="1208"/>
        <v>0</v>
      </c>
      <c r="XB199">
        <f t="shared" si="1209"/>
        <v>0</v>
      </c>
      <c r="XC199">
        <f t="shared" si="1210"/>
        <v>0</v>
      </c>
      <c r="XD199">
        <f t="shared" si="1211"/>
        <v>0</v>
      </c>
      <c r="XE199">
        <f t="shared" si="1212"/>
        <v>0</v>
      </c>
      <c r="XF199">
        <f t="shared" si="1213"/>
        <v>0</v>
      </c>
      <c r="XG199">
        <f t="shared" si="1214"/>
        <v>0</v>
      </c>
      <c r="XH199">
        <f t="shared" si="1215"/>
        <v>0</v>
      </c>
      <c r="XI199">
        <f t="shared" si="1216"/>
        <v>0</v>
      </c>
      <c r="XJ199">
        <f t="shared" si="1217"/>
        <v>0</v>
      </c>
      <c r="XK199">
        <f t="shared" si="1218"/>
        <v>0</v>
      </c>
      <c r="XL199">
        <f t="shared" si="1219"/>
        <v>0</v>
      </c>
      <c r="XM199">
        <f t="shared" si="1220"/>
        <v>0</v>
      </c>
      <c r="XN199">
        <f t="shared" si="1221"/>
        <v>0</v>
      </c>
      <c r="XO199">
        <f t="shared" si="1222"/>
        <v>0</v>
      </c>
      <c r="XP199">
        <f t="shared" si="1223"/>
        <v>0</v>
      </c>
      <c r="XQ199">
        <f t="shared" si="1224"/>
        <v>0</v>
      </c>
      <c r="XR199">
        <f t="shared" si="1225"/>
        <v>0</v>
      </c>
      <c r="XS199">
        <f t="shared" si="1226"/>
        <v>0</v>
      </c>
      <c r="XT199">
        <f t="shared" si="1227"/>
        <v>0</v>
      </c>
      <c r="XU199">
        <f t="shared" si="1228"/>
        <v>0</v>
      </c>
      <c r="XV199">
        <f t="shared" si="1229"/>
        <v>0</v>
      </c>
      <c r="XX199">
        <f t="shared" si="1230"/>
        <v>0</v>
      </c>
      <c r="XY199">
        <f t="shared" si="1231"/>
        <v>0</v>
      </c>
      <c r="XZ199">
        <f t="shared" si="1232"/>
        <v>0</v>
      </c>
    </row>
    <row r="200" spans="606:650" x14ac:dyDescent="0.45">
      <c r="WH200">
        <v>197</v>
      </c>
      <c r="WI200">
        <f t="shared" si="1233"/>
        <v>0</v>
      </c>
      <c r="WJ200">
        <f t="shared" si="1234"/>
        <v>0</v>
      </c>
      <c r="WK200">
        <f t="shared" si="1235"/>
        <v>0</v>
      </c>
      <c r="WL200">
        <f t="shared" si="1236"/>
        <v>0</v>
      </c>
      <c r="WM200">
        <f t="shared" si="1237"/>
        <v>0</v>
      </c>
      <c r="WN200">
        <f t="shared" si="1238"/>
        <v>0</v>
      </c>
      <c r="WO200">
        <f t="shared" si="1239"/>
        <v>0</v>
      </c>
      <c r="WP200">
        <f t="shared" si="1240"/>
        <v>0</v>
      </c>
      <c r="WQ200">
        <f t="shared" si="1241"/>
        <v>0</v>
      </c>
      <c r="WR200">
        <f t="shared" si="1242"/>
        <v>0</v>
      </c>
      <c r="WS200">
        <f t="shared" si="1200"/>
        <v>0</v>
      </c>
      <c r="WT200">
        <f t="shared" si="1201"/>
        <v>0</v>
      </c>
      <c r="WU200">
        <f t="shared" si="1202"/>
        <v>0</v>
      </c>
      <c r="WV200">
        <f t="shared" si="1203"/>
        <v>0</v>
      </c>
      <c r="WW200">
        <f t="shared" si="1204"/>
        <v>0</v>
      </c>
      <c r="WX200">
        <f t="shared" si="1205"/>
        <v>0</v>
      </c>
      <c r="WY200">
        <f t="shared" si="1206"/>
        <v>0</v>
      </c>
      <c r="WZ200">
        <f t="shared" si="1207"/>
        <v>0</v>
      </c>
      <c r="XA200">
        <f t="shared" si="1208"/>
        <v>0</v>
      </c>
      <c r="XB200">
        <f t="shared" si="1209"/>
        <v>0</v>
      </c>
      <c r="XC200">
        <f t="shared" si="1210"/>
        <v>0</v>
      </c>
      <c r="XD200">
        <f t="shared" si="1211"/>
        <v>0</v>
      </c>
      <c r="XE200">
        <f t="shared" si="1212"/>
        <v>0</v>
      </c>
      <c r="XF200">
        <f t="shared" si="1213"/>
        <v>0</v>
      </c>
      <c r="XG200">
        <f t="shared" si="1214"/>
        <v>0</v>
      </c>
      <c r="XH200">
        <f t="shared" si="1215"/>
        <v>0</v>
      </c>
      <c r="XI200">
        <f t="shared" si="1216"/>
        <v>0</v>
      </c>
      <c r="XJ200">
        <f t="shared" si="1217"/>
        <v>0</v>
      </c>
      <c r="XK200">
        <f t="shared" si="1218"/>
        <v>0</v>
      </c>
      <c r="XL200">
        <f t="shared" si="1219"/>
        <v>0</v>
      </c>
      <c r="XM200">
        <f t="shared" si="1220"/>
        <v>0</v>
      </c>
      <c r="XN200">
        <f t="shared" si="1221"/>
        <v>0</v>
      </c>
      <c r="XO200">
        <f t="shared" si="1222"/>
        <v>0</v>
      </c>
      <c r="XP200">
        <f t="shared" si="1223"/>
        <v>0</v>
      </c>
      <c r="XQ200">
        <f t="shared" si="1224"/>
        <v>0</v>
      </c>
      <c r="XR200">
        <f t="shared" si="1225"/>
        <v>0</v>
      </c>
      <c r="XS200">
        <f t="shared" si="1226"/>
        <v>0</v>
      </c>
      <c r="XT200">
        <f t="shared" si="1227"/>
        <v>0</v>
      </c>
      <c r="XU200">
        <f t="shared" si="1228"/>
        <v>0</v>
      </c>
      <c r="XV200">
        <f t="shared" si="1229"/>
        <v>0</v>
      </c>
      <c r="XX200">
        <f t="shared" si="1230"/>
        <v>0</v>
      </c>
      <c r="XY200">
        <f t="shared" si="1231"/>
        <v>0</v>
      </c>
      <c r="XZ200">
        <f t="shared" si="1232"/>
        <v>0</v>
      </c>
    </row>
    <row r="201" spans="606:650" x14ac:dyDescent="0.45">
      <c r="WH201">
        <v>198</v>
      </c>
      <c r="WI201">
        <f t="shared" si="1233"/>
        <v>0</v>
      </c>
      <c r="WJ201">
        <f t="shared" si="1234"/>
        <v>0</v>
      </c>
      <c r="WK201">
        <f t="shared" si="1235"/>
        <v>0</v>
      </c>
      <c r="WL201">
        <f t="shared" si="1236"/>
        <v>0</v>
      </c>
      <c r="WM201">
        <f t="shared" si="1237"/>
        <v>0</v>
      </c>
      <c r="WN201">
        <f t="shared" si="1238"/>
        <v>0</v>
      </c>
      <c r="WO201">
        <f t="shared" si="1239"/>
        <v>0</v>
      </c>
      <c r="WP201">
        <f t="shared" si="1240"/>
        <v>0</v>
      </c>
      <c r="WQ201">
        <f t="shared" si="1241"/>
        <v>0</v>
      </c>
      <c r="WR201">
        <f t="shared" si="1242"/>
        <v>0</v>
      </c>
      <c r="WS201">
        <f t="shared" si="1200"/>
        <v>0</v>
      </c>
      <c r="WT201">
        <f t="shared" si="1201"/>
        <v>0</v>
      </c>
      <c r="WU201">
        <f t="shared" si="1202"/>
        <v>0</v>
      </c>
      <c r="WV201">
        <f t="shared" si="1203"/>
        <v>0</v>
      </c>
      <c r="WW201">
        <f t="shared" si="1204"/>
        <v>0</v>
      </c>
      <c r="WX201">
        <f t="shared" si="1205"/>
        <v>0</v>
      </c>
      <c r="WY201">
        <f t="shared" si="1206"/>
        <v>0</v>
      </c>
      <c r="WZ201">
        <f t="shared" si="1207"/>
        <v>0</v>
      </c>
      <c r="XA201">
        <f t="shared" si="1208"/>
        <v>0</v>
      </c>
      <c r="XB201">
        <f t="shared" si="1209"/>
        <v>0</v>
      </c>
      <c r="XC201">
        <f t="shared" si="1210"/>
        <v>0</v>
      </c>
      <c r="XD201">
        <f t="shared" si="1211"/>
        <v>0</v>
      </c>
      <c r="XE201">
        <f t="shared" si="1212"/>
        <v>0</v>
      </c>
      <c r="XF201">
        <f t="shared" si="1213"/>
        <v>0</v>
      </c>
      <c r="XG201">
        <f t="shared" si="1214"/>
        <v>0</v>
      </c>
      <c r="XH201">
        <f t="shared" si="1215"/>
        <v>0</v>
      </c>
      <c r="XI201">
        <f t="shared" si="1216"/>
        <v>0</v>
      </c>
      <c r="XJ201">
        <f t="shared" si="1217"/>
        <v>0</v>
      </c>
      <c r="XK201">
        <f t="shared" si="1218"/>
        <v>0</v>
      </c>
      <c r="XL201">
        <f t="shared" si="1219"/>
        <v>0</v>
      </c>
      <c r="XM201">
        <f t="shared" si="1220"/>
        <v>0</v>
      </c>
      <c r="XN201">
        <f t="shared" si="1221"/>
        <v>0</v>
      </c>
      <c r="XO201">
        <f t="shared" si="1222"/>
        <v>0</v>
      </c>
      <c r="XP201">
        <f t="shared" si="1223"/>
        <v>0</v>
      </c>
      <c r="XQ201">
        <f t="shared" si="1224"/>
        <v>0</v>
      </c>
      <c r="XR201">
        <f t="shared" si="1225"/>
        <v>0</v>
      </c>
      <c r="XS201">
        <f t="shared" si="1226"/>
        <v>0</v>
      </c>
      <c r="XT201">
        <f t="shared" si="1227"/>
        <v>0</v>
      </c>
      <c r="XU201">
        <f t="shared" si="1228"/>
        <v>0</v>
      </c>
      <c r="XV201">
        <f t="shared" si="1229"/>
        <v>0</v>
      </c>
      <c r="XX201">
        <f t="shared" si="1230"/>
        <v>0</v>
      </c>
      <c r="XY201">
        <f t="shared" si="1231"/>
        <v>0</v>
      </c>
      <c r="XZ201">
        <f t="shared" si="1232"/>
        <v>0</v>
      </c>
    </row>
    <row r="202" spans="606:650" x14ac:dyDescent="0.45">
      <c r="WH202">
        <v>199</v>
      </c>
      <c r="WI202">
        <f t="shared" si="1233"/>
        <v>0</v>
      </c>
      <c r="WJ202">
        <f t="shared" si="1234"/>
        <v>0</v>
      </c>
      <c r="WK202">
        <f t="shared" si="1235"/>
        <v>0</v>
      </c>
      <c r="WL202">
        <f t="shared" si="1236"/>
        <v>0</v>
      </c>
      <c r="WM202">
        <f t="shared" si="1237"/>
        <v>0</v>
      </c>
      <c r="WN202">
        <f t="shared" si="1238"/>
        <v>0</v>
      </c>
      <c r="WO202">
        <f t="shared" si="1239"/>
        <v>0</v>
      </c>
      <c r="WP202">
        <f t="shared" si="1240"/>
        <v>0</v>
      </c>
      <c r="WQ202">
        <f t="shared" si="1241"/>
        <v>0</v>
      </c>
      <c r="WR202">
        <f t="shared" si="1242"/>
        <v>0</v>
      </c>
      <c r="WS202">
        <f t="shared" si="1200"/>
        <v>0</v>
      </c>
      <c r="WT202">
        <f t="shared" si="1201"/>
        <v>0</v>
      </c>
      <c r="WU202">
        <f t="shared" si="1202"/>
        <v>0</v>
      </c>
      <c r="WV202">
        <f t="shared" si="1203"/>
        <v>0</v>
      </c>
      <c r="WW202">
        <f t="shared" si="1204"/>
        <v>0</v>
      </c>
      <c r="WX202">
        <f t="shared" si="1205"/>
        <v>0</v>
      </c>
      <c r="WY202">
        <f t="shared" si="1206"/>
        <v>0</v>
      </c>
      <c r="WZ202">
        <f t="shared" si="1207"/>
        <v>0</v>
      </c>
      <c r="XA202">
        <f t="shared" si="1208"/>
        <v>0</v>
      </c>
      <c r="XB202">
        <f t="shared" si="1209"/>
        <v>0</v>
      </c>
      <c r="XC202">
        <f t="shared" si="1210"/>
        <v>0</v>
      </c>
      <c r="XD202">
        <f t="shared" si="1211"/>
        <v>0</v>
      </c>
      <c r="XE202">
        <f t="shared" si="1212"/>
        <v>0</v>
      </c>
      <c r="XF202">
        <f t="shared" si="1213"/>
        <v>0</v>
      </c>
      <c r="XG202">
        <f t="shared" si="1214"/>
        <v>0</v>
      </c>
      <c r="XH202">
        <f t="shared" si="1215"/>
        <v>0</v>
      </c>
      <c r="XI202">
        <f t="shared" si="1216"/>
        <v>0</v>
      </c>
      <c r="XJ202">
        <f t="shared" si="1217"/>
        <v>0</v>
      </c>
      <c r="XK202">
        <f t="shared" si="1218"/>
        <v>0</v>
      </c>
      <c r="XL202">
        <f t="shared" si="1219"/>
        <v>0</v>
      </c>
      <c r="XM202">
        <f t="shared" si="1220"/>
        <v>0</v>
      </c>
      <c r="XN202">
        <f t="shared" si="1221"/>
        <v>0</v>
      </c>
      <c r="XO202">
        <f t="shared" si="1222"/>
        <v>0</v>
      </c>
      <c r="XP202">
        <f t="shared" si="1223"/>
        <v>0</v>
      </c>
      <c r="XQ202">
        <f t="shared" si="1224"/>
        <v>0</v>
      </c>
      <c r="XR202">
        <f t="shared" si="1225"/>
        <v>0</v>
      </c>
      <c r="XS202">
        <f t="shared" si="1226"/>
        <v>0</v>
      </c>
      <c r="XT202">
        <f t="shared" si="1227"/>
        <v>0</v>
      </c>
      <c r="XU202">
        <f t="shared" si="1228"/>
        <v>0</v>
      </c>
      <c r="XV202">
        <f t="shared" si="1229"/>
        <v>0</v>
      </c>
      <c r="XX202">
        <f t="shared" si="1230"/>
        <v>0</v>
      </c>
      <c r="XY202">
        <f t="shared" si="1231"/>
        <v>0</v>
      </c>
      <c r="XZ202">
        <f t="shared" si="1232"/>
        <v>0</v>
      </c>
    </row>
    <row r="203" spans="606:650" x14ac:dyDescent="0.45">
      <c r="WH203">
        <v>200</v>
      </c>
      <c r="WI203">
        <f t="shared" si="1233"/>
        <v>0</v>
      </c>
      <c r="WJ203">
        <f t="shared" si="1234"/>
        <v>0</v>
      </c>
      <c r="WK203">
        <f t="shared" si="1235"/>
        <v>0</v>
      </c>
      <c r="WL203">
        <f t="shared" si="1236"/>
        <v>0</v>
      </c>
      <c r="WM203">
        <f t="shared" si="1237"/>
        <v>0</v>
      </c>
      <c r="WN203">
        <f t="shared" si="1238"/>
        <v>0</v>
      </c>
      <c r="WO203">
        <f t="shared" si="1239"/>
        <v>0</v>
      </c>
      <c r="WP203">
        <f t="shared" si="1240"/>
        <v>0</v>
      </c>
      <c r="WQ203">
        <f t="shared" si="1241"/>
        <v>0</v>
      </c>
      <c r="WR203">
        <f t="shared" si="1242"/>
        <v>0</v>
      </c>
      <c r="WS203">
        <f t="shared" si="1200"/>
        <v>0</v>
      </c>
      <c r="WT203">
        <f t="shared" si="1201"/>
        <v>0</v>
      </c>
      <c r="WU203">
        <f t="shared" si="1202"/>
        <v>0</v>
      </c>
      <c r="WV203">
        <f t="shared" si="1203"/>
        <v>0</v>
      </c>
      <c r="WW203">
        <f t="shared" si="1204"/>
        <v>0</v>
      </c>
      <c r="WX203">
        <f t="shared" si="1205"/>
        <v>0</v>
      </c>
      <c r="WY203">
        <f t="shared" si="1206"/>
        <v>0</v>
      </c>
      <c r="WZ203">
        <f t="shared" si="1207"/>
        <v>0</v>
      </c>
      <c r="XA203">
        <f t="shared" si="1208"/>
        <v>0</v>
      </c>
      <c r="XB203">
        <f t="shared" si="1209"/>
        <v>0</v>
      </c>
      <c r="XC203">
        <f t="shared" si="1210"/>
        <v>0</v>
      </c>
      <c r="XD203">
        <f t="shared" si="1211"/>
        <v>0</v>
      </c>
      <c r="XE203">
        <f t="shared" si="1212"/>
        <v>0</v>
      </c>
      <c r="XF203">
        <f t="shared" si="1213"/>
        <v>0</v>
      </c>
      <c r="XG203">
        <f t="shared" si="1214"/>
        <v>0</v>
      </c>
      <c r="XH203">
        <f t="shared" si="1215"/>
        <v>0</v>
      </c>
      <c r="XI203">
        <f t="shared" si="1216"/>
        <v>0</v>
      </c>
      <c r="XJ203">
        <f t="shared" si="1217"/>
        <v>0</v>
      </c>
      <c r="XK203">
        <f t="shared" si="1218"/>
        <v>0</v>
      </c>
      <c r="XL203">
        <f t="shared" si="1219"/>
        <v>0</v>
      </c>
      <c r="XM203">
        <f t="shared" si="1220"/>
        <v>0</v>
      </c>
      <c r="XN203">
        <f t="shared" si="1221"/>
        <v>0</v>
      </c>
      <c r="XO203">
        <f t="shared" si="1222"/>
        <v>0</v>
      </c>
      <c r="XP203">
        <f t="shared" si="1223"/>
        <v>0</v>
      </c>
      <c r="XQ203">
        <f t="shared" si="1224"/>
        <v>0</v>
      </c>
      <c r="XR203">
        <f t="shared" si="1225"/>
        <v>0</v>
      </c>
      <c r="XS203">
        <f t="shared" si="1226"/>
        <v>0</v>
      </c>
      <c r="XT203">
        <f t="shared" si="1227"/>
        <v>0</v>
      </c>
      <c r="XU203">
        <f t="shared" si="1228"/>
        <v>0</v>
      </c>
      <c r="XV203">
        <f t="shared" si="1229"/>
        <v>0</v>
      </c>
      <c r="XX203">
        <f t="shared" si="1230"/>
        <v>0</v>
      </c>
      <c r="XY203">
        <f t="shared" si="1231"/>
        <v>0</v>
      </c>
      <c r="XZ203">
        <f t="shared" si="1232"/>
        <v>0</v>
      </c>
    </row>
    <row r="204" spans="606:650" x14ac:dyDescent="0.45">
      <c r="WH204">
        <v>201</v>
      </c>
      <c r="WI204">
        <f t="shared" si="1233"/>
        <v>0</v>
      </c>
      <c r="WJ204">
        <f t="shared" si="1234"/>
        <v>0</v>
      </c>
      <c r="WK204">
        <f t="shared" si="1235"/>
        <v>0</v>
      </c>
      <c r="WL204">
        <f t="shared" si="1236"/>
        <v>0</v>
      </c>
      <c r="WM204">
        <f t="shared" si="1237"/>
        <v>0</v>
      </c>
      <c r="WN204">
        <f t="shared" si="1238"/>
        <v>0</v>
      </c>
      <c r="WO204">
        <f t="shared" si="1239"/>
        <v>0</v>
      </c>
      <c r="WP204">
        <f t="shared" si="1240"/>
        <v>0</v>
      </c>
      <c r="WQ204">
        <f t="shared" si="1241"/>
        <v>0</v>
      </c>
      <c r="WR204">
        <f t="shared" si="1242"/>
        <v>0</v>
      </c>
      <c r="WS204">
        <f t="shared" si="1200"/>
        <v>0</v>
      </c>
      <c r="WT204">
        <f t="shared" si="1201"/>
        <v>0</v>
      </c>
      <c r="WU204">
        <f t="shared" si="1202"/>
        <v>0</v>
      </c>
      <c r="WV204">
        <f t="shared" si="1203"/>
        <v>0</v>
      </c>
      <c r="WW204">
        <f t="shared" si="1204"/>
        <v>0</v>
      </c>
      <c r="WX204">
        <f t="shared" si="1205"/>
        <v>0</v>
      </c>
      <c r="WY204">
        <f t="shared" si="1206"/>
        <v>0</v>
      </c>
      <c r="WZ204">
        <f t="shared" si="1207"/>
        <v>0</v>
      </c>
      <c r="XA204">
        <f t="shared" si="1208"/>
        <v>0</v>
      </c>
      <c r="XB204">
        <f t="shared" si="1209"/>
        <v>0</v>
      </c>
      <c r="XC204">
        <f t="shared" si="1210"/>
        <v>0</v>
      </c>
      <c r="XD204">
        <f t="shared" si="1211"/>
        <v>0</v>
      </c>
      <c r="XE204">
        <f t="shared" si="1212"/>
        <v>0</v>
      </c>
      <c r="XF204">
        <f t="shared" si="1213"/>
        <v>0</v>
      </c>
      <c r="XG204">
        <f t="shared" si="1214"/>
        <v>0</v>
      </c>
      <c r="XH204">
        <f t="shared" si="1215"/>
        <v>0</v>
      </c>
      <c r="XI204">
        <f t="shared" si="1216"/>
        <v>0</v>
      </c>
      <c r="XJ204">
        <f t="shared" si="1217"/>
        <v>0</v>
      </c>
      <c r="XK204">
        <f t="shared" si="1218"/>
        <v>0</v>
      </c>
      <c r="XL204">
        <f t="shared" si="1219"/>
        <v>0</v>
      </c>
      <c r="XM204">
        <f t="shared" si="1220"/>
        <v>0</v>
      </c>
      <c r="XN204">
        <f t="shared" si="1221"/>
        <v>0</v>
      </c>
      <c r="XO204">
        <f t="shared" si="1222"/>
        <v>0</v>
      </c>
      <c r="XP204">
        <f t="shared" si="1223"/>
        <v>0</v>
      </c>
      <c r="XQ204">
        <f t="shared" si="1224"/>
        <v>0</v>
      </c>
      <c r="XR204">
        <f t="shared" si="1225"/>
        <v>0</v>
      </c>
      <c r="XS204">
        <f t="shared" si="1226"/>
        <v>0</v>
      </c>
      <c r="XT204">
        <f t="shared" si="1227"/>
        <v>0</v>
      </c>
      <c r="XU204">
        <f t="shared" si="1228"/>
        <v>0</v>
      </c>
      <c r="XV204">
        <f t="shared" si="1229"/>
        <v>0</v>
      </c>
      <c r="XX204">
        <f t="shared" si="1230"/>
        <v>0</v>
      </c>
      <c r="XY204">
        <f t="shared" si="1231"/>
        <v>0</v>
      </c>
      <c r="XZ204">
        <f t="shared" si="1232"/>
        <v>0</v>
      </c>
    </row>
    <row r="205" spans="606:650" x14ac:dyDescent="0.45">
      <c r="WH205">
        <v>202</v>
      </c>
      <c r="WI205">
        <f t="shared" si="1233"/>
        <v>0</v>
      </c>
      <c r="WJ205">
        <f t="shared" si="1234"/>
        <v>0</v>
      </c>
      <c r="WK205">
        <f t="shared" si="1235"/>
        <v>0</v>
      </c>
      <c r="WL205">
        <f t="shared" si="1236"/>
        <v>0</v>
      </c>
      <c r="WM205">
        <f t="shared" si="1237"/>
        <v>0</v>
      </c>
      <c r="WN205">
        <f t="shared" si="1238"/>
        <v>0</v>
      </c>
      <c r="WO205">
        <f t="shared" si="1239"/>
        <v>0</v>
      </c>
      <c r="WP205">
        <f t="shared" si="1240"/>
        <v>0</v>
      </c>
      <c r="WQ205">
        <f t="shared" si="1241"/>
        <v>0</v>
      </c>
      <c r="WR205">
        <f t="shared" si="1242"/>
        <v>0</v>
      </c>
      <c r="WS205">
        <f t="shared" si="1200"/>
        <v>0</v>
      </c>
      <c r="WT205">
        <f t="shared" si="1201"/>
        <v>0</v>
      </c>
      <c r="WU205">
        <f t="shared" si="1202"/>
        <v>0</v>
      </c>
      <c r="WV205">
        <f t="shared" si="1203"/>
        <v>0</v>
      </c>
      <c r="WW205">
        <f t="shared" si="1204"/>
        <v>0</v>
      </c>
      <c r="WX205">
        <f t="shared" si="1205"/>
        <v>0</v>
      </c>
      <c r="WY205">
        <f t="shared" si="1206"/>
        <v>0</v>
      </c>
      <c r="WZ205">
        <f t="shared" si="1207"/>
        <v>0</v>
      </c>
      <c r="XA205">
        <f t="shared" si="1208"/>
        <v>0</v>
      </c>
      <c r="XB205">
        <f t="shared" si="1209"/>
        <v>0</v>
      </c>
      <c r="XC205">
        <f t="shared" si="1210"/>
        <v>0</v>
      </c>
      <c r="XD205">
        <f t="shared" si="1211"/>
        <v>0</v>
      </c>
      <c r="XE205">
        <f t="shared" si="1212"/>
        <v>0</v>
      </c>
      <c r="XF205">
        <f t="shared" si="1213"/>
        <v>0</v>
      </c>
      <c r="XG205">
        <f t="shared" si="1214"/>
        <v>0</v>
      </c>
      <c r="XH205">
        <f t="shared" si="1215"/>
        <v>0</v>
      </c>
      <c r="XI205">
        <f t="shared" si="1216"/>
        <v>0</v>
      </c>
      <c r="XJ205">
        <f t="shared" si="1217"/>
        <v>0</v>
      </c>
      <c r="XK205">
        <f t="shared" si="1218"/>
        <v>0</v>
      </c>
      <c r="XL205">
        <f t="shared" si="1219"/>
        <v>0</v>
      </c>
      <c r="XM205">
        <f t="shared" si="1220"/>
        <v>0</v>
      </c>
      <c r="XN205">
        <f t="shared" si="1221"/>
        <v>0</v>
      </c>
      <c r="XO205">
        <f t="shared" si="1222"/>
        <v>0</v>
      </c>
      <c r="XP205">
        <f t="shared" si="1223"/>
        <v>0</v>
      </c>
      <c r="XQ205">
        <f t="shared" si="1224"/>
        <v>0</v>
      </c>
      <c r="XR205">
        <f t="shared" si="1225"/>
        <v>0</v>
      </c>
      <c r="XS205">
        <f t="shared" si="1226"/>
        <v>0</v>
      </c>
      <c r="XT205">
        <f t="shared" si="1227"/>
        <v>0</v>
      </c>
      <c r="XU205">
        <f t="shared" si="1228"/>
        <v>0</v>
      </c>
      <c r="XV205">
        <f t="shared" si="1229"/>
        <v>0</v>
      </c>
      <c r="XX205">
        <f t="shared" si="1230"/>
        <v>0</v>
      </c>
      <c r="XY205">
        <f t="shared" si="1231"/>
        <v>0</v>
      </c>
      <c r="XZ205">
        <f t="shared" si="1232"/>
        <v>0</v>
      </c>
    </row>
    <row r="206" spans="606:650" x14ac:dyDescent="0.45">
      <c r="WH206">
        <v>203</v>
      </c>
      <c r="WI206">
        <f t="shared" si="1233"/>
        <v>0</v>
      </c>
      <c r="WJ206">
        <f t="shared" si="1234"/>
        <v>0</v>
      </c>
      <c r="WK206">
        <f t="shared" si="1235"/>
        <v>0</v>
      </c>
      <c r="WL206">
        <f t="shared" si="1236"/>
        <v>0</v>
      </c>
      <c r="WM206">
        <f t="shared" si="1237"/>
        <v>0</v>
      </c>
      <c r="WN206">
        <f t="shared" si="1238"/>
        <v>0</v>
      </c>
      <c r="WO206">
        <f t="shared" si="1239"/>
        <v>0</v>
      </c>
      <c r="WP206">
        <f t="shared" si="1240"/>
        <v>0</v>
      </c>
      <c r="WQ206">
        <f t="shared" si="1241"/>
        <v>0</v>
      </c>
      <c r="WR206">
        <f t="shared" si="1242"/>
        <v>0</v>
      </c>
      <c r="WS206">
        <f t="shared" si="1200"/>
        <v>0</v>
      </c>
      <c r="WT206">
        <f t="shared" si="1201"/>
        <v>0</v>
      </c>
      <c r="WU206">
        <f t="shared" si="1202"/>
        <v>0</v>
      </c>
      <c r="WV206">
        <f t="shared" si="1203"/>
        <v>0</v>
      </c>
      <c r="WW206">
        <f t="shared" si="1204"/>
        <v>0</v>
      </c>
      <c r="WX206">
        <f t="shared" si="1205"/>
        <v>0</v>
      </c>
      <c r="WY206">
        <f t="shared" si="1206"/>
        <v>0</v>
      </c>
      <c r="WZ206">
        <f t="shared" si="1207"/>
        <v>0</v>
      </c>
      <c r="XA206">
        <f t="shared" si="1208"/>
        <v>0</v>
      </c>
      <c r="XB206">
        <f t="shared" si="1209"/>
        <v>0</v>
      </c>
      <c r="XC206">
        <f t="shared" si="1210"/>
        <v>0</v>
      </c>
      <c r="XD206">
        <f t="shared" si="1211"/>
        <v>0</v>
      </c>
      <c r="XE206">
        <f t="shared" si="1212"/>
        <v>0</v>
      </c>
      <c r="XF206">
        <f t="shared" si="1213"/>
        <v>0</v>
      </c>
      <c r="XG206">
        <f t="shared" si="1214"/>
        <v>0</v>
      </c>
      <c r="XH206">
        <f t="shared" si="1215"/>
        <v>0</v>
      </c>
      <c r="XI206">
        <f t="shared" si="1216"/>
        <v>0</v>
      </c>
      <c r="XJ206">
        <f t="shared" si="1217"/>
        <v>0</v>
      </c>
      <c r="XK206">
        <f t="shared" si="1218"/>
        <v>0</v>
      </c>
      <c r="XL206">
        <f t="shared" si="1219"/>
        <v>0</v>
      </c>
      <c r="XM206">
        <f t="shared" si="1220"/>
        <v>0</v>
      </c>
      <c r="XN206">
        <f t="shared" si="1221"/>
        <v>0</v>
      </c>
      <c r="XO206">
        <f t="shared" si="1222"/>
        <v>0</v>
      </c>
      <c r="XP206">
        <f t="shared" si="1223"/>
        <v>0</v>
      </c>
      <c r="XQ206">
        <f t="shared" si="1224"/>
        <v>0</v>
      </c>
      <c r="XR206">
        <f t="shared" si="1225"/>
        <v>0</v>
      </c>
      <c r="XS206">
        <f t="shared" si="1226"/>
        <v>0</v>
      </c>
      <c r="XT206">
        <f t="shared" si="1227"/>
        <v>0</v>
      </c>
      <c r="XU206">
        <f t="shared" si="1228"/>
        <v>0</v>
      </c>
      <c r="XV206">
        <f t="shared" si="1229"/>
        <v>0</v>
      </c>
      <c r="XX206">
        <f t="shared" si="1230"/>
        <v>0</v>
      </c>
      <c r="XY206">
        <f t="shared" si="1231"/>
        <v>0</v>
      </c>
      <c r="XZ206">
        <f t="shared" si="1232"/>
        <v>0</v>
      </c>
    </row>
    <row r="207" spans="606:650" x14ac:dyDescent="0.45">
      <c r="WH207">
        <v>204</v>
      </c>
      <c r="WI207">
        <f t="shared" si="1233"/>
        <v>0</v>
      </c>
      <c r="WJ207">
        <f t="shared" si="1234"/>
        <v>0</v>
      </c>
      <c r="WK207">
        <f t="shared" si="1235"/>
        <v>0</v>
      </c>
      <c r="WL207">
        <f t="shared" si="1236"/>
        <v>0</v>
      </c>
      <c r="WM207">
        <f t="shared" si="1237"/>
        <v>0</v>
      </c>
      <c r="WN207">
        <f t="shared" si="1238"/>
        <v>0</v>
      </c>
      <c r="WO207">
        <f t="shared" si="1239"/>
        <v>0</v>
      </c>
      <c r="WP207">
        <f t="shared" si="1240"/>
        <v>0</v>
      </c>
      <c r="WQ207">
        <f t="shared" si="1241"/>
        <v>0</v>
      </c>
      <c r="WR207">
        <f t="shared" si="1242"/>
        <v>0</v>
      </c>
      <c r="WS207">
        <f t="shared" si="1200"/>
        <v>0</v>
      </c>
      <c r="WT207">
        <f t="shared" si="1201"/>
        <v>0</v>
      </c>
      <c r="WU207">
        <f t="shared" si="1202"/>
        <v>0</v>
      </c>
      <c r="WV207">
        <f t="shared" si="1203"/>
        <v>0</v>
      </c>
      <c r="WW207">
        <f t="shared" si="1204"/>
        <v>0</v>
      </c>
      <c r="WX207">
        <f t="shared" si="1205"/>
        <v>0</v>
      </c>
      <c r="WY207">
        <f t="shared" si="1206"/>
        <v>0</v>
      </c>
      <c r="WZ207">
        <f t="shared" si="1207"/>
        <v>0</v>
      </c>
      <c r="XA207">
        <f t="shared" si="1208"/>
        <v>0</v>
      </c>
      <c r="XB207">
        <f t="shared" si="1209"/>
        <v>0</v>
      </c>
      <c r="XC207">
        <f t="shared" si="1210"/>
        <v>0</v>
      </c>
      <c r="XD207">
        <f t="shared" si="1211"/>
        <v>0</v>
      </c>
      <c r="XE207">
        <f t="shared" si="1212"/>
        <v>0</v>
      </c>
      <c r="XF207">
        <f t="shared" si="1213"/>
        <v>0</v>
      </c>
      <c r="XG207">
        <f t="shared" si="1214"/>
        <v>0</v>
      </c>
      <c r="XH207">
        <f t="shared" si="1215"/>
        <v>0</v>
      </c>
      <c r="XI207">
        <f t="shared" si="1216"/>
        <v>0</v>
      </c>
      <c r="XJ207">
        <f t="shared" si="1217"/>
        <v>0</v>
      </c>
      <c r="XK207">
        <f t="shared" si="1218"/>
        <v>0</v>
      </c>
      <c r="XL207">
        <f t="shared" si="1219"/>
        <v>0</v>
      </c>
      <c r="XM207">
        <f t="shared" si="1220"/>
        <v>0</v>
      </c>
      <c r="XN207">
        <f t="shared" si="1221"/>
        <v>0</v>
      </c>
      <c r="XO207">
        <f t="shared" si="1222"/>
        <v>0</v>
      </c>
      <c r="XP207">
        <f t="shared" si="1223"/>
        <v>0</v>
      </c>
      <c r="XQ207">
        <f t="shared" si="1224"/>
        <v>0</v>
      </c>
      <c r="XR207">
        <f t="shared" si="1225"/>
        <v>0</v>
      </c>
      <c r="XS207">
        <f t="shared" si="1226"/>
        <v>0</v>
      </c>
      <c r="XT207">
        <f t="shared" si="1227"/>
        <v>0</v>
      </c>
      <c r="XU207">
        <f t="shared" si="1228"/>
        <v>0</v>
      </c>
      <c r="XV207">
        <f t="shared" si="1229"/>
        <v>0</v>
      </c>
      <c r="XX207">
        <f t="shared" si="1230"/>
        <v>0</v>
      </c>
      <c r="XY207">
        <f t="shared" si="1231"/>
        <v>0</v>
      </c>
      <c r="XZ207">
        <f t="shared" si="1232"/>
        <v>0</v>
      </c>
    </row>
    <row r="208" spans="606:650" x14ac:dyDescent="0.45">
      <c r="WH208">
        <v>205</v>
      </c>
      <c r="WI208">
        <f t="shared" si="1233"/>
        <v>0</v>
      </c>
      <c r="WJ208">
        <f t="shared" si="1234"/>
        <v>0</v>
      </c>
      <c r="WK208">
        <f t="shared" si="1235"/>
        <v>0</v>
      </c>
      <c r="WL208">
        <f t="shared" si="1236"/>
        <v>0</v>
      </c>
      <c r="WM208">
        <f t="shared" si="1237"/>
        <v>0</v>
      </c>
      <c r="WN208">
        <f t="shared" si="1238"/>
        <v>0</v>
      </c>
      <c r="WO208">
        <f t="shared" si="1239"/>
        <v>0</v>
      </c>
      <c r="WP208">
        <f t="shared" si="1240"/>
        <v>0</v>
      </c>
      <c r="WQ208">
        <f t="shared" si="1241"/>
        <v>0</v>
      </c>
      <c r="WR208">
        <f t="shared" si="1242"/>
        <v>0</v>
      </c>
      <c r="WS208">
        <f t="shared" si="1200"/>
        <v>0</v>
      </c>
      <c r="WT208">
        <f t="shared" si="1201"/>
        <v>0</v>
      </c>
      <c r="WU208">
        <f t="shared" si="1202"/>
        <v>0</v>
      </c>
      <c r="WV208">
        <f t="shared" si="1203"/>
        <v>0</v>
      </c>
      <c r="WW208">
        <f t="shared" si="1204"/>
        <v>0</v>
      </c>
      <c r="WX208">
        <f t="shared" si="1205"/>
        <v>0</v>
      </c>
      <c r="WY208">
        <f t="shared" si="1206"/>
        <v>0</v>
      </c>
      <c r="WZ208">
        <f t="shared" si="1207"/>
        <v>0</v>
      </c>
      <c r="XA208">
        <f t="shared" si="1208"/>
        <v>0</v>
      </c>
      <c r="XB208">
        <f t="shared" si="1209"/>
        <v>0</v>
      </c>
      <c r="XC208">
        <f t="shared" si="1210"/>
        <v>0</v>
      </c>
      <c r="XD208">
        <f t="shared" si="1211"/>
        <v>0</v>
      </c>
      <c r="XE208">
        <f t="shared" si="1212"/>
        <v>0</v>
      </c>
      <c r="XF208">
        <f t="shared" si="1213"/>
        <v>0</v>
      </c>
      <c r="XG208">
        <f t="shared" si="1214"/>
        <v>0</v>
      </c>
      <c r="XH208">
        <f t="shared" si="1215"/>
        <v>0</v>
      </c>
      <c r="XI208">
        <f t="shared" si="1216"/>
        <v>0</v>
      </c>
      <c r="XJ208">
        <f t="shared" si="1217"/>
        <v>0</v>
      </c>
      <c r="XK208">
        <f t="shared" si="1218"/>
        <v>0</v>
      </c>
      <c r="XL208">
        <f t="shared" si="1219"/>
        <v>0</v>
      </c>
      <c r="XM208">
        <f t="shared" si="1220"/>
        <v>0</v>
      </c>
      <c r="XN208">
        <f t="shared" si="1221"/>
        <v>0</v>
      </c>
      <c r="XO208">
        <f t="shared" si="1222"/>
        <v>0</v>
      </c>
      <c r="XP208">
        <f t="shared" si="1223"/>
        <v>0</v>
      </c>
      <c r="XQ208">
        <f t="shared" si="1224"/>
        <v>0</v>
      </c>
      <c r="XR208">
        <f t="shared" si="1225"/>
        <v>0</v>
      </c>
      <c r="XS208">
        <f t="shared" si="1226"/>
        <v>0</v>
      </c>
      <c r="XT208">
        <f t="shared" si="1227"/>
        <v>0</v>
      </c>
      <c r="XU208">
        <f t="shared" si="1228"/>
        <v>0</v>
      </c>
      <c r="XV208">
        <f t="shared" si="1229"/>
        <v>0</v>
      </c>
      <c r="XX208">
        <f t="shared" si="1230"/>
        <v>0</v>
      </c>
      <c r="XY208">
        <f t="shared" si="1231"/>
        <v>0</v>
      </c>
      <c r="XZ208">
        <f t="shared" si="1232"/>
        <v>0</v>
      </c>
    </row>
    <row r="209" spans="606:650" x14ac:dyDescent="0.45">
      <c r="WH209">
        <v>206</v>
      </c>
      <c r="WI209">
        <f t="shared" si="1233"/>
        <v>0</v>
      </c>
      <c r="WJ209">
        <f t="shared" si="1234"/>
        <v>0</v>
      </c>
      <c r="WK209">
        <f t="shared" si="1235"/>
        <v>0</v>
      </c>
      <c r="WL209">
        <f t="shared" si="1236"/>
        <v>0</v>
      </c>
      <c r="WM209">
        <f t="shared" si="1237"/>
        <v>0</v>
      </c>
      <c r="WN209">
        <f t="shared" si="1238"/>
        <v>0</v>
      </c>
      <c r="WO209">
        <f t="shared" si="1239"/>
        <v>0</v>
      </c>
      <c r="WP209">
        <f t="shared" si="1240"/>
        <v>0</v>
      </c>
      <c r="WQ209">
        <f t="shared" si="1241"/>
        <v>0</v>
      </c>
      <c r="WR209">
        <f t="shared" si="1242"/>
        <v>0</v>
      </c>
      <c r="WS209">
        <f t="shared" si="1200"/>
        <v>0</v>
      </c>
      <c r="WT209">
        <f t="shared" si="1201"/>
        <v>0</v>
      </c>
      <c r="WU209">
        <f t="shared" si="1202"/>
        <v>0</v>
      </c>
      <c r="WV209">
        <f t="shared" si="1203"/>
        <v>0</v>
      </c>
      <c r="WW209">
        <f t="shared" si="1204"/>
        <v>0</v>
      </c>
      <c r="WX209">
        <f t="shared" si="1205"/>
        <v>0</v>
      </c>
      <c r="WY209">
        <f t="shared" si="1206"/>
        <v>0</v>
      </c>
      <c r="WZ209">
        <f t="shared" si="1207"/>
        <v>0</v>
      </c>
      <c r="XA209">
        <f t="shared" si="1208"/>
        <v>0</v>
      </c>
      <c r="XB209">
        <f t="shared" si="1209"/>
        <v>0</v>
      </c>
      <c r="XC209">
        <f t="shared" si="1210"/>
        <v>0</v>
      </c>
      <c r="XD209">
        <f t="shared" si="1211"/>
        <v>0</v>
      </c>
      <c r="XE209">
        <f t="shared" si="1212"/>
        <v>0</v>
      </c>
      <c r="XF209">
        <f t="shared" si="1213"/>
        <v>0</v>
      </c>
      <c r="XG209">
        <f t="shared" si="1214"/>
        <v>0</v>
      </c>
      <c r="XH209">
        <f t="shared" si="1215"/>
        <v>0</v>
      </c>
      <c r="XI209">
        <f t="shared" si="1216"/>
        <v>0</v>
      </c>
      <c r="XJ209">
        <f t="shared" si="1217"/>
        <v>0</v>
      </c>
      <c r="XK209">
        <f t="shared" si="1218"/>
        <v>0</v>
      </c>
      <c r="XL209">
        <f t="shared" si="1219"/>
        <v>0</v>
      </c>
      <c r="XM209">
        <f t="shared" si="1220"/>
        <v>0</v>
      </c>
      <c r="XN209">
        <f t="shared" si="1221"/>
        <v>0</v>
      </c>
      <c r="XO209">
        <f t="shared" si="1222"/>
        <v>0</v>
      </c>
      <c r="XP209">
        <f t="shared" si="1223"/>
        <v>0</v>
      </c>
      <c r="XQ209">
        <f t="shared" si="1224"/>
        <v>0</v>
      </c>
      <c r="XR209">
        <f t="shared" si="1225"/>
        <v>0</v>
      </c>
      <c r="XS209">
        <f t="shared" si="1226"/>
        <v>0</v>
      </c>
      <c r="XT209">
        <f t="shared" si="1227"/>
        <v>0</v>
      </c>
      <c r="XU209">
        <f t="shared" si="1228"/>
        <v>0</v>
      </c>
      <c r="XV209">
        <f t="shared" si="1229"/>
        <v>0</v>
      </c>
      <c r="XX209">
        <f t="shared" si="1230"/>
        <v>0</v>
      </c>
      <c r="XY209">
        <f t="shared" si="1231"/>
        <v>0</v>
      </c>
      <c r="XZ209">
        <f t="shared" si="1232"/>
        <v>0</v>
      </c>
    </row>
    <row r="210" spans="606:650" x14ac:dyDescent="0.45">
      <c r="WH210">
        <v>207</v>
      </c>
      <c r="WI210">
        <f t="shared" si="1233"/>
        <v>0</v>
      </c>
      <c r="WJ210">
        <f t="shared" si="1234"/>
        <v>0</v>
      </c>
      <c r="WK210">
        <f t="shared" si="1235"/>
        <v>0</v>
      </c>
      <c r="WL210">
        <f t="shared" si="1236"/>
        <v>0</v>
      </c>
      <c r="WM210">
        <f t="shared" si="1237"/>
        <v>0</v>
      </c>
      <c r="WN210">
        <f t="shared" si="1238"/>
        <v>0</v>
      </c>
      <c r="WO210">
        <f t="shared" si="1239"/>
        <v>0</v>
      </c>
      <c r="WP210">
        <f t="shared" si="1240"/>
        <v>0</v>
      </c>
      <c r="WQ210">
        <f t="shared" si="1241"/>
        <v>0</v>
      </c>
      <c r="WR210">
        <f t="shared" si="1242"/>
        <v>0</v>
      </c>
      <c r="WS210">
        <f t="shared" si="1200"/>
        <v>0</v>
      </c>
      <c r="WT210">
        <f t="shared" si="1201"/>
        <v>0</v>
      </c>
      <c r="WU210">
        <f t="shared" si="1202"/>
        <v>0</v>
      </c>
      <c r="WV210">
        <f t="shared" si="1203"/>
        <v>0</v>
      </c>
      <c r="WW210">
        <f t="shared" si="1204"/>
        <v>0</v>
      </c>
      <c r="WX210">
        <f t="shared" si="1205"/>
        <v>0</v>
      </c>
      <c r="WY210">
        <f t="shared" si="1206"/>
        <v>0</v>
      </c>
      <c r="WZ210">
        <f t="shared" si="1207"/>
        <v>0</v>
      </c>
      <c r="XA210">
        <f t="shared" si="1208"/>
        <v>0</v>
      </c>
      <c r="XB210">
        <f t="shared" si="1209"/>
        <v>0</v>
      </c>
      <c r="XC210">
        <f t="shared" si="1210"/>
        <v>0</v>
      </c>
      <c r="XD210">
        <f t="shared" si="1211"/>
        <v>0</v>
      </c>
      <c r="XE210">
        <f t="shared" si="1212"/>
        <v>0</v>
      </c>
      <c r="XF210">
        <f t="shared" si="1213"/>
        <v>0</v>
      </c>
      <c r="XG210">
        <f t="shared" si="1214"/>
        <v>0</v>
      </c>
      <c r="XH210">
        <f t="shared" si="1215"/>
        <v>0</v>
      </c>
      <c r="XI210">
        <f t="shared" si="1216"/>
        <v>0</v>
      </c>
      <c r="XJ210">
        <f t="shared" si="1217"/>
        <v>0</v>
      </c>
      <c r="XK210">
        <f t="shared" si="1218"/>
        <v>0</v>
      </c>
      <c r="XL210">
        <f t="shared" si="1219"/>
        <v>0</v>
      </c>
      <c r="XM210">
        <f t="shared" si="1220"/>
        <v>0</v>
      </c>
      <c r="XN210">
        <f t="shared" si="1221"/>
        <v>0</v>
      </c>
      <c r="XO210">
        <f t="shared" si="1222"/>
        <v>0</v>
      </c>
      <c r="XP210">
        <f t="shared" si="1223"/>
        <v>0</v>
      </c>
      <c r="XQ210">
        <f t="shared" si="1224"/>
        <v>0</v>
      </c>
      <c r="XR210">
        <f t="shared" si="1225"/>
        <v>0</v>
      </c>
      <c r="XS210">
        <f t="shared" si="1226"/>
        <v>0</v>
      </c>
      <c r="XT210">
        <f t="shared" si="1227"/>
        <v>0</v>
      </c>
      <c r="XU210">
        <f t="shared" si="1228"/>
        <v>0</v>
      </c>
      <c r="XV210">
        <f t="shared" si="1229"/>
        <v>0</v>
      </c>
      <c r="XX210">
        <f t="shared" si="1230"/>
        <v>0</v>
      </c>
      <c r="XY210">
        <f t="shared" si="1231"/>
        <v>0</v>
      </c>
      <c r="XZ210">
        <f t="shared" si="1232"/>
        <v>0</v>
      </c>
    </row>
    <row r="211" spans="606:650" x14ac:dyDescent="0.45">
      <c r="WH211">
        <v>208</v>
      </c>
      <c r="WI211">
        <f t="shared" si="1233"/>
        <v>0</v>
      </c>
      <c r="WJ211">
        <f t="shared" si="1234"/>
        <v>0</v>
      </c>
      <c r="WK211">
        <f t="shared" si="1235"/>
        <v>0</v>
      </c>
      <c r="WL211">
        <f t="shared" si="1236"/>
        <v>0</v>
      </c>
      <c r="WM211">
        <f t="shared" si="1237"/>
        <v>0</v>
      </c>
      <c r="WN211">
        <f t="shared" si="1238"/>
        <v>0</v>
      </c>
      <c r="WO211">
        <f t="shared" si="1239"/>
        <v>0</v>
      </c>
      <c r="WP211">
        <f t="shared" si="1240"/>
        <v>0</v>
      </c>
      <c r="WQ211">
        <f t="shared" si="1241"/>
        <v>0</v>
      </c>
      <c r="WR211">
        <f t="shared" si="1242"/>
        <v>0</v>
      </c>
      <c r="WS211">
        <f t="shared" si="1200"/>
        <v>0</v>
      </c>
      <c r="WT211">
        <f t="shared" si="1201"/>
        <v>0</v>
      </c>
      <c r="WU211">
        <f t="shared" si="1202"/>
        <v>0</v>
      </c>
      <c r="WV211">
        <f t="shared" si="1203"/>
        <v>0</v>
      </c>
      <c r="WW211">
        <f t="shared" si="1204"/>
        <v>0</v>
      </c>
      <c r="WX211">
        <f t="shared" si="1205"/>
        <v>0</v>
      </c>
      <c r="WY211">
        <f t="shared" si="1206"/>
        <v>0</v>
      </c>
      <c r="WZ211">
        <f t="shared" si="1207"/>
        <v>0</v>
      </c>
      <c r="XA211">
        <f t="shared" si="1208"/>
        <v>0</v>
      </c>
      <c r="XB211">
        <f t="shared" si="1209"/>
        <v>0</v>
      </c>
      <c r="XC211">
        <f t="shared" si="1210"/>
        <v>0</v>
      </c>
      <c r="XD211">
        <f t="shared" si="1211"/>
        <v>0</v>
      </c>
      <c r="XE211">
        <f t="shared" si="1212"/>
        <v>0</v>
      </c>
      <c r="XF211">
        <f t="shared" si="1213"/>
        <v>0</v>
      </c>
      <c r="XG211">
        <f t="shared" si="1214"/>
        <v>0</v>
      </c>
      <c r="XH211">
        <f t="shared" si="1215"/>
        <v>0</v>
      </c>
      <c r="XI211">
        <f t="shared" si="1216"/>
        <v>0</v>
      </c>
      <c r="XJ211">
        <f t="shared" si="1217"/>
        <v>0</v>
      </c>
      <c r="XK211">
        <f t="shared" si="1218"/>
        <v>0</v>
      </c>
      <c r="XL211">
        <f t="shared" si="1219"/>
        <v>0</v>
      </c>
      <c r="XM211">
        <f t="shared" si="1220"/>
        <v>0</v>
      </c>
      <c r="XN211">
        <f t="shared" si="1221"/>
        <v>0</v>
      </c>
      <c r="XO211">
        <f t="shared" si="1222"/>
        <v>0</v>
      </c>
      <c r="XP211">
        <f t="shared" si="1223"/>
        <v>0</v>
      </c>
      <c r="XQ211">
        <f t="shared" si="1224"/>
        <v>0</v>
      </c>
      <c r="XR211">
        <f t="shared" si="1225"/>
        <v>0</v>
      </c>
      <c r="XS211">
        <f t="shared" si="1226"/>
        <v>0</v>
      </c>
      <c r="XT211">
        <f t="shared" si="1227"/>
        <v>0</v>
      </c>
      <c r="XU211">
        <f t="shared" si="1228"/>
        <v>0</v>
      </c>
      <c r="XV211">
        <f t="shared" si="1229"/>
        <v>0</v>
      </c>
      <c r="XX211">
        <f t="shared" si="1230"/>
        <v>0</v>
      </c>
      <c r="XY211">
        <f t="shared" si="1231"/>
        <v>0</v>
      </c>
      <c r="XZ211">
        <f t="shared" si="1232"/>
        <v>0</v>
      </c>
    </row>
    <row r="212" spans="606:650" x14ac:dyDescent="0.45">
      <c r="WH212">
        <v>209</v>
      </c>
      <c r="WI212">
        <f t="shared" si="1233"/>
        <v>0</v>
      </c>
      <c r="WJ212">
        <f t="shared" si="1234"/>
        <v>0</v>
      </c>
      <c r="WK212">
        <f t="shared" si="1235"/>
        <v>0</v>
      </c>
      <c r="WL212">
        <f t="shared" si="1236"/>
        <v>0</v>
      </c>
      <c r="WM212">
        <f t="shared" si="1237"/>
        <v>0</v>
      </c>
      <c r="WN212">
        <f t="shared" si="1238"/>
        <v>0</v>
      </c>
      <c r="WO212">
        <f t="shared" si="1239"/>
        <v>0</v>
      </c>
      <c r="WP212">
        <f t="shared" si="1240"/>
        <v>0</v>
      </c>
      <c r="WQ212">
        <f t="shared" si="1241"/>
        <v>0</v>
      </c>
      <c r="WR212">
        <f t="shared" si="1242"/>
        <v>0</v>
      </c>
      <c r="WS212">
        <f t="shared" si="1200"/>
        <v>0</v>
      </c>
      <c r="WT212">
        <f t="shared" si="1201"/>
        <v>0</v>
      </c>
      <c r="WU212">
        <f t="shared" si="1202"/>
        <v>0</v>
      </c>
      <c r="WV212">
        <f t="shared" si="1203"/>
        <v>0</v>
      </c>
      <c r="WW212">
        <f t="shared" si="1204"/>
        <v>0</v>
      </c>
      <c r="WX212">
        <f t="shared" si="1205"/>
        <v>0</v>
      </c>
      <c r="WY212">
        <f t="shared" si="1206"/>
        <v>0</v>
      </c>
      <c r="WZ212">
        <f t="shared" si="1207"/>
        <v>0</v>
      </c>
      <c r="XA212">
        <f t="shared" si="1208"/>
        <v>0</v>
      </c>
      <c r="XB212">
        <f t="shared" si="1209"/>
        <v>0</v>
      </c>
      <c r="XC212">
        <f t="shared" si="1210"/>
        <v>0</v>
      </c>
      <c r="XD212">
        <f t="shared" si="1211"/>
        <v>0</v>
      </c>
      <c r="XE212">
        <f t="shared" si="1212"/>
        <v>0</v>
      </c>
      <c r="XF212">
        <f t="shared" si="1213"/>
        <v>0</v>
      </c>
      <c r="XG212">
        <f t="shared" si="1214"/>
        <v>0</v>
      </c>
      <c r="XH212">
        <f t="shared" si="1215"/>
        <v>0</v>
      </c>
      <c r="XI212">
        <f t="shared" si="1216"/>
        <v>0</v>
      </c>
      <c r="XJ212">
        <f t="shared" si="1217"/>
        <v>0</v>
      </c>
      <c r="XK212">
        <f t="shared" si="1218"/>
        <v>0</v>
      </c>
      <c r="XL212">
        <f t="shared" si="1219"/>
        <v>0</v>
      </c>
      <c r="XM212">
        <f t="shared" si="1220"/>
        <v>0</v>
      </c>
      <c r="XN212">
        <f t="shared" si="1221"/>
        <v>0</v>
      </c>
      <c r="XO212">
        <f t="shared" si="1222"/>
        <v>0</v>
      </c>
      <c r="XP212">
        <f t="shared" si="1223"/>
        <v>0</v>
      </c>
      <c r="XQ212">
        <f t="shared" si="1224"/>
        <v>0</v>
      </c>
      <c r="XR212">
        <f t="shared" si="1225"/>
        <v>0</v>
      </c>
      <c r="XS212">
        <f t="shared" si="1226"/>
        <v>0</v>
      </c>
      <c r="XT212">
        <f t="shared" si="1227"/>
        <v>0</v>
      </c>
      <c r="XU212">
        <f t="shared" si="1228"/>
        <v>0</v>
      </c>
      <c r="XV212">
        <f t="shared" si="1229"/>
        <v>0</v>
      </c>
      <c r="XX212">
        <f t="shared" si="1230"/>
        <v>0</v>
      </c>
      <c r="XY212">
        <f t="shared" si="1231"/>
        <v>0</v>
      </c>
      <c r="XZ212">
        <f t="shared" si="1232"/>
        <v>0</v>
      </c>
    </row>
    <row r="213" spans="606:650" x14ac:dyDescent="0.45">
      <c r="WH213">
        <v>210</v>
      </c>
      <c r="WI213">
        <f t="shared" si="1233"/>
        <v>0</v>
      </c>
      <c r="WJ213">
        <f t="shared" si="1234"/>
        <v>0</v>
      </c>
      <c r="WK213">
        <f t="shared" si="1235"/>
        <v>0</v>
      </c>
      <c r="WL213">
        <f t="shared" si="1236"/>
        <v>0</v>
      </c>
      <c r="WM213">
        <f t="shared" si="1237"/>
        <v>0</v>
      </c>
      <c r="WN213">
        <f t="shared" si="1238"/>
        <v>0</v>
      </c>
      <c r="WO213">
        <f t="shared" si="1239"/>
        <v>0</v>
      </c>
      <c r="WP213">
        <f t="shared" si="1240"/>
        <v>0</v>
      </c>
      <c r="WQ213">
        <f t="shared" si="1241"/>
        <v>0</v>
      </c>
      <c r="WR213">
        <f t="shared" si="1242"/>
        <v>0</v>
      </c>
      <c r="WS213">
        <f t="shared" si="1200"/>
        <v>0</v>
      </c>
      <c r="WT213">
        <f t="shared" si="1201"/>
        <v>0</v>
      </c>
      <c r="WU213">
        <f t="shared" si="1202"/>
        <v>0</v>
      </c>
      <c r="WV213">
        <f t="shared" si="1203"/>
        <v>0</v>
      </c>
      <c r="WW213">
        <f t="shared" si="1204"/>
        <v>0</v>
      </c>
      <c r="WX213">
        <f t="shared" si="1205"/>
        <v>0</v>
      </c>
      <c r="WY213">
        <f t="shared" si="1206"/>
        <v>0</v>
      </c>
      <c r="WZ213">
        <f t="shared" si="1207"/>
        <v>0</v>
      </c>
      <c r="XA213">
        <f t="shared" si="1208"/>
        <v>0</v>
      </c>
      <c r="XB213">
        <f t="shared" si="1209"/>
        <v>0</v>
      </c>
      <c r="XC213">
        <f t="shared" si="1210"/>
        <v>0</v>
      </c>
      <c r="XD213">
        <f t="shared" si="1211"/>
        <v>0</v>
      </c>
      <c r="XE213">
        <f t="shared" si="1212"/>
        <v>0</v>
      </c>
      <c r="XF213">
        <f t="shared" si="1213"/>
        <v>0</v>
      </c>
      <c r="XG213">
        <f t="shared" si="1214"/>
        <v>0</v>
      </c>
      <c r="XH213">
        <f t="shared" si="1215"/>
        <v>0</v>
      </c>
      <c r="XI213">
        <f t="shared" si="1216"/>
        <v>0</v>
      </c>
      <c r="XJ213">
        <f t="shared" si="1217"/>
        <v>0</v>
      </c>
      <c r="XK213">
        <f t="shared" si="1218"/>
        <v>0</v>
      </c>
      <c r="XL213">
        <f t="shared" si="1219"/>
        <v>0</v>
      </c>
      <c r="XM213">
        <f t="shared" si="1220"/>
        <v>0</v>
      </c>
      <c r="XN213">
        <f t="shared" si="1221"/>
        <v>0</v>
      </c>
      <c r="XO213">
        <f t="shared" si="1222"/>
        <v>0</v>
      </c>
      <c r="XP213">
        <f t="shared" si="1223"/>
        <v>0</v>
      </c>
      <c r="XQ213">
        <f t="shared" si="1224"/>
        <v>0</v>
      </c>
      <c r="XR213">
        <f t="shared" si="1225"/>
        <v>0</v>
      </c>
      <c r="XS213">
        <f t="shared" si="1226"/>
        <v>0</v>
      </c>
      <c r="XT213">
        <f t="shared" si="1227"/>
        <v>0</v>
      </c>
      <c r="XU213">
        <f t="shared" si="1228"/>
        <v>0</v>
      </c>
      <c r="XV213">
        <f t="shared" si="1229"/>
        <v>0</v>
      </c>
      <c r="XX213">
        <f t="shared" si="1230"/>
        <v>0</v>
      </c>
      <c r="XY213">
        <f t="shared" si="1231"/>
        <v>0</v>
      </c>
      <c r="XZ213">
        <f t="shared" si="1232"/>
        <v>0</v>
      </c>
    </row>
    <row r="214" spans="606:650" x14ac:dyDescent="0.45">
      <c r="WH214">
        <v>211</v>
      </c>
      <c r="WI214">
        <f t="shared" si="1233"/>
        <v>0</v>
      </c>
      <c r="WJ214">
        <f t="shared" si="1234"/>
        <v>0</v>
      </c>
      <c r="WK214">
        <f t="shared" si="1235"/>
        <v>0</v>
      </c>
      <c r="WL214">
        <f t="shared" si="1236"/>
        <v>0</v>
      </c>
      <c r="WM214">
        <f t="shared" si="1237"/>
        <v>0</v>
      </c>
      <c r="WN214">
        <f t="shared" si="1238"/>
        <v>0</v>
      </c>
      <c r="WO214">
        <f t="shared" si="1239"/>
        <v>0</v>
      </c>
      <c r="WP214">
        <f t="shared" si="1240"/>
        <v>0</v>
      </c>
      <c r="WQ214">
        <f t="shared" si="1241"/>
        <v>0</v>
      </c>
      <c r="WR214">
        <f t="shared" si="1242"/>
        <v>0</v>
      </c>
      <c r="WS214">
        <f t="shared" si="1200"/>
        <v>0</v>
      </c>
      <c r="WT214">
        <f t="shared" si="1201"/>
        <v>0</v>
      </c>
      <c r="WU214">
        <f t="shared" si="1202"/>
        <v>0</v>
      </c>
      <c r="WV214">
        <f t="shared" si="1203"/>
        <v>0</v>
      </c>
      <c r="WW214">
        <f t="shared" si="1204"/>
        <v>0</v>
      </c>
      <c r="WX214">
        <f t="shared" si="1205"/>
        <v>0</v>
      </c>
      <c r="WY214">
        <f t="shared" si="1206"/>
        <v>0</v>
      </c>
      <c r="WZ214">
        <f t="shared" si="1207"/>
        <v>0</v>
      </c>
      <c r="XA214">
        <f t="shared" si="1208"/>
        <v>0</v>
      </c>
      <c r="XB214">
        <f t="shared" si="1209"/>
        <v>0</v>
      </c>
      <c r="XC214">
        <f t="shared" si="1210"/>
        <v>0</v>
      </c>
      <c r="XD214">
        <f t="shared" si="1211"/>
        <v>0</v>
      </c>
      <c r="XE214">
        <f t="shared" si="1212"/>
        <v>0</v>
      </c>
      <c r="XF214">
        <f t="shared" si="1213"/>
        <v>0</v>
      </c>
      <c r="XG214">
        <f t="shared" si="1214"/>
        <v>0</v>
      </c>
      <c r="XH214">
        <f t="shared" si="1215"/>
        <v>0</v>
      </c>
      <c r="XI214">
        <f t="shared" si="1216"/>
        <v>0</v>
      </c>
      <c r="XJ214">
        <f t="shared" si="1217"/>
        <v>0</v>
      </c>
      <c r="XK214">
        <f t="shared" si="1218"/>
        <v>0</v>
      </c>
      <c r="XL214">
        <f t="shared" si="1219"/>
        <v>0</v>
      </c>
      <c r="XM214">
        <f t="shared" si="1220"/>
        <v>0</v>
      </c>
      <c r="XN214">
        <f t="shared" si="1221"/>
        <v>0</v>
      </c>
      <c r="XO214">
        <f t="shared" si="1222"/>
        <v>0</v>
      </c>
      <c r="XP214">
        <f t="shared" si="1223"/>
        <v>0</v>
      </c>
      <c r="XQ214">
        <f t="shared" si="1224"/>
        <v>0</v>
      </c>
      <c r="XR214">
        <f t="shared" si="1225"/>
        <v>0</v>
      </c>
      <c r="XS214">
        <f t="shared" si="1226"/>
        <v>0</v>
      </c>
      <c r="XT214">
        <f t="shared" si="1227"/>
        <v>0</v>
      </c>
      <c r="XU214">
        <f t="shared" si="1228"/>
        <v>0</v>
      </c>
      <c r="XV214">
        <f t="shared" si="1229"/>
        <v>0</v>
      </c>
      <c r="XX214">
        <f t="shared" si="1230"/>
        <v>0</v>
      </c>
      <c r="XY214">
        <f t="shared" si="1231"/>
        <v>0</v>
      </c>
      <c r="XZ214">
        <f t="shared" si="1232"/>
        <v>0</v>
      </c>
    </row>
    <row r="215" spans="606:650" x14ac:dyDescent="0.45">
      <c r="WH215">
        <v>212</v>
      </c>
      <c r="WI215">
        <f t="shared" si="1233"/>
        <v>0</v>
      </c>
      <c r="WJ215">
        <f t="shared" si="1234"/>
        <v>0</v>
      </c>
      <c r="WK215">
        <f t="shared" si="1235"/>
        <v>0</v>
      </c>
      <c r="WL215">
        <f t="shared" si="1236"/>
        <v>0</v>
      </c>
      <c r="WM215">
        <f t="shared" si="1237"/>
        <v>0</v>
      </c>
      <c r="WN215">
        <f t="shared" si="1238"/>
        <v>0</v>
      </c>
      <c r="WO215">
        <f t="shared" si="1239"/>
        <v>0</v>
      </c>
      <c r="WP215">
        <f t="shared" si="1240"/>
        <v>0</v>
      </c>
      <c r="WQ215">
        <f t="shared" si="1241"/>
        <v>0</v>
      </c>
      <c r="WR215">
        <f t="shared" si="1242"/>
        <v>0</v>
      </c>
      <c r="WS215">
        <f t="shared" si="1200"/>
        <v>0</v>
      </c>
      <c r="WT215">
        <f t="shared" si="1201"/>
        <v>0</v>
      </c>
      <c r="WU215">
        <f t="shared" si="1202"/>
        <v>0</v>
      </c>
      <c r="WV215">
        <f t="shared" si="1203"/>
        <v>0</v>
      </c>
      <c r="WW215">
        <f t="shared" si="1204"/>
        <v>0</v>
      </c>
      <c r="WX215">
        <f t="shared" si="1205"/>
        <v>0</v>
      </c>
      <c r="WY215">
        <f t="shared" si="1206"/>
        <v>0</v>
      </c>
      <c r="WZ215">
        <f t="shared" si="1207"/>
        <v>0</v>
      </c>
      <c r="XA215">
        <f t="shared" si="1208"/>
        <v>0</v>
      </c>
      <c r="XB215">
        <f t="shared" si="1209"/>
        <v>0</v>
      </c>
      <c r="XC215">
        <f t="shared" si="1210"/>
        <v>0</v>
      </c>
      <c r="XD215">
        <f t="shared" si="1211"/>
        <v>0</v>
      </c>
      <c r="XE215">
        <f t="shared" si="1212"/>
        <v>0</v>
      </c>
      <c r="XF215">
        <f t="shared" si="1213"/>
        <v>0</v>
      </c>
      <c r="XG215">
        <f t="shared" si="1214"/>
        <v>0</v>
      </c>
      <c r="XH215">
        <f t="shared" si="1215"/>
        <v>0</v>
      </c>
      <c r="XI215">
        <f t="shared" si="1216"/>
        <v>0</v>
      </c>
      <c r="XJ215">
        <f t="shared" si="1217"/>
        <v>0</v>
      </c>
      <c r="XK215">
        <f t="shared" si="1218"/>
        <v>0</v>
      </c>
      <c r="XL215">
        <f t="shared" si="1219"/>
        <v>0</v>
      </c>
      <c r="XM215">
        <f t="shared" si="1220"/>
        <v>0</v>
      </c>
      <c r="XN215">
        <f t="shared" si="1221"/>
        <v>0</v>
      </c>
      <c r="XO215">
        <f t="shared" si="1222"/>
        <v>0</v>
      </c>
      <c r="XP215">
        <f t="shared" si="1223"/>
        <v>0</v>
      </c>
      <c r="XQ215">
        <f t="shared" si="1224"/>
        <v>0</v>
      </c>
      <c r="XR215">
        <f t="shared" si="1225"/>
        <v>0</v>
      </c>
      <c r="XS215">
        <f t="shared" si="1226"/>
        <v>0</v>
      </c>
      <c r="XT215">
        <f t="shared" si="1227"/>
        <v>0</v>
      </c>
      <c r="XU215">
        <f t="shared" si="1228"/>
        <v>0</v>
      </c>
      <c r="XV215">
        <f t="shared" si="1229"/>
        <v>0</v>
      </c>
      <c r="XX215">
        <f t="shared" si="1230"/>
        <v>0</v>
      </c>
      <c r="XY215">
        <f t="shared" si="1231"/>
        <v>0</v>
      </c>
      <c r="XZ215">
        <f t="shared" si="1232"/>
        <v>0</v>
      </c>
    </row>
    <row r="216" spans="606:650" x14ac:dyDescent="0.45">
      <c r="WH216">
        <v>213</v>
      </c>
      <c r="WI216">
        <f t="shared" si="1233"/>
        <v>0</v>
      </c>
      <c r="WJ216">
        <f t="shared" si="1234"/>
        <v>0</v>
      </c>
      <c r="WK216">
        <f t="shared" si="1235"/>
        <v>0</v>
      </c>
      <c r="WL216">
        <f t="shared" si="1236"/>
        <v>0</v>
      </c>
      <c r="WM216">
        <f t="shared" si="1237"/>
        <v>0</v>
      </c>
      <c r="WN216">
        <f t="shared" si="1238"/>
        <v>0</v>
      </c>
      <c r="WO216">
        <f t="shared" si="1239"/>
        <v>0</v>
      </c>
      <c r="WP216">
        <f t="shared" si="1240"/>
        <v>0</v>
      </c>
      <c r="WQ216">
        <f t="shared" si="1241"/>
        <v>0</v>
      </c>
      <c r="WR216">
        <f t="shared" si="1242"/>
        <v>0</v>
      </c>
      <c r="WS216">
        <f t="shared" si="1200"/>
        <v>0</v>
      </c>
      <c r="WT216">
        <f t="shared" si="1201"/>
        <v>0</v>
      </c>
      <c r="WU216">
        <f t="shared" si="1202"/>
        <v>0</v>
      </c>
      <c r="WV216">
        <f t="shared" si="1203"/>
        <v>0</v>
      </c>
      <c r="WW216">
        <f t="shared" si="1204"/>
        <v>0</v>
      </c>
      <c r="WX216">
        <f t="shared" si="1205"/>
        <v>0</v>
      </c>
      <c r="WY216">
        <f t="shared" si="1206"/>
        <v>0</v>
      </c>
      <c r="WZ216">
        <f t="shared" si="1207"/>
        <v>0</v>
      </c>
      <c r="XA216">
        <f t="shared" si="1208"/>
        <v>0</v>
      </c>
      <c r="XB216">
        <f t="shared" si="1209"/>
        <v>0</v>
      </c>
      <c r="XC216">
        <f t="shared" si="1210"/>
        <v>0</v>
      </c>
      <c r="XD216">
        <f t="shared" si="1211"/>
        <v>0</v>
      </c>
      <c r="XE216">
        <f t="shared" si="1212"/>
        <v>0</v>
      </c>
      <c r="XF216">
        <f t="shared" si="1213"/>
        <v>0</v>
      </c>
      <c r="XG216">
        <f t="shared" si="1214"/>
        <v>0</v>
      </c>
      <c r="XH216">
        <f t="shared" si="1215"/>
        <v>0</v>
      </c>
      <c r="XI216">
        <f t="shared" si="1216"/>
        <v>0</v>
      </c>
      <c r="XJ216">
        <f t="shared" si="1217"/>
        <v>0</v>
      </c>
      <c r="XK216">
        <f t="shared" si="1218"/>
        <v>0</v>
      </c>
      <c r="XL216">
        <f t="shared" si="1219"/>
        <v>0</v>
      </c>
      <c r="XM216">
        <f t="shared" si="1220"/>
        <v>0</v>
      </c>
      <c r="XN216">
        <f t="shared" si="1221"/>
        <v>0</v>
      </c>
      <c r="XO216">
        <f t="shared" si="1222"/>
        <v>0</v>
      </c>
      <c r="XP216">
        <f t="shared" si="1223"/>
        <v>0</v>
      </c>
      <c r="XQ216">
        <f t="shared" si="1224"/>
        <v>0</v>
      </c>
      <c r="XR216">
        <f t="shared" si="1225"/>
        <v>0</v>
      </c>
      <c r="XS216">
        <f t="shared" si="1226"/>
        <v>0</v>
      </c>
      <c r="XT216">
        <f t="shared" si="1227"/>
        <v>0</v>
      </c>
      <c r="XU216">
        <f t="shared" si="1228"/>
        <v>0</v>
      </c>
      <c r="XV216">
        <f t="shared" si="1229"/>
        <v>0</v>
      </c>
      <c r="XX216">
        <f t="shared" si="1230"/>
        <v>0</v>
      </c>
      <c r="XY216">
        <f t="shared" si="1231"/>
        <v>0</v>
      </c>
      <c r="XZ216">
        <f t="shared" si="1232"/>
        <v>0</v>
      </c>
    </row>
    <row r="217" spans="606:650" x14ac:dyDescent="0.45">
      <c r="WH217">
        <v>214</v>
      </c>
      <c r="WI217">
        <f t="shared" si="1233"/>
        <v>0</v>
      </c>
      <c r="WJ217">
        <f t="shared" si="1234"/>
        <v>0</v>
      </c>
      <c r="WK217">
        <f t="shared" si="1235"/>
        <v>0</v>
      </c>
      <c r="WL217">
        <f t="shared" si="1236"/>
        <v>0</v>
      </c>
      <c r="WM217">
        <f t="shared" si="1237"/>
        <v>0</v>
      </c>
      <c r="WN217">
        <f t="shared" si="1238"/>
        <v>0</v>
      </c>
      <c r="WO217">
        <f t="shared" si="1239"/>
        <v>0</v>
      </c>
      <c r="WP217">
        <f t="shared" si="1240"/>
        <v>0</v>
      </c>
      <c r="WQ217">
        <f t="shared" si="1241"/>
        <v>0</v>
      </c>
      <c r="WR217">
        <f t="shared" si="1242"/>
        <v>0</v>
      </c>
      <c r="WS217">
        <f t="shared" si="1200"/>
        <v>0</v>
      </c>
      <c r="WT217">
        <f t="shared" si="1201"/>
        <v>0</v>
      </c>
      <c r="WU217">
        <f t="shared" si="1202"/>
        <v>0</v>
      </c>
      <c r="WV217">
        <f t="shared" si="1203"/>
        <v>0</v>
      </c>
      <c r="WW217">
        <f t="shared" si="1204"/>
        <v>0</v>
      </c>
      <c r="WX217">
        <f t="shared" si="1205"/>
        <v>0</v>
      </c>
      <c r="WY217">
        <f t="shared" si="1206"/>
        <v>0</v>
      </c>
      <c r="WZ217">
        <f t="shared" si="1207"/>
        <v>0</v>
      </c>
      <c r="XA217">
        <f t="shared" si="1208"/>
        <v>0</v>
      </c>
      <c r="XB217">
        <f t="shared" si="1209"/>
        <v>0</v>
      </c>
      <c r="XC217">
        <f t="shared" si="1210"/>
        <v>0</v>
      </c>
      <c r="XD217">
        <f t="shared" si="1211"/>
        <v>0</v>
      </c>
      <c r="XE217">
        <f t="shared" si="1212"/>
        <v>0</v>
      </c>
      <c r="XF217">
        <f t="shared" si="1213"/>
        <v>0</v>
      </c>
      <c r="XG217">
        <f t="shared" si="1214"/>
        <v>0</v>
      </c>
      <c r="XH217">
        <f t="shared" si="1215"/>
        <v>0</v>
      </c>
      <c r="XI217">
        <f t="shared" si="1216"/>
        <v>0</v>
      </c>
      <c r="XJ217">
        <f t="shared" si="1217"/>
        <v>0</v>
      </c>
      <c r="XK217">
        <f t="shared" si="1218"/>
        <v>0</v>
      </c>
      <c r="XL217">
        <f t="shared" si="1219"/>
        <v>0</v>
      </c>
      <c r="XM217">
        <f t="shared" si="1220"/>
        <v>0</v>
      </c>
      <c r="XN217">
        <f t="shared" si="1221"/>
        <v>0</v>
      </c>
      <c r="XO217">
        <f t="shared" si="1222"/>
        <v>0</v>
      </c>
      <c r="XP217">
        <f t="shared" si="1223"/>
        <v>0</v>
      </c>
      <c r="XQ217">
        <f t="shared" si="1224"/>
        <v>0</v>
      </c>
      <c r="XR217">
        <f t="shared" si="1225"/>
        <v>0</v>
      </c>
      <c r="XS217">
        <f t="shared" si="1226"/>
        <v>0</v>
      </c>
      <c r="XT217">
        <f t="shared" si="1227"/>
        <v>0</v>
      </c>
      <c r="XU217">
        <f t="shared" si="1228"/>
        <v>0</v>
      </c>
      <c r="XV217">
        <f t="shared" si="1229"/>
        <v>0</v>
      </c>
      <c r="XX217">
        <f t="shared" si="1230"/>
        <v>0</v>
      </c>
      <c r="XY217">
        <f t="shared" si="1231"/>
        <v>0</v>
      </c>
      <c r="XZ217">
        <f t="shared" si="1232"/>
        <v>0</v>
      </c>
    </row>
    <row r="218" spans="606:650" x14ac:dyDescent="0.45">
      <c r="WH218">
        <v>215</v>
      </c>
      <c r="WI218">
        <f t="shared" si="1233"/>
        <v>0</v>
      </c>
      <c r="WJ218">
        <f t="shared" si="1234"/>
        <v>0</v>
      </c>
      <c r="WK218">
        <f t="shared" si="1235"/>
        <v>0</v>
      </c>
      <c r="WL218">
        <f t="shared" si="1236"/>
        <v>0</v>
      </c>
      <c r="WM218">
        <f t="shared" si="1237"/>
        <v>0</v>
      </c>
      <c r="WN218">
        <f t="shared" si="1238"/>
        <v>0</v>
      </c>
      <c r="WO218">
        <f t="shared" si="1239"/>
        <v>0</v>
      </c>
      <c r="WP218">
        <f t="shared" si="1240"/>
        <v>0</v>
      </c>
      <c r="WQ218">
        <f t="shared" si="1241"/>
        <v>0</v>
      </c>
      <c r="WR218">
        <f t="shared" si="1242"/>
        <v>0</v>
      </c>
      <c r="WS218">
        <f t="shared" si="1200"/>
        <v>0</v>
      </c>
      <c r="WT218">
        <f t="shared" si="1201"/>
        <v>0</v>
      </c>
      <c r="WU218">
        <f t="shared" si="1202"/>
        <v>0</v>
      </c>
      <c r="WV218">
        <f t="shared" si="1203"/>
        <v>0</v>
      </c>
      <c r="WW218">
        <f t="shared" si="1204"/>
        <v>0</v>
      </c>
      <c r="WX218">
        <f t="shared" si="1205"/>
        <v>0</v>
      </c>
      <c r="WY218">
        <f t="shared" si="1206"/>
        <v>0</v>
      </c>
      <c r="WZ218">
        <f t="shared" si="1207"/>
        <v>0</v>
      </c>
      <c r="XA218">
        <f t="shared" si="1208"/>
        <v>0</v>
      </c>
      <c r="XB218">
        <f t="shared" si="1209"/>
        <v>0</v>
      </c>
      <c r="XC218">
        <f t="shared" si="1210"/>
        <v>0</v>
      </c>
      <c r="XD218">
        <f t="shared" si="1211"/>
        <v>0</v>
      </c>
      <c r="XE218">
        <f t="shared" si="1212"/>
        <v>0</v>
      </c>
      <c r="XF218">
        <f t="shared" si="1213"/>
        <v>0</v>
      </c>
      <c r="XG218">
        <f t="shared" si="1214"/>
        <v>0</v>
      </c>
      <c r="XH218">
        <f t="shared" si="1215"/>
        <v>0</v>
      </c>
      <c r="XI218">
        <f t="shared" si="1216"/>
        <v>0</v>
      </c>
      <c r="XJ218">
        <f t="shared" si="1217"/>
        <v>0</v>
      </c>
      <c r="XK218">
        <f t="shared" si="1218"/>
        <v>0</v>
      </c>
      <c r="XL218">
        <f t="shared" si="1219"/>
        <v>0</v>
      </c>
      <c r="XM218">
        <f t="shared" si="1220"/>
        <v>0</v>
      </c>
      <c r="XN218">
        <f t="shared" si="1221"/>
        <v>0</v>
      </c>
      <c r="XO218">
        <f t="shared" si="1222"/>
        <v>0</v>
      </c>
      <c r="XP218">
        <f t="shared" si="1223"/>
        <v>0</v>
      </c>
      <c r="XQ218">
        <f t="shared" si="1224"/>
        <v>0</v>
      </c>
      <c r="XR218">
        <f t="shared" si="1225"/>
        <v>0</v>
      </c>
      <c r="XS218">
        <f t="shared" si="1226"/>
        <v>0</v>
      </c>
      <c r="XT218">
        <f t="shared" si="1227"/>
        <v>0</v>
      </c>
      <c r="XU218">
        <f t="shared" si="1228"/>
        <v>0</v>
      </c>
      <c r="XV218">
        <f t="shared" si="1229"/>
        <v>0</v>
      </c>
      <c r="XX218">
        <f t="shared" si="1230"/>
        <v>0</v>
      </c>
      <c r="XY218">
        <f t="shared" si="1231"/>
        <v>0</v>
      </c>
      <c r="XZ218">
        <f t="shared" si="1232"/>
        <v>0</v>
      </c>
    </row>
    <row r="219" spans="606:650" x14ac:dyDescent="0.45">
      <c r="WH219">
        <v>216</v>
      </c>
      <c r="WI219">
        <f t="shared" si="1233"/>
        <v>0</v>
      </c>
      <c r="WJ219">
        <f t="shared" si="1234"/>
        <v>0</v>
      </c>
      <c r="WK219">
        <f t="shared" si="1235"/>
        <v>0</v>
      </c>
      <c r="WL219">
        <f t="shared" si="1236"/>
        <v>0</v>
      </c>
      <c r="WM219">
        <f t="shared" si="1237"/>
        <v>0</v>
      </c>
      <c r="WN219">
        <f t="shared" si="1238"/>
        <v>0</v>
      </c>
      <c r="WO219">
        <f t="shared" si="1239"/>
        <v>0</v>
      </c>
      <c r="WP219">
        <f t="shared" si="1240"/>
        <v>0</v>
      </c>
      <c r="WQ219">
        <f t="shared" si="1241"/>
        <v>0</v>
      </c>
      <c r="WR219">
        <f t="shared" si="1242"/>
        <v>0</v>
      </c>
      <c r="WS219">
        <f t="shared" si="1200"/>
        <v>0</v>
      </c>
      <c r="WT219">
        <f t="shared" si="1201"/>
        <v>0</v>
      </c>
      <c r="WU219">
        <f t="shared" si="1202"/>
        <v>0</v>
      </c>
      <c r="WV219">
        <f t="shared" si="1203"/>
        <v>0</v>
      </c>
      <c r="WW219">
        <f t="shared" si="1204"/>
        <v>0</v>
      </c>
      <c r="WX219">
        <f t="shared" si="1205"/>
        <v>0</v>
      </c>
      <c r="WY219">
        <f t="shared" si="1206"/>
        <v>0</v>
      </c>
      <c r="WZ219">
        <f t="shared" si="1207"/>
        <v>0</v>
      </c>
      <c r="XA219">
        <f t="shared" si="1208"/>
        <v>0</v>
      </c>
      <c r="XB219">
        <f t="shared" si="1209"/>
        <v>0</v>
      </c>
      <c r="XC219">
        <f t="shared" si="1210"/>
        <v>0</v>
      </c>
      <c r="XD219">
        <f t="shared" si="1211"/>
        <v>0</v>
      </c>
      <c r="XE219">
        <f t="shared" si="1212"/>
        <v>0</v>
      </c>
      <c r="XF219">
        <f t="shared" si="1213"/>
        <v>0</v>
      </c>
      <c r="XG219">
        <f t="shared" si="1214"/>
        <v>0</v>
      </c>
      <c r="XH219">
        <f t="shared" si="1215"/>
        <v>0</v>
      </c>
      <c r="XI219">
        <f t="shared" si="1216"/>
        <v>0</v>
      </c>
      <c r="XJ219">
        <f t="shared" si="1217"/>
        <v>0</v>
      </c>
      <c r="XK219">
        <f t="shared" si="1218"/>
        <v>0</v>
      </c>
      <c r="XL219">
        <f t="shared" si="1219"/>
        <v>0</v>
      </c>
      <c r="XM219">
        <f t="shared" si="1220"/>
        <v>0</v>
      </c>
      <c r="XN219">
        <f t="shared" si="1221"/>
        <v>0</v>
      </c>
      <c r="XO219">
        <f t="shared" si="1222"/>
        <v>0</v>
      </c>
      <c r="XP219">
        <f t="shared" si="1223"/>
        <v>0</v>
      </c>
      <c r="XQ219">
        <f t="shared" si="1224"/>
        <v>0</v>
      </c>
      <c r="XR219">
        <f t="shared" si="1225"/>
        <v>0</v>
      </c>
      <c r="XS219">
        <f t="shared" si="1226"/>
        <v>0</v>
      </c>
      <c r="XT219">
        <f t="shared" si="1227"/>
        <v>0</v>
      </c>
      <c r="XU219">
        <f t="shared" si="1228"/>
        <v>0</v>
      </c>
      <c r="XV219">
        <f t="shared" si="1229"/>
        <v>0</v>
      </c>
      <c r="XX219">
        <f t="shared" si="1230"/>
        <v>0</v>
      </c>
      <c r="XY219">
        <f t="shared" si="1231"/>
        <v>0</v>
      </c>
      <c r="XZ219">
        <f t="shared" si="1232"/>
        <v>0</v>
      </c>
    </row>
    <row r="220" spans="606:650" x14ac:dyDescent="0.45">
      <c r="WH220">
        <v>217</v>
      </c>
      <c r="WI220">
        <f t="shared" si="1233"/>
        <v>0</v>
      </c>
      <c r="WJ220">
        <f t="shared" si="1234"/>
        <v>0</v>
      </c>
      <c r="WK220">
        <f t="shared" si="1235"/>
        <v>0</v>
      </c>
      <c r="WL220">
        <f t="shared" si="1236"/>
        <v>0</v>
      </c>
      <c r="WM220">
        <f t="shared" si="1237"/>
        <v>0</v>
      </c>
      <c r="WN220">
        <f t="shared" si="1238"/>
        <v>0</v>
      </c>
      <c r="WO220">
        <f t="shared" si="1239"/>
        <v>0</v>
      </c>
      <c r="WP220">
        <f t="shared" si="1240"/>
        <v>0</v>
      </c>
      <c r="WQ220">
        <f t="shared" si="1241"/>
        <v>0</v>
      </c>
      <c r="WR220">
        <f t="shared" si="1242"/>
        <v>0</v>
      </c>
      <c r="WS220">
        <f t="shared" si="1200"/>
        <v>0</v>
      </c>
      <c r="WT220">
        <f t="shared" si="1201"/>
        <v>0</v>
      </c>
      <c r="WU220">
        <f t="shared" si="1202"/>
        <v>0</v>
      </c>
      <c r="WV220">
        <f t="shared" si="1203"/>
        <v>0</v>
      </c>
      <c r="WW220">
        <f t="shared" si="1204"/>
        <v>0</v>
      </c>
      <c r="WX220">
        <f t="shared" si="1205"/>
        <v>0</v>
      </c>
      <c r="WY220">
        <f t="shared" si="1206"/>
        <v>0</v>
      </c>
      <c r="WZ220">
        <f t="shared" si="1207"/>
        <v>0</v>
      </c>
      <c r="XA220">
        <f t="shared" si="1208"/>
        <v>0</v>
      </c>
      <c r="XB220">
        <f t="shared" si="1209"/>
        <v>0</v>
      </c>
      <c r="XC220">
        <f t="shared" si="1210"/>
        <v>0</v>
      </c>
      <c r="XD220">
        <f t="shared" si="1211"/>
        <v>0</v>
      </c>
      <c r="XE220">
        <f t="shared" si="1212"/>
        <v>0</v>
      </c>
      <c r="XF220">
        <f t="shared" si="1213"/>
        <v>0</v>
      </c>
      <c r="XG220">
        <f t="shared" si="1214"/>
        <v>0</v>
      </c>
      <c r="XH220">
        <f t="shared" si="1215"/>
        <v>0</v>
      </c>
      <c r="XI220">
        <f t="shared" si="1216"/>
        <v>0</v>
      </c>
      <c r="XJ220">
        <f t="shared" si="1217"/>
        <v>0</v>
      </c>
      <c r="XK220">
        <f t="shared" si="1218"/>
        <v>0</v>
      </c>
      <c r="XL220">
        <f t="shared" si="1219"/>
        <v>0</v>
      </c>
      <c r="XM220">
        <f t="shared" si="1220"/>
        <v>0</v>
      </c>
      <c r="XN220">
        <f t="shared" si="1221"/>
        <v>0</v>
      </c>
      <c r="XO220">
        <f t="shared" si="1222"/>
        <v>0</v>
      </c>
      <c r="XP220">
        <f t="shared" si="1223"/>
        <v>0</v>
      </c>
      <c r="XQ220">
        <f t="shared" si="1224"/>
        <v>0</v>
      </c>
      <c r="XR220">
        <f t="shared" si="1225"/>
        <v>0</v>
      </c>
      <c r="XS220">
        <f t="shared" si="1226"/>
        <v>0</v>
      </c>
      <c r="XT220">
        <f t="shared" si="1227"/>
        <v>0</v>
      </c>
      <c r="XU220">
        <f t="shared" si="1228"/>
        <v>0</v>
      </c>
      <c r="XV220">
        <f t="shared" si="1229"/>
        <v>0</v>
      </c>
      <c r="XX220">
        <f t="shared" si="1230"/>
        <v>0</v>
      </c>
      <c r="XY220">
        <f t="shared" si="1231"/>
        <v>0</v>
      </c>
      <c r="XZ220">
        <f t="shared" si="1232"/>
        <v>0</v>
      </c>
    </row>
    <row r="221" spans="606:650" x14ac:dyDescent="0.45">
      <c r="WH221">
        <v>218</v>
      </c>
      <c r="WI221">
        <f t="shared" si="1233"/>
        <v>0</v>
      </c>
      <c r="WJ221">
        <f t="shared" si="1234"/>
        <v>0</v>
      </c>
      <c r="WK221">
        <f t="shared" si="1235"/>
        <v>0</v>
      </c>
      <c r="WL221">
        <f t="shared" si="1236"/>
        <v>0</v>
      </c>
      <c r="WM221">
        <f t="shared" si="1237"/>
        <v>0</v>
      </c>
      <c r="WN221">
        <f t="shared" si="1238"/>
        <v>0</v>
      </c>
      <c r="WO221">
        <f t="shared" si="1239"/>
        <v>0</v>
      </c>
      <c r="WP221">
        <f t="shared" si="1240"/>
        <v>0</v>
      </c>
      <c r="WQ221">
        <f t="shared" si="1241"/>
        <v>0</v>
      </c>
      <c r="WR221">
        <f t="shared" si="1242"/>
        <v>0</v>
      </c>
      <c r="WS221">
        <f t="shared" si="1200"/>
        <v>0</v>
      </c>
      <c r="WT221">
        <f t="shared" si="1201"/>
        <v>0</v>
      </c>
      <c r="WU221">
        <f t="shared" si="1202"/>
        <v>0</v>
      </c>
      <c r="WV221">
        <f t="shared" si="1203"/>
        <v>0</v>
      </c>
      <c r="WW221">
        <f t="shared" si="1204"/>
        <v>0</v>
      </c>
      <c r="WX221">
        <f t="shared" si="1205"/>
        <v>0</v>
      </c>
      <c r="WY221">
        <f t="shared" si="1206"/>
        <v>0</v>
      </c>
      <c r="WZ221">
        <f t="shared" si="1207"/>
        <v>0</v>
      </c>
      <c r="XA221">
        <f t="shared" si="1208"/>
        <v>0</v>
      </c>
      <c r="XB221">
        <f t="shared" si="1209"/>
        <v>0</v>
      </c>
      <c r="XC221">
        <f t="shared" si="1210"/>
        <v>0</v>
      </c>
      <c r="XD221">
        <f t="shared" si="1211"/>
        <v>0</v>
      </c>
      <c r="XE221">
        <f t="shared" si="1212"/>
        <v>0</v>
      </c>
      <c r="XF221">
        <f t="shared" si="1213"/>
        <v>0</v>
      </c>
      <c r="XG221">
        <f t="shared" si="1214"/>
        <v>0</v>
      </c>
      <c r="XH221">
        <f t="shared" si="1215"/>
        <v>0</v>
      </c>
      <c r="XI221">
        <f t="shared" si="1216"/>
        <v>0</v>
      </c>
      <c r="XJ221">
        <f t="shared" si="1217"/>
        <v>0</v>
      </c>
      <c r="XK221">
        <f t="shared" si="1218"/>
        <v>0</v>
      </c>
      <c r="XL221">
        <f t="shared" si="1219"/>
        <v>0</v>
      </c>
      <c r="XM221">
        <f t="shared" si="1220"/>
        <v>0</v>
      </c>
      <c r="XN221">
        <f t="shared" si="1221"/>
        <v>0</v>
      </c>
      <c r="XO221">
        <f t="shared" si="1222"/>
        <v>0</v>
      </c>
      <c r="XP221">
        <f t="shared" si="1223"/>
        <v>0</v>
      </c>
      <c r="XQ221">
        <f t="shared" si="1224"/>
        <v>0</v>
      </c>
      <c r="XR221">
        <f t="shared" si="1225"/>
        <v>0</v>
      </c>
      <c r="XS221">
        <f t="shared" si="1226"/>
        <v>0</v>
      </c>
      <c r="XT221">
        <f t="shared" si="1227"/>
        <v>0</v>
      </c>
      <c r="XU221">
        <f t="shared" si="1228"/>
        <v>0</v>
      </c>
      <c r="XV221">
        <f t="shared" si="1229"/>
        <v>0</v>
      </c>
      <c r="XX221">
        <f t="shared" si="1230"/>
        <v>0</v>
      </c>
      <c r="XY221">
        <f t="shared" si="1231"/>
        <v>0</v>
      </c>
      <c r="XZ221">
        <f t="shared" si="1232"/>
        <v>0</v>
      </c>
    </row>
    <row r="222" spans="606:650" x14ac:dyDescent="0.45">
      <c r="WH222">
        <v>219</v>
      </c>
      <c r="WI222">
        <f t="shared" si="1233"/>
        <v>0</v>
      </c>
      <c r="WJ222">
        <f t="shared" si="1234"/>
        <v>0</v>
      </c>
      <c r="WK222">
        <f t="shared" si="1235"/>
        <v>0</v>
      </c>
      <c r="WL222">
        <f t="shared" si="1236"/>
        <v>0</v>
      </c>
      <c r="WM222">
        <f t="shared" si="1237"/>
        <v>0</v>
      </c>
      <c r="WN222">
        <f t="shared" si="1238"/>
        <v>0</v>
      </c>
      <c r="WO222">
        <f t="shared" si="1239"/>
        <v>0</v>
      </c>
      <c r="WP222">
        <f t="shared" si="1240"/>
        <v>0</v>
      </c>
      <c r="WQ222">
        <f t="shared" si="1241"/>
        <v>0</v>
      </c>
      <c r="WR222">
        <f t="shared" si="1242"/>
        <v>0</v>
      </c>
      <c r="WS222">
        <f t="shared" si="1200"/>
        <v>0</v>
      </c>
      <c r="WT222">
        <f t="shared" si="1201"/>
        <v>0</v>
      </c>
      <c r="WU222">
        <f t="shared" si="1202"/>
        <v>0</v>
      </c>
      <c r="WV222">
        <f t="shared" si="1203"/>
        <v>0</v>
      </c>
      <c r="WW222">
        <f t="shared" si="1204"/>
        <v>0</v>
      </c>
      <c r="WX222">
        <f t="shared" si="1205"/>
        <v>0</v>
      </c>
      <c r="WY222">
        <f t="shared" si="1206"/>
        <v>0</v>
      </c>
      <c r="WZ222">
        <f t="shared" si="1207"/>
        <v>0</v>
      </c>
      <c r="XA222">
        <f t="shared" si="1208"/>
        <v>0</v>
      </c>
      <c r="XB222">
        <f t="shared" si="1209"/>
        <v>0</v>
      </c>
      <c r="XC222">
        <f t="shared" si="1210"/>
        <v>0</v>
      </c>
      <c r="XD222">
        <f t="shared" si="1211"/>
        <v>0</v>
      </c>
      <c r="XE222">
        <f t="shared" si="1212"/>
        <v>0</v>
      </c>
      <c r="XF222">
        <f t="shared" si="1213"/>
        <v>0</v>
      </c>
      <c r="XG222">
        <f t="shared" si="1214"/>
        <v>0</v>
      </c>
      <c r="XH222">
        <f t="shared" si="1215"/>
        <v>0</v>
      </c>
      <c r="XI222">
        <f t="shared" si="1216"/>
        <v>0</v>
      </c>
      <c r="XJ222">
        <f t="shared" si="1217"/>
        <v>0</v>
      </c>
      <c r="XK222">
        <f t="shared" si="1218"/>
        <v>0</v>
      </c>
      <c r="XL222">
        <f t="shared" si="1219"/>
        <v>0</v>
      </c>
      <c r="XM222">
        <f t="shared" si="1220"/>
        <v>0</v>
      </c>
      <c r="XN222">
        <f t="shared" si="1221"/>
        <v>0</v>
      </c>
      <c r="XO222">
        <f t="shared" si="1222"/>
        <v>0</v>
      </c>
      <c r="XP222">
        <f t="shared" si="1223"/>
        <v>0</v>
      </c>
      <c r="XQ222">
        <f t="shared" si="1224"/>
        <v>0</v>
      </c>
      <c r="XR222">
        <f t="shared" si="1225"/>
        <v>0</v>
      </c>
      <c r="XS222">
        <f t="shared" si="1226"/>
        <v>0</v>
      </c>
      <c r="XT222">
        <f t="shared" si="1227"/>
        <v>0</v>
      </c>
      <c r="XU222">
        <f t="shared" si="1228"/>
        <v>0</v>
      </c>
      <c r="XV222">
        <f t="shared" si="1229"/>
        <v>0</v>
      </c>
      <c r="XX222">
        <f t="shared" si="1230"/>
        <v>0</v>
      </c>
      <c r="XY222">
        <f t="shared" si="1231"/>
        <v>0</v>
      </c>
      <c r="XZ222">
        <f t="shared" si="1232"/>
        <v>0</v>
      </c>
    </row>
    <row r="223" spans="606:650" x14ac:dyDescent="0.45">
      <c r="WH223">
        <v>220</v>
      </c>
      <c r="WI223">
        <f t="shared" si="1233"/>
        <v>0</v>
      </c>
      <c r="WJ223">
        <f t="shared" si="1234"/>
        <v>0</v>
      </c>
      <c r="WK223">
        <f t="shared" si="1235"/>
        <v>0</v>
      </c>
      <c r="WL223">
        <f t="shared" si="1236"/>
        <v>0</v>
      </c>
      <c r="WM223">
        <f t="shared" si="1237"/>
        <v>0</v>
      </c>
      <c r="WN223">
        <f t="shared" si="1238"/>
        <v>0</v>
      </c>
      <c r="WO223">
        <f t="shared" si="1239"/>
        <v>0</v>
      </c>
      <c r="WP223">
        <f t="shared" si="1240"/>
        <v>0</v>
      </c>
      <c r="WQ223">
        <f t="shared" si="1241"/>
        <v>0</v>
      </c>
      <c r="WR223">
        <f t="shared" si="1242"/>
        <v>0</v>
      </c>
      <c r="WS223">
        <f t="shared" si="1200"/>
        <v>0</v>
      </c>
      <c r="WT223">
        <f t="shared" si="1201"/>
        <v>0</v>
      </c>
      <c r="WU223">
        <f t="shared" si="1202"/>
        <v>0</v>
      </c>
      <c r="WV223">
        <f t="shared" si="1203"/>
        <v>0</v>
      </c>
      <c r="WW223">
        <f t="shared" si="1204"/>
        <v>0</v>
      </c>
      <c r="WX223">
        <f t="shared" si="1205"/>
        <v>0</v>
      </c>
      <c r="WY223">
        <f t="shared" si="1206"/>
        <v>0</v>
      </c>
      <c r="WZ223">
        <f t="shared" si="1207"/>
        <v>0</v>
      </c>
      <c r="XA223">
        <f t="shared" si="1208"/>
        <v>0</v>
      </c>
      <c r="XB223">
        <f t="shared" si="1209"/>
        <v>0</v>
      </c>
      <c r="XC223">
        <f t="shared" si="1210"/>
        <v>0</v>
      </c>
      <c r="XD223">
        <f t="shared" si="1211"/>
        <v>0</v>
      </c>
      <c r="XE223">
        <f t="shared" si="1212"/>
        <v>0</v>
      </c>
      <c r="XF223">
        <f t="shared" si="1213"/>
        <v>0</v>
      </c>
      <c r="XG223">
        <f t="shared" si="1214"/>
        <v>0</v>
      </c>
      <c r="XH223">
        <f t="shared" si="1215"/>
        <v>0</v>
      </c>
      <c r="XI223">
        <f t="shared" si="1216"/>
        <v>0</v>
      </c>
      <c r="XJ223">
        <f t="shared" si="1217"/>
        <v>0</v>
      </c>
      <c r="XK223">
        <f t="shared" si="1218"/>
        <v>0</v>
      </c>
      <c r="XL223">
        <f t="shared" si="1219"/>
        <v>0</v>
      </c>
      <c r="XM223">
        <f t="shared" si="1220"/>
        <v>0</v>
      </c>
      <c r="XN223">
        <f t="shared" si="1221"/>
        <v>0</v>
      </c>
      <c r="XO223">
        <f t="shared" si="1222"/>
        <v>0</v>
      </c>
      <c r="XP223">
        <f t="shared" si="1223"/>
        <v>0</v>
      </c>
      <c r="XQ223">
        <f t="shared" si="1224"/>
        <v>0</v>
      </c>
      <c r="XR223">
        <f t="shared" si="1225"/>
        <v>0</v>
      </c>
      <c r="XS223">
        <f t="shared" si="1226"/>
        <v>0</v>
      </c>
      <c r="XT223">
        <f t="shared" si="1227"/>
        <v>0</v>
      </c>
      <c r="XU223">
        <f t="shared" si="1228"/>
        <v>0</v>
      </c>
      <c r="XV223">
        <f t="shared" si="1229"/>
        <v>0</v>
      </c>
      <c r="XX223">
        <f t="shared" si="1230"/>
        <v>0</v>
      </c>
      <c r="XY223">
        <f t="shared" si="1231"/>
        <v>0</v>
      </c>
      <c r="XZ223">
        <f t="shared" si="1232"/>
        <v>0</v>
      </c>
    </row>
    <row r="224" spans="606:650" x14ac:dyDescent="0.45">
      <c r="WH224">
        <v>221</v>
      </c>
      <c r="WI224">
        <f t="shared" si="1233"/>
        <v>0</v>
      </c>
      <c r="WJ224">
        <f t="shared" si="1234"/>
        <v>0</v>
      </c>
      <c r="WK224">
        <f t="shared" si="1235"/>
        <v>0</v>
      </c>
      <c r="WL224">
        <f t="shared" si="1236"/>
        <v>0</v>
      </c>
      <c r="WM224">
        <f t="shared" si="1237"/>
        <v>0</v>
      </c>
      <c r="WN224">
        <f t="shared" si="1238"/>
        <v>0</v>
      </c>
      <c r="WO224">
        <f t="shared" si="1239"/>
        <v>0</v>
      </c>
      <c r="WP224">
        <f t="shared" si="1240"/>
        <v>0</v>
      </c>
      <c r="WQ224">
        <f t="shared" si="1241"/>
        <v>0</v>
      </c>
      <c r="WR224">
        <f t="shared" si="1242"/>
        <v>0</v>
      </c>
      <c r="WS224">
        <f t="shared" si="1200"/>
        <v>0</v>
      </c>
      <c r="WT224">
        <f t="shared" si="1201"/>
        <v>0</v>
      </c>
      <c r="WU224">
        <f t="shared" si="1202"/>
        <v>0</v>
      </c>
      <c r="WV224">
        <f t="shared" si="1203"/>
        <v>0</v>
      </c>
      <c r="WW224">
        <f t="shared" si="1204"/>
        <v>0</v>
      </c>
      <c r="WX224">
        <f t="shared" si="1205"/>
        <v>0</v>
      </c>
      <c r="WY224">
        <f t="shared" si="1206"/>
        <v>0</v>
      </c>
      <c r="WZ224">
        <f t="shared" si="1207"/>
        <v>0</v>
      </c>
      <c r="XA224">
        <f t="shared" si="1208"/>
        <v>0</v>
      </c>
      <c r="XB224">
        <f t="shared" si="1209"/>
        <v>0</v>
      </c>
      <c r="XC224">
        <f t="shared" si="1210"/>
        <v>0</v>
      </c>
      <c r="XD224">
        <f t="shared" si="1211"/>
        <v>0</v>
      </c>
      <c r="XE224">
        <f t="shared" si="1212"/>
        <v>0</v>
      </c>
      <c r="XF224">
        <f t="shared" si="1213"/>
        <v>0</v>
      </c>
      <c r="XG224">
        <f t="shared" si="1214"/>
        <v>0</v>
      </c>
      <c r="XH224">
        <f t="shared" si="1215"/>
        <v>0</v>
      </c>
      <c r="XI224">
        <f t="shared" si="1216"/>
        <v>0</v>
      </c>
      <c r="XJ224">
        <f t="shared" si="1217"/>
        <v>0</v>
      </c>
      <c r="XK224">
        <f t="shared" si="1218"/>
        <v>0</v>
      </c>
      <c r="XL224">
        <f t="shared" si="1219"/>
        <v>0</v>
      </c>
      <c r="XM224">
        <f t="shared" si="1220"/>
        <v>0</v>
      </c>
      <c r="XN224">
        <f t="shared" si="1221"/>
        <v>0</v>
      </c>
      <c r="XO224">
        <f t="shared" si="1222"/>
        <v>0</v>
      </c>
      <c r="XP224">
        <f t="shared" si="1223"/>
        <v>0</v>
      </c>
      <c r="XQ224">
        <f t="shared" si="1224"/>
        <v>0</v>
      </c>
      <c r="XR224">
        <f t="shared" si="1225"/>
        <v>0</v>
      </c>
      <c r="XS224">
        <f t="shared" si="1226"/>
        <v>0</v>
      </c>
      <c r="XT224">
        <f t="shared" si="1227"/>
        <v>0</v>
      </c>
      <c r="XU224">
        <f t="shared" si="1228"/>
        <v>0</v>
      </c>
      <c r="XV224">
        <f t="shared" si="1229"/>
        <v>0</v>
      </c>
      <c r="XX224">
        <f t="shared" si="1230"/>
        <v>0</v>
      </c>
      <c r="XY224">
        <f t="shared" si="1231"/>
        <v>0</v>
      </c>
      <c r="XZ224">
        <f t="shared" si="1232"/>
        <v>0</v>
      </c>
    </row>
    <row r="225" spans="606:650" x14ac:dyDescent="0.45">
      <c r="WH225">
        <v>222</v>
      </c>
      <c r="WI225">
        <f t="shared" si="1233"/>
        <v>0</v>
      </c>
      <c r="WJ225">
        <f t="shared" si="1234"/>
        <v>0</v>
      </c>
      <c r="WK225">
        <f t="shared" si="1235"/>
        <v>0</v>
      </c>
      <c r="WL225">
        <f t="shared" si="1236"/>
        <v>0</v>
      </c>
      <c r="WM225">
        <f t="shared" si="1237"/>
        <v>0</v>
      </c>
      <c r="WN225">
        <f t="shared" si="1238"/>
        <v>0</v>
      </c>
      <c r="WO225">
        <f t="shared" si="1239"/>
        <v>0</v>
      </c>
      <c r="WP225">
        <f t="shared" si="1240"/>
        <v>0</v>
      </c>
      <c r="WQ225">
        <f t="shared" si="1241"/>
        <v>0</v>
      </c>
      <c r="WR225">
        <f t="shared" si="1242"/>
        <v>0</v>
      </c>
      <c r="WS225">
        <f t="shared" si="1200"/>
        <v>0</v>
      </c>
      <c r="WT225">
        <f t="shared" si="1201"/>
        <v>0</v>
      </c>
      <c r="WU225">
        <f t="shared" si="1202"/>
        <v>0</v>
      </c>
      <c r="WV225">
        <f t="shared" si="1203"/>
        <v>0</v>
      </c>
      <c r="WW225">
        <f t="shared" si="1204"/>
        <v>0</v>
      </c>
      <c r="WX225">
        <f t="shared" si="1205"/>
        <v>0</v>
      </c>
      <c r="WY225">
        <f t="shared" si="1206"/>
        <v>0</v>
      </c>
      <c r="WZ225">
        <f t="shared" si="1207"/>
        <v>0</v>
      </c>
      <c r="XA225">
        <f t="shared" si="1208"/>
        <v>0</v>
      </c>
      <c r="XB225">
        <f t="shared" si="1209"/>
        <v>0</v>
      </c>
      <c r="XC225">
        <f t="shared" si="1210"/>
        <v>0</v>
      </c>
      <c r="XD225">
        <f t="shared" si="1211"/>
        <v>0</v>
      </c>
      <c r="XE225">
        <f t="shared" si="1212"/>
        <v>0</v>
      </c>
      <c r="XF225">
        <f t="shared" si="1213"/>
        <v>0</v>
      </c>
      <c r="XG225">
        <f t="shared" si="1214"/>
        <v>0</v>
      </c>
      <c r="XH225">
        <f t="shared" si="1215"/>
        <v>0</v>
      </c>
      <c r="XI225">
        <f t="shared" si="1216"/>
        <v>0</v>
      </c>
      <c r="XJ225">
        <f t="shared" si="1217"/>
        <v>0</v>
      </c>
      <c r="XK225">
        <f t="shared" si="1218"/>
        <v>0</v>
      </c>
      <c r="XL225">
        <f t="shared" si="1219"/>
        <v>0</v>
      </c>
      <c r="XM225">
        <f t="shared" si="1220"/>
        <v>0</v>
      </c>
      <c r="XN225">
        <f t="shared" si="1221"/>
        <v>0</v>
      </c>
      <c r="XO225">
        <f t="shared" si="1222"/>
        <v>0</v>
      </c>
      <c r="XP225">
        <f t="shared" si="1223"/>
        <v>0</v>
      </c>
      <c r="XQ225">
        <f t="shared" si="1224"/>
        <v>0</v>
      </c>
      <c r="XR225">
        <f t="shared" si="1225"/>
        <v>0</v>
      </c>
      <c r="XS225">
        <f t="shared" si="1226"/>
        <v>0</v>
      </c>
      <c r="XT225">
        <f t="shared" si="1227"/>
        <v>0</v>
      </c>
      <c r="XU225">
        <f t="shared" si="1228"/>
        <v>0</v>
      </c>
      <c r="XV225">
        <f t="shared" si="1229"/>
        <v>0</v>
      </c>
      <c r="XX225">
        <f t="shared" si="1230"/>
        <v>0</v>
      </c>
      <c r="XY225">
        <f t="shared" si="1231"/>
        <v>0</v>
      </c>
      <c r="XZ225">
        <f t="shared" si="1232"/>
        <v>0</v>
      </c>
    </row>
    <row r="226" spans="606:650" x14ac:dyDescent="0.45">
      <c r="WH226">
        <v>223</v>
      </c>
      <c r="WI226">
        <f t="shared" si="1233"/>
        <v>0</v>
      </c>
      <c r="WJ226">
        <f t="shared" si="1234"/>
        <v>0</v>
      </c>
      <c r="WK226">
        <f t="shared" si="1235"/>
        <v>0</v>
      </c>
      <c r="WL226">
        <f t="shared" si="1236"/>
        <v>0</v>
      </c>
      <c r="WM226">
        <f t="shared" si="1237"/>
        <v>0</v>
      </c>
      <c r="WN226">
        <f t="shared" si="1238"/>
        <v>0</v>
      </c>
      <c r="WO226">
        <f t="shared" si="1239"/>
        <v>0</v>
      </c>
      <c r="WP226">
        <f t="shared" si="1240"/>
        <v>0</v>
      </c>
      <c r="WQ226">
        <f t="shared" si="1241"/>
        <v>0</v>
      </c>
      <c r="WR226">
        <f t="shared" si="1242"/>
        <v>0</v>
      </c>
      <c r="WS226">
        <f t="shared" si="1200"/>
        <v>0</v>
      </c>
      <c r="WT226">
        <f t="shared" si="1201"/>
        <v>0</v>
      </c>
      <c r="WU226">
        <f t="shared" si="1202"/>
        <v>0</v>
      </c>
      <c r="WV226">
        <f t="shared" si="1203"/>
        <v>0</v>
      </c>
      <c r="WW226">
        <f t="shared" si="1204"/>
        <v>0</v>
      </c>
      <c r="WX226">
        <f t="shared" si="1205"/>
        <v>0</v>
      </c>
      <c r="WY226">
        <f t="shared" si="1206"/>
        <v>0</v>
      </c>
      <c r="WZ226">
        <f t="shared" si="1207"/>
        <v>0</v>
      </c>
      <c r="XA226">
        <f t="shared" si="1208"/>
        <v>0</v>
      </c>
      <c r="XB226">
        <f t="shared" si="1209"/>
        <v>0</v>
      </c>
      <c r="XC226">
        <f t="shared" si="1210"/>
        <v>0</v>
      </c>
      <c r="XD226">
        <f t="shared" si="1211"/>
        <v>0</v>
      </c>
      <c r="XE226">
        <f t="shared" si="1212"/>
        <v>0</v>
      </c>
      <c r="XF226">
        <f t="shared" si="1213"/>
        <v>0</v>
      </c>
      <c r="XG226">
        <f t="shared" si="1214"/>
        <v>0</v>
      </c>
      <c r="XH226">
        <f t="shared" si="1215"/>
        <v>0</v>
      </c>
      <c r="XI226">
        <f t="shared" si="1216"/>
        <v>0</v>
      </c>
      <c r="XJ226">
        <f t="shared" si="1217"/>
        <v>0</v>
      </c>
      <c r="XK226">
        <f t="shared" si="1218"/>
        <v>0</v>
      </c>
      <c r="XL226">
        <f t="shared" si="1219"/>
        <v>0</v>
      </c>
      <c r="XM226">
        <f t="shared" si="1220"/>
        <v>0</v>
      </c>
      <c r="XN226">
        <f t="shared" si="1221"/>
        <v>0</v>
      </c>
      <c r="XO226">
        <f t="shared" si="1222"/>
        <v>0</v>
      </c>
      <c r="XP226">
        <f t="shared" si="1223"/>
        <v>0</v>
      </c>
      <c r="XQ226">
        <f t="shared" si="1224"/>
        <v>0</v>
      </c>
      <c r="XR226">
        <f t="shared" si="1225"/>
        <v>0</v>
      </c>
      <c r="XS226">
        <f t="shared" si="1226"/>
        <v>0</v>
      </c>
      <c r="XT226">
        <f t="shared" si="1227"/>
        <v>0</v>
      </c>
      <c r="XU226">
        <f t="shared" si="1228"/>
        <v>0</v>
      </c>
      <c r="XV226">
        <f t="shared" si="1229"/>
        <v>0</v>
      </c>
      <c r="XX226">
        <f t="shared" si="1230"/>
        <v>0</v>
      </c>
      <c r="XY226">
        <f t="shared" si="1231"/>
        <v>0</v>
      </c>
      <c r="XZ226">
        <f t="shared" si="1232"/>
        <v>0</v>
      </c>
    </row>
    <row r="227" spans="606:650" x14ac:dyDescent="0.45">
      <c r="WH227">
        <v>224</v>
      </c>
      <c r="WI227">
        <f t="shared" si="1233"/>
        <v>0</v>
      </c>
      <c r="WJ227">
        <f t="shared" si="1234"/>
        <v>0</v>
      </c>
      <c r="WK227">
        <f t="shared" si="1235"/>
        <v>0</v>
      </c>
      <c r="WL227">
        <f t="shared" si="1236"/>
        <v>0</v>
      </c>
      <c r="WM227">
        <f t="shared" si="1237"/>
        <v>0</v>
      </c>
      <c r="WN227">
        <f t="shared" si="1238"/>
        <v>0</v>
      </c>
      <c r="WO227">
        <f t="shared" si="1239"/>
        <v>0</v>
      </c>
      <c r="WP227">
        <f t="shared" si="1240"/>
        <v>0</v>
      </c>
      <c r="WQ227">
        <f t="shared" si="1241"/>
        <v>0</v>
      </c>
      <c r="WR227">
        <f t="shared" si="1242"/>
        <v>0</v>
      </c>
      <c r="WS227">
        <f t="shared" si="1200"/>
        <v>0</v>
      </c>
      <c r="WT227">
        <f t="shared" si="1201"/>
        <v>0</v>
      </c>
      <c r="WU227">
        <f t="shared" si="1202"/>
        <v>0</v>
      </c>
      <c r="WV227">
        <f t="shared" si="1203"/>
        <v>0</v>
      </c>
      <c r="WW227">
        <f t="shared" si="1204"/>
        <v>0</v>
      </c>
      <c r="WX227">
        <f t="shared" si="1205"/>
        <v>0</v>
      </c>
      <c r="WY227">
        <f t="shared" si="1206"/>
        <v>0</v>
      </c>
      <c r="WZ227">
        <f t="shared" si="1207"/>
        <v>0</v>
      </c>
      <c r="XA227">
        <f t="shared" si="1208"/>
        <v>0</v>
      </c>
      <c r="XB227">
        <f t="shared" si="1209"/>
        <v>0</v>
      </c>
      <c r="XC227">
        <f t="shared" si="1210"/>
        <v>0</v>
      </c>
      <c r="XD227">
        <f t="shared" si="1211"/>
        <v>0</v>
      </c>
      <c r="XE227">
        <f t="shared" si="1212"/>
        <v>0</v>
      </c>
      <c r="XF227">
        <f t="shared" si="1213"/>
        <v>0</v>
      </c>
      <c r="XG227">
        <f t="shared" si="1214"/>
        <v>0</v>
      </c>
      <c r="XH227">
        <f t="shared" si="1215"/>
        <v>0</v>
      </c>
      <c r="XI227">
        <f t="shared" si="1216"/>
        <v>0</v>
      </c>
      <c r="XJ227">
        <f t="shared" si="1217"/>
        <v>0</v>
      </c>
      <c r="XK227">
        <f t="shared" si="1218"/>
        <v>0</v>
      </c>
      <c r="XL227">
        <f t="shared" si="1219"/>
        <v>0</v>
      </c>
      <c r="XM227">
        <f t="shared" si="1220"/>
        <v>0</v>
      </c>
      <c r="XN227">
        <f t="shared" si="1221"/>
        <v>0</v>
      </c>
      <c r="XO227">
        <f t="shared" si="1222"/>
        <v>0</v>
      </c>
      <c r="XP227">
        <f t="shared" si="1223"/>
        <v>0</v>
      </c>
      <c r="XQ227">
        <f t="shared" si="1224"/>
        <v>0</v>
      </c>
      <c r="XR227">
        <f t="shared" si="1225"/>
        <v>0</v>
      </c>
      <c r="XS227">
        <f t="shared" si="1226"/>
        <v>0</v>
      </c>
      <c r="XT227">
        <f t="shared" si="1227"/>
        <v>0</v>
      </c>
      <c r="XU227">
        <f t="shared" si="1228"/>
        <v>0</v>
      </c>
      <c r="XV227">
        <f t="shared" si="1229"/>
        <v>0</v>
      </c>
      <c r="XX227">
        <f t="shared" si="1230"/>
        <v>0</v>
      </c>
      <c r="XY227">
        <f t="shared" si="1231"/>
        <v>0</v>
      </c>
      <c r="XZ227">
        <f t="shared" si="1232"/>
        <v>0</v>
      </c>
    </row>
    <row r="228" spans="606:650" x14ac:dyDescent="0.45">
      <c r="WH228">
        <v>225</v>
      </c>
      <c r="WI228">
        <f t="shared" si="1233"/>
        <v>0</v>
      </c>
      <c r="WJ228">
        <f t="shared" si="1234"/>
        <v>0</v>
      </c>
      <c r="WK228">
        <f t="shared" si="1235"/>
        <v>0</v>
      </c>
      <c r="WL228">
        <f t="shared" si="1236"/>
        <v>0</v>
      </c>
      <c r="WM228">
        <f t="shared" si="1237"/>
        <v>0</v>
      </c>
      <c r="WN228">
        <f t="shared" si="1238"/>
        <v>0</v>
      </c>
      <c r="WO228">
        <f t="shared" si="1239"/>
        <v>0</v>
      </c>
      <c r="WP228">
        <f t="shared" si="1240"/>
        <v>0</v>
      </c>
      <c r="WQ228">
        <f t="shared" si="1241"/>
        <v>0</v>
      </c>
      <c r="WR228">
        <f t="shared" si="1242"/>
        <v>0</v>
      </c>
      <c r="WS228">
        <f t="shared" si="1200"/>
        <v>0</v>
      </c>
      <c r="WT228">
        <f t="shared" si="1201"/>
        <v>0</v>
      </c>
      <c r="WU228">
        <f t="shared" si="1202"/>
        <v>0</v>
      </c>
      <c r="WV228">
        <f t="shared" si="1203"/>
        <v>0</v>
      </c>
      <c r="WW228">
        <f t="shared" si="1204"/>
        <v>0</v>
      </c>
      <c r="WX228">
        <f t="shared" si="1205"/>
        <v>0</v>
      </c>
      <c r="WY228">
        <f t="shared" si="1206"/>
        <v>0</v>
      </c>
      <c r="WZ228">
        <f t="shared" si="1207"/>
        <v>0</v>
      </c>
      <c r="XA228">
        <f t="shared" si="1208"/>
        <v>0</v>
      </c>
      <c r="XB228">
        <f t="shared" si="1209"/>
        <v>0</v>
      </c>
      <c r="XC228">
        <f t="shared" si="1210"/>
        <v>0</v>
      </c>
      <c r="XD228">
        <f t="shared" si="1211"/>
        <v>0</v>
      </c>
      <c r="XE228">
        <f t="shared" si="1212"/>
        <v>0</v>
      </c>
      <c r="XF228">
        <f t="shared" si="1213"/>
        <v>0</v>
      </c>
      <c r="XG228">
        <f t="shared" si="1214"/>
        <v>0</v>
      </c>
      <c r="XH228">
        <f t="shared" si="1215"/>
        <v>0</v>
      </c>
      <c r="XI228">
        <f t="shared" si="1216"/>
        <v>0</v>
      </c>
      <c r="XJ228">
        <f t="shared" si="1217"/>
        <v>0</v>
      </c>
      <c r="XK228">
        <f t="shared" si="1218"/>
        <v>0</v>
      </c>
      <c r="XL228">
        <f t="shared" si="1219"/>
        <v>0</v>
      </c>
      <c r="XM228">
        <f t="shared" si="1220"/>
        <v>0</v>
      </c>
      <c r="XN228">
        <f t="shared" si="1221"/>
        <v>0</v>
      </c>
      <c r="XO228">
        <f t="shared" si="1222"/>
        <v>0</v>
      </c>
      <c r="XP228">
        <f t="shared" si="1223"/>
        <v>0</v>
      </c>
      <c r="XQ228">
        <f t="shared" si="1224"/>
        <v>0</v>
      </c>
      <c r="XR228">
        <f t="shared" si="1225"/>
        <v>0</v>
      </c>
      <c r="XS228">
        <f t="shared" si="1226"/>
        <v>0</v>
      </c>
      <c r="XT228">
        <f t="shared" si="1227"/>
        <v>0</v>
      </c>
      <c r="XU228">
        <f t="shared" si="1228"/>
        <v>0</v>
      </c>
      <c r="XV228">
        <f t="shared" si="1229"/>
        <v>0</v>
      </c>
      <c r="XX228">
        <f t="shared" si="1230"/>
        <v>0</v>
      </c>
      <c r="XY228">
        <f t="shared" si="1231"/>
        <v>0</v>
      </c>
      <c r="XZ228">
        <f t="shared" si="1232"/>
        <v>0</v>
      </c>
    </row>
    <row r="229" spans="606:650" x14ac:dyDescent="0.45">
      <c r="WH229">
        <v>226</v>
      </c>
      <c r="WI229">
        <f t="shared" si="1233"/>
        <v>0</v>
      </c>
      <c r="WJ229">
        <f t="shared" si="1234"/>
        <v>0</v>
      </c>
      <c r="WK229">
        <f t="shared" si="1235"/>
        <v>0</v>
      </c>
      <c r="WL229">
        <f t="shared" si="1236"/>
        <v>0</v>
      </c>
      <c r="WM229">
        <f t="shared" si="1237"/>
        <v>0</v>
      </c>
      <c r="WN229">
        <f t="shared" si="1238"/>
        <v>0</v>
      </c>
      <c r="WO229">
        <f t="shared" si="1239"/>
        <v>0</v>
      </c>
      <c r="WP229">
        <f t="shared" si="1240"/>
        <v>0</v>
      </c>
      <c r="WQ229">
        <f t="shared" si="1241"/>
        <v>0</v>
      </c>
      <c r="WR229">
        <f t="shared" si="1242"/>
        <v>0</v>
      </c>
      <c r="WS229">
        <f t="shared" si="1200"/>
        <v>0</v>
      </c>
      <c r="WT229">
        <f t="shared" si="1201"/>
        <v>0</v>
      </c>
      <c r="WU229">
        <f t="shared" si="1202"/>
        <v>0</v>
      </c>
      <c r="WV229">
        <f t="shared" si="1203"/>
        <v>0</v>
      </c>
      <c r="WW229">
        <f t="shared" si="1204"/>
        <v>0</v>
      </c>
      <c r="WX229">
        <f t="shared" si="1205"/>
        <v>0</v>
      </c>
      <c r="WY229">
        <f t="shared" si="1206"/>
        <v>0</v>
      </c>
      <c r="WZ229">
        <f t="shared" si="1207"/>
        <v>0</v>
      </c>
      <c r="XA229">
        <f t="shared" si="1208"/>
        <v>0</v>
      </c>
      <c r="XB229">
        <f t="shared" si="1209"/>
        <v>0</v>
      </c>
      <c r="XC229">
        <f t="shared" si="1210"/>
        <v>0</v>
      </c>
      <c r="XD229">
        <f t="shared" si="1211"/>
        <v>0</v>
      </c>
      <c r="XE229">
        <f t="shared" si="1212"/>
        <v>0</v>
      </c>
      <c r="XF229">
        <f t="shared" si="1213"/>
        <v>0</v>
      </c>
      <c r="XG229">
        <f t="shared" si="1214"/>
        <v>0</v>
      </c>
      <c r="XH229">
        <f t="shared" si="1215"/>
        <v>0</v>
      </c>
      <c r="XI229">
        <f t="shared" si="1216"/>
        <v>0</v>
      </c>
      <c r="XJ229">
        <f t="shared" si="1217"/>
        <v>0</v>
      </c>
      <c r="XK229">
        <f t="shared" si="1218"/>
        <v>0</v>
      </c>
      <c r="XL229">
        <f t="shared" si="1219"/>
        <v>0</v>
      </c>
      <c r="XM229">
        <f t="shared" si="1220"/>
        <v>0</v>
      </c>
      <c r="XN229">
        <f t="shared" si="1221"/>
        <v>0</v>
      </c>
      <c r="XO229">
        <f t="shared" si="1222"/>
        <v>0</v>
      </c>
      <c r="XP229">
        <f t="shared" si="1223"/>
        <v>0</v>
      </c>
      <c r="XQ229">
        <f t="shared" si="1224"/>
        <v>0</v>
      </c>
      <c r="XR229">
        <f t="shared" si="1225"/>
        <v>0</v>
      </c>
      <c r="XS229">
        <f t="shared" si="1226"/>
        <v>0</v>
      </c>
      <c r="XT229">
        <f t="shared" si="1227"/>
        <v>0</v>
      </c>
      <c r="XU229">
        <f t="shared" si="1228"/>
        <v>0</v>
      </c>
      <c r="XV229">
        <f t="shared" si="1229"/>
        <v>0</v>
      </c>
      <c r="XX229">
        <f t="shared" si="1230"/>
        <v>0</v>
      </c>
      <c r="XY229">
        <f t="shared" si="1231"/>
        <v>0</v>
      </c>
      <c r="XZ229">
        <f t="shared" si="1232"/>
        <v>0</v>
      </c>
    </row>
    <row r="230" spans="606:650" x14ac:dyDescent="0.45">
      <c r="WH230">
        <v>227</v>
      </c>
      <c r="WI230">
        <f t="shared" si="1233"/>
        <v>0</v>
      </c>
      <c r="WJ230">
        <f t="shared" si="1234"/>
        <v>0</v>
      </c>
      <c r="WK230">
        <f t="shared" si="1235"/>
        <v>0</v>
      </c>
      <c r="WL230">
        <f t="shared" si="1236"/>
        <v>0</v>
      </c>
      <c r="WM230">
        <f t="shared" si="1237"/>
        <v>0</v>
      </c>
      <c r="WN230">
        <f t="shared" si="1238"/>
        <v>0</v>
      </c>
      <c r="WO230">
        <f t="shared" si="1239"/>
        <v>0</v>
      </c>
      <c r="WP230">
        <f t="shared" si="1240"/>
        <v>0</v>
      </c>
      <c r="WQ230">
        <f t="shared" si="1241"/>
        <v>0</v>
      </c>
      <c r="WR230">
        <f t="shared" si="1242"/>
        <v>0</v>
      </c>
      <c r="WS230">
        <f t="shared" si="1200"/>
        <v>0</v>
      </c>
      <c r="WT230">
        <f t="shared" si="1201"/>
        <v>0</v>
      </c>
      <c r="WU230">
        <f t="shared" si="1202"/>
        <v>0</v>
      </c>
      <c r="WV230">
        <f t="shared" si="1203"/>
        <v>0</v>
      </c>
      <c r="WW230">
        <f t="shared" si="1204"/>
        <v>0</v>
      </c>
      <c r="WX230">
        <f t="shared" si="1205"/>
        <v>0</v>
      </c>
      <c r="WY230">
        <f t="shared" si="1206"/>
        <v>0</v>
      </c>
      <c r="WZ230">
        <f t="shared" si="1207"/>
        <v>0</v>
      </c>
      <c r="XA230">
        <f t="shared" si="1208"/>
        <v>0</v>
      </c>
      <c r="XB230">
        <f t="shared" si="1209"/>
        <v>0</v>
      </c>
      <c r="XC230">
        <f t="shared" si="1210"/>
        <v>0</v>
      </c>
      <c r="XD230">
        <f t="shared" si="1211"/>
        <v>0</v>
      </c>
      <c r="XE230">
        <f t="shared" si="1212"/>
        <v>0</v>
      </c>
      <c r="XF230">
        <f t="shared" si="1213"/>
        <v>0</v>
      </c>
      <c r="XG230">
        <f t="shared" si="1214"/>
        <v>0</v>
      </c>
      <c r="XH230">
        <f t="shared" si="1215"/>
        <v>0</v>
      </c>
      <c r="XI230">
        <f t="shared" si="1216"/>
        <v>0</v>
      </c>
      <c r="XJ230">
        <f t="shared" si="1217"/>
        <v>0</v>
      </c>
      <c r="XK230">
        <f t="shared" si="1218"/>
        <v>0</v>
      </c>
      <c r="XL230">
        <f t="shared" si="1219"/>
        <v>0</v>
      </c>
      <c r="XM230">
        <f t="shared" si="1220"/>
        <v>0</v>
      </c>
      <c r="XN230">
        <f t="shared" si="1221"/>
        <v>0</v>
      </c>
      <c r="XO230">
        <f t="shared" si="1222"/>
        <v>0</v>
      </c>
      <c r="XP230">
        <f t="shared" si="1223"/>
        <v>0</v>
      </c>
      <c r="XQ230">
        <f t="shared" si="1224"/>
        <v>0</v>
      </c>
      <c r="XR230">
        <f t="shared" si="1225"/>
        <v>0</v>
      </c>
      <c r="XS230">
        <f t="shared" si="1226"/>
        <v>0</v>
      </c>
      <c r="XT230">
        <f t="shared" si="1227"/>
        <v>0</v>
      </c>
      <c r="XU230">
        <f t="shared" si="1228"/>
        <v>0</v>
      </c>
      <c r="XV230">
        <f t="shared" si="1229"/>
        <v>0</v>
      </c>
      <c r="XX230">
        <f t="shared" si="1230"/>
        <v>0</v>
      </c>
      <c r="XY230">
        <f t="shared" si="1231"/>
        <v>0</v>
      </c>
      <c r="XZ230">
        <f t="shared" si="1232"/>
        <v>0</v>
      </c>
    </row>
    <row r="231" spans="606:650" x14ac:dyDescent="0.45">
      <c r="WH231">
        <v>228</v>
      </c>
      <c r="WI231">
        <f t="shared" si="1233"/>
        <v>0</v>
      </c>
      <c r="WJ231">
        <f t="shared" si="1234"/>
        <v>0</v>
      </c>
      <c r="WK231">
        <f t="shared" si="1235"/>
        <v>0</v>
      </c>
      <c r="WL231">
        <f t="shared" si="1236"/>
        <v>0</v>
      </c>
      <c r="WM231">
        <f t="shared" si="1237"/>
        <v>0</v>
      </c>
      <c r="WN231">
        <f t="shared" si="1238"/>
        <v>0</v>
      </c>
      <c r="WO231">
        <f t="shared" si="1239"/>
        <v>0</v>
      </c>
      <c r="WP231">
        <f t="shared" si="1240"/>
        <v>0</v>
      </c>
      <c r="WQ231">
        <f t="shared" si="1241"/>
        <v>0</v>
      </c>
      <c r="WR231">
        <f t="shared" si="1242"/>
        <v>0</v>
      </c>
      <c r="WS231">
        <f t="shared" si="1200"/>
        <v>0</v>
      </c>
      <c r="WT231">
        <f t="shared" si="1201"/>
        <v>0</v>
      </c>
      <c r="WU231">
        <f t="shared" si="1202"/>
        <v>0</v>
      </c>
      <c r="WV231">
        <f t="shared" si="1203"/>
        <v>0</v>
      </c>
      <c r="WW231">
        <f t="shared" si="1204"/>
        <v>0</v>
      </c>
      <c r="WX231">
        <f t="shared" si="1205"/>
        <v>0</v>
      </c>
      <c r="WY231">
        <f t="shared" si="1206"/>
        <v>0</v>
      </c>
      <c r="WZ231">
        <f t="shared" si="1207"/>
        <v>0</v>
      </c>
      <c r="XA231">
        <f t="shared" si="1208"/>
        <v>0</v>
      </c>
      <c r="XB231">
        <f t="shared" si="1209"/>
        <v>0</v>
      </c>
      <c r="XC231">
        <f t="shared" si="1210"/>
        <v>0</v>
      </c>
      <c r="XD231">
        <f t="shared" si="1211"/>
        <v>0</v>
      </c>
      <c r="XE231">
        <f t="shared" si="1212"/>
        <v>0</v>
      </c>
      <c r="XF231">
        <f t="shared" si="1213"/>
        <v>0</v>
      </c>
      <c r="XG231">
        <f t="shared" si="1214"/>
        <v>0</v>
      </c>
      <c r="XH231">
        <f t="shared" si="1215"/>
        <v>0</v>
      </c>
      <c r="XI231">
        <f t="shared" si="1216"/>
        <v>0</v>
      </c>
      <c r="XJ231">
        <f t="shared" si="1217"/>
        <v>0</v>
      </c>
      <c r="XK231">
        <f t="shared" si="1218"/>
        <v>0</v>
      </c>
      <c r="XL231">
        <f t="shared" si="1219"/>
        <v>0</v>
      </c>
      <c r="XM231">
        <f t="shared" si="1220"/>
        <v>0</v>
      </c>
      <c r="XN231">
        <f t="shared" si="1221"/>
        <v>0</v>
      </c>
      <c r="XO231">
        <f t="shared" si="1222"/>
        <v>0</v>
      </c>
      <c r="XP231">
        <f t="shared" si="1223"/>
        <v>0</v>
      </c>
      <c r="XQ231">
        <f t="shared" si="1224"/>
        <v>0</v>
      </c>
      <c r="XR231">
        <f t="shared" si="1225"/>
        <v>0</v>
      </c>
      <c r="XS231">
        <f t="shared" si="1226"/>
        <v>0</v>
      </c>
      <c r="XT231">
        <f t="shared" si="1227"/>
        <v>0</v>
      </c>
      <c r="XU231">
        <f t="shared" si="1228"/>
        <v>0</v>
      </c>
      <c r="XV231">
        <f t="shared" si="1229"/>
        <v>0</v>
      </c>
      <c r="XX231">
        <f t="shared" si="1230"/>
        <v>0</v>
      </c>
      <c r="XY231">
        <f t="shared" si="1231"/>
        <v>0</v>
      </c>
      <c r="XZ231">
        <f t="shared" si="1232"/>
        <v>0</v>
      </c>
    </row>
    <row r="232" spans="606:650" x14ac:dyDescent="0.45">
      <c r="WH232">
        <v>229</v>
      </c>
      <c r="WI232">
        <f t="shared" si="1233"/>
        <v>0</v>
      </c>
      <c r="WJ232">
        <f t="shared" si="1234"/>
        <v>0</v>
      </c>
      <c r="WK232">
        <f t="shared" si="1235"/>
        <v>0</v>
      </c>
      <c r="WL232">
        <f t="shared" si="1236"/>
        <v>0</v>
      </c>
      <c r="WM232">
        <f t="shared" si="1237"/>
        <v>0</v>
      </c>
      <c r="WN232">
        <f t="shared" si="1238"/>
        <v>0</v>
      </c>
      <c r="WO232">
        <f t="shared" si="1239"/>
        <v>0</v>
      </c>
      <c r="WP232">
        <f t="shared" si="1240"/>
        <v>0</v>
      </c>
      <c r="WQ232">
        <f t="shared" si="1241"/>
        <v>0</v>
      </c>
      <c r="WR232">
        <f t="shared" si="1242"/>
        <v>0</v>
      </c>
      <c r="WS232">
        <f t="shared" si="1200"/>
        <v>0</v>
      </c>
      <c r="WT232">
        <f t="shared" si="1201"/>
        <v>0</v>
      </c>
      <c r="WU232">
        <f t="shared" si="1202"/>
        <v>0</v>
      </c>
      <c r="WV232">
        <f t="shared" si="1203"/>
        <v>0</v>
      </c>
      <c r="WW232">
        <f t="shared" si="1204"/>
        <v>0</v>
      </c>
      <c r="WX232">
        <f t="shared" si="1205"/>
        <v>0</v>
      </c>
      <c r="WY232">
        <f t="shared" si="1206"/>
        <v>0</v>
      </c>
      <c r="WZ232">
        <f t="shared" si="1207"/>
        <v>0</v>
      </c>
      <c r="XA232">
        <f t="shared" si="1208"/>
        <v>0</v>
      </c>
      <c r="XB232">
        <f t="shared" si="1209"/>
        <v>0</v>
      </c>
      <c r="XC232">
        <f t="shared" si="1210"/>
        <v>0</v>
      </c>
      <c r="XD232">
        <f t="shared" si="1211"/>
        <v>0</v>
      </c>
      <c r="XE232">
        <f t="shared" si="1212"/>
        <v>0</v>
      </c>
      <c r="XF232">
        <f t="shared" si="1213"/>
        <v>0</v>
      </c>
      <c r="XG232">
        <f t="shared" si="1214"/>
        <v>0</v>
      </c>
      <c r="XH232">
        <f t="shared" si="1215"/>
        <v>0</v>
      </c>
      <c r="XI232">
        <f t="shared" si="1216"/>
        <v>0</v>
      </c>
      <c r="XJ232">
        <f t="shared" si="1217"/>
        <v>0</v>
      </c>
      <c r="XK232">
        <f t="shared" si="1218"/>
        <v>0</v>
      </c>
      <c r="XL232">
        <f t="shared" si="1219"/>
        <v>0</v>
      </c>
      <c r="XM232">
        <f t="shared" si="1220"/>
        <v>0</v>
      </c>
      <c r="XN232">
        <f t="shared" si="1221"/>
        <v>0</v>
      </c>
      <c r="XO232">
        <f t="shared" si="1222"/>
        <v>0</v>
      </c>
      <c r="XP232">
        <f t="shared" si="1223"/>
        <v>0</v>
      </c>
      <c r="XQ232">
        <f t="shared" si="1224"/>
        <v>0</v>
      </c>
      <c r="XR232">
        <f t="shared" si="1225"/>
        <v>0</v>
      </c>
      <c r="XS232">
        <f t="shared" si="1226"/>
        <v>0</v>
      </c>
      <c r="XT232">
        <f t="shared" si="1227"/>
        <v>0</v>
      </c>
      <c r="XU232">
        <f t="shared" si="1228"/>
        <v>0</v>
      </c>
      <c r="XV232">
        <f t="shared" si="1229"/>
        <v>0</v>
      </c>
      <c r="XX232">
        <f t="shared" si="1230"/>
        <v>0</v>
      </c>
      <c r="XY232">
        <f t="shared" si="1231"/>
        <v>0</v>
      </c>
      <c r="XZ232">
        <f t="shared" si="1232"/>
        <v>0</v>
      </c>
    </row>
    <row r="233" spans="606:650" x14ac:dyDescent="0.45">
      <c r="WH233">
        <v>230</v>
      </c>
      <c r="WI233">
        <f t="shared" si="1233"/>
        <v>0</v>
      </c>
      <c r="WJ233">
        <f t="shared" si="1234"/>
        <v>0</v>
      </c>
      <c r="WK233">
        <f t="shared" si="1235"/>
        <v>0</v>
      </c>
      <c r="WL233">
        <f t="shared" si="1236"/>
        <v>0</v>
      </c>
      <c r="WM233">
        <f t="shared" si="1237"/>
        <v>0</v>
      </c>
      <c r="WN233">
        <f t="shared" si="1238"/>
        <v>0</v>
      </c>
      <c r="WO233">
        <f t="shared" si="1239"/>
        <v>0</v>
      </c>
      <c r="WP233">
        <f t="shared" si="1240"/>
        <v>0</v>
      </c>
      <c r="WQ233">
        <f t="shared" si="1241"/>
        <v>0</v>
      </c>
      <c r="WR233">
        <f t="shared" si="1242"/>
        <v>0</v>
      </c>
      <c r="WS233">
        <f t="shared" si="1200"/>
        <v>0</v>
      </c>
      <c r="WT233">
        <f t="shared" si="1201"/>
        <v>0</v>
      </c>
      <c r="WU233">
        <f t="shared" si="1202"/>
        <v>0</v>
      </c>
      <c r="WV233">
        <f t="shared" si="1203"/>
        <v>0</v>
      </c>
      <c r="WW233">
        <f t="shared" si="1204"/>
        <v>0</v>
      </c>
      <c r="WX233">
        <f t="shared" si="1205"/>
        <v>0</v>
      </c>
      <c r="WY233">
        <f t="shared" si="1206"/>
        <v>0</v>
      </c>
      <c r="WZ233">
        <f t="shared" si="1207"/>
        <v>0</v>
      </c>
      <c r="XA233">
        <f t="shared" si="1208"/>
        <v>0</v>
      </c>
      <c r="XB233">
        <f t="shared" si="1209"/>
        <v>0</v>
      </c>
      <c r="XC233">
        <f t="shared" si="1210"/>
        <v>0</v>
      </c>
      <c r="XD233">
        <f t="shared" si="1211"/>
        <v>0</v>
      </c>
      <c r="XE233">
        <f t="shared" si="1212"/>
        <v>0</v>
      </c>
      <c r="XF233">
        <f t="shared" si="1213"/>
        <v>0</v>
      </c>
      <c r="XG233">
        <f t="shared" si="1214"/>
        <v>0</v>
      </c>
      <c r="XH233">
        <f t="shared" si="1215"/>
        <v>0</v>
      </c>
      <c r="XI233">
        <f t="shared" si="1216"/>
        <v>0</v>
      </c>
      <c r="XJ233">
        <f t="shared" si="1217"/>
        <v>0</v>
      </c>
      <c r="XK233">
        <f t="shared" si="1218"/>
        <v>0</v>
      </c>
      <c r="XL233">
        <f t="shared" si="1219"/>
        <v>0</v>
      </c>
      <c r="XM233">
        <f t="shared" si="1220"/>
        <v>0</v>
      </c>
      <c r="XN233">
        <f t="shared" si="1221"/>
        <v>0</v>
      </c>
      <c r="XO233">
        <f t="shared" si="1222"/>
        <v>0</v>
      </c>
      <c r="XP233">
        <f t="shared" si="1223"/>
        <v>0</v>
      </c>
      <c r="XQ233">
        <f t="shared" si="1224"/>
        <v>0</v>
      </c>
      <c r="XR233">
        <f t="shared" si="1225"/>
        <v>0</v>
      </c>
      <c r="XS233">
        <f t="shared" si="1226"/>
        <v>0</v>
      </c>
      <c r="XT233">
        <f t="shared" si="1227"/>
        <v>0</v>
      </c>
      <c r="XU233">
        <f t="shared" si="1228"/>
        <v>0</v>
      </c>
      <c r="XV233">
        <f t="shared" si="1229"/>
        <v>0</v>
      </c>
      <c r="XX233">
        <f t="shared" si="1230"/>
        <v>0</v>
      </c>
      <c r="XY233">
        <f t="shared" si="1231"/>
        <v>0</v>
      </c>
      <c r="XZ233">
        <f t="shared" si="1232"/>
        <v>0</v>
      </c>
    </row>
    <row r="234" spans="606:650" x14ac:dyDescent="0.45">
      <c r="WH234">
        <v>231</v>
      </c>
      <c r="WI234">
        <f t="shared" si="1233"/>
        <v>0</v>
      </c>
      <c r="WJ234">
        <f t="shared" si="1234"/>
        <v>0</v>
      </c>
      <c r="WK234">
        <f t="shared" si="1235"/>
        <v>0</v>
      </c>
      <c r="WL234">
        <f t="shared" si="1236"/>
        <v>0</v>
      </c>
      <c r="WM234">
        <f t="shared" si="1237"/>
        <v>0</v>
      </c>
      <c r="WN234">
        <f t="shared" si="1238"/>
        <v>0</v>
      </c>
      <c r="WO234">
        <f t="shared" si="1239"/>
        <v>0</v>
      </c>
      <c r="WP234">
        <f t="shared" si="1240"/>
        <v>0</v>
      </c>
      <c r="WQ234">
        <f t="shared" si="1241"/>
        <v>0</v>
      </c>
      <c r="WR234">
        <f t="shared" si="1242"/>
        <v>0</v>
      </c>
      <c r="WS234">
        <f t="shared" si="1200"/>
        <v>0</v>
      </c>
      <c r="WT234">
        <f t="shared" si="1201"/>
        <v>0</v>
      </c>
      <c r="WU234">
        <f t="shared" si="1202"/>
        <v>0</v>
      </c>
      <c r="WV234">
        <f t="shared" si="1203"/>
        <v>0</v>
      </c>
      <c r="WW234">
        <f t="shared" si="1204"/>
        <v>0</v>
      </c>
      <c r="WX234">
        <f t="shared" si="1205"/>
        <v>0</v>
      </c>
      <c r="WY234">
        <f t="shared" si="1206"/>
        <v>0</v>
      </c>
      <c r="WZ234">
        <f t="shared" si="1207"/>
        <v>0</v>
      </c>
      <c r="XA234">
        <f t="shared" si="1208"/>
        <v>0</v>
      </c>
      <c r="XB234">
        <f t="shared" si="1209"/>
        <v>0</v>
      </c>
      <c r="XC234">
        <f t="shared" si="1210"/>
        <v>0</v>
      </c>
      <c r="XD234">
        <f t="shared" si="1211"/>
        <v>0</v>
      </c>
      <c r="XE234">
        <f t="shared" si="1212"/>
        <v>0</v>
      </c>
      <c r="XF234">
        <f t="shared" si="1213"/>
        <v>0</v>
      </c>
      <c r="XG234">
        <f t="shared" si="1214"/>
        <v>0</v>
      </c>
      <c r="XH234">
        <f t="shared" si="1215"/>
        <v>0</v>
      </c>
      <c r="XI234">
        <f t="shared" si="1216"/>
        <v>0</v>
      </c>
      <c r="XJ234">
        <f t="shared" si="1217"/>
        <v>0</v>
      </c>
      <c r="XK234">
        <f t="shared" si="1218"/>
        <v>0</v>
      </c>
      <c r="XL234">
        <f t="shared" si="1219"/>
        <v>0</v>
      </c>
      <c r="XM234">
        <f t="shared" si="1220"/>
        <v>0</v>
      </c>
      <c r="XN234">
        <f t="shared" si="1221"/>
        <v>0</v>
      </c>
      <c r="XO234">
        <f t="shared" si="1222"/>
        <v>0</v>
      </c>
      <c r="XP234">
        <f t="shared" si="1223"/>
        <v>0</v>
      </c>
      <c r="XQ234">
        <f t="shared" si="1224"/>
        <v>0</v>
      </c>
      <c r="XR234">
        <f t="shared" si="1225"/>
        <v>0</v>
      </c>
      <c r="XS234">
        <f t="shared" si="1226"/>
        <v>0</v>
      </c>
      <c r="XT234">
        <f t="shared" si="1227"/>
        <v>0</v>
      </c>
      <c r="XU234">
        <f t="shared" si="1228"/>
        <v>0</v>
      </c>
      <c r="XV234">
        <f t="shared" si="1229"/>
        <v>0</v>
      </c>
      <c r="XX234">
        <f t="shared" si="1230"/>
        <v>0</v>
      </c>
      <c r="XY234">
        <f t="shared" si="1231"/>
        <v>0</v>
      </c>
      <c r="XZ234">
        <f t="shared" si="1232"/>
        <v>0</v>
      </c>
    </row>
    <row r="235" spans="606:650" x14ac:dyDescent="0.45">
      <c r="WH235">
        <v>232</v>
      </c>
      <c r="WI235">
        <f t="shared" si="1233"/>
        <v>0</v>
      </c>
      <c r="WJ235">
        <f t="shared" si="1234"/>
        <v>0</v>
      </c>
      <c r="WK235">
        <f t="shared" si="1235"/>
        <v>0</v>
      </c>
      <c r="WL235">
        <f t="shared" si="1236"/>
        <v>0</v>
      </c>
      <c r="WM235">
        <f t="shared" si="1237"/>
        <v>0</v>
      </c>
      <c r="WN235">
        <f t="shared" si="1238"/>
        <v>0</v>
      </c>
      <c r="WO235">
        <f t="shared" si="1239"/>
        <v>0</v>
      </c>
      <c r="WP235">
        <f t="shared" si="1240"/>
        <v>0</v>
      </c>
      <c r="WQ235">
        <f t="shared" si="1241"/>
        <v>0</v>
      </c>
      <c r="WR235">
        <f t="shared" si="1242"/>
        <v>0</v>
      </c>
      <c r="WS235">
        <f t="shared" si="1200"/>
        <v>0</v>
      </c>
      <c r="WT235">
        <f t="shared" si="1201"/>
        <v>0</v>
      </c>
      <c r="WU235">
        <f t="shared" si="1202"/>
        <v>0</v>
      </c>
      <c r="WV235">
        <f t="shared" si="1203"/>
        <v>0</v>
      </c>
      <c r="WW235">
        <f t="shared" si="1204"/>
        <v>0</v>
      </c>
      <c r="WX235">
        <f t="shared" si="1205"/>
        <v>0</v>
      </c>
      <c r="WY235">
        <f t="shared" si="1206"/>
        <v>0</v>
      </c>
      <c r="WZ235">
        <f t="shared" si="1207"/>
        <v>0</v>
      </c>
      <c r="XA235">
        <f t="shared" si="1208"/>
        <v>0</v>
      </c>
      <c r="XB235">
        <f t="shared" si="1209"/>
        <v>0</v>
      </c>
      <c r="XC235">
        <f t="shared" si="1210"/>
        <v>0</v>
      </c>
      <c r="XD235">
        <f t="shared" si="1211"/>
        <v>0</v>
      </c>
      <c r="XE235">
        <f t="shared" si="1212"/>
        <v>0</v>
      </c>
      <c r="XF235">
        <f t="shared" si="1213"/>
        <v>0</v>
      </c>
      <c r="XG235">
        <f t="shared" si="1214"/>
        <v>0</v>
      </c>
      <c r="XH235">
        <f t="shared" si="1215"/>
        <v>0</v>
      </c>
      <c r="XI235">
        <f t="shared" si="1216"/>
        <v>0</v>
      </c>
      <c r="XJ235">
        <f t="shared" si="1217"/>
        <v>0</v>
      </c>
      <c r="XK235">
        <f t="shared" si="1218"/>
        <v>0</v>
      </c>
      <c r="XL235">
        <f t="shared" si="1219"/>
        <v>0</v>
      </c>
      <c r="XM235">
        <f t="shared" si="1220"/>
        <v>0</v>
      </c>
      <c r="XN235">
        <f t="shared" si="1221"/>
        <v>0</v>
      </c>
      <c r="XO235">
        <f t="shared" si="1222"/>
        <v>0</v>
      </c>
      <c r="XP235">
        <f t="shared" si="1223"/>
        <v>0</v>
      </c>
      <c r="XQ235">
        <f t="shared" si="1224"/>
        <v>0</v>
      </c>
      <c r="XR235">
        <f t="shared" si="1225"/>
        <v>0</v>
      </c>
      <c r="XS235">
        <f t="shared" si="1226"/>
        <v>0</v>
      </c>
      <c r="XT235">
        <f t="shared" si="1227"/>
        <v>0</v>
      </c>
      <c r="XU235">
        <f t="shared" si="1228"/>
        <v>0</v>
      </c>
      <c r="XV235">
        <f t="shared" si="1229"/>
        <v>0</v>
      </c>
      <c r="XX235">
        <f t="shared" si="1230"/>
        <v>0</v>
      </c>
      <c r="XY235">
        <f t="shared" si="1231"/>
        <v>0</v>
      </c>
      <c r="XZ235">
        <f t="shared" si="1232"/>
        <v>0</v>
      </c>
    </row>
    <row r="236" spans="606:650" x14ac:dyDescent="0.45">
      <c r="WH236">
        <v>233</v>
      </c>
      <c r="WI236">
        <f t="shared" si="1233"/>
        <v>0</v>
      </c>
      <c r="WJ236">
        <f t="shared" si="1234"/>
        <v>0</v>
      </c>
      <c r="WK236">
        <f t="shared" si="1235"/>
        <v>0</v>
      </c>
      <c r="WL236">
        <f t="shared" si="1236"/>
        <v>0</v>
      </c>
      <c r="WM236">
        <f t="shared" si="1237"/>
        <v>0</v>
      </c>
      <c r="WN236">
        <f t="shared" si="1238"/>
        <v>0</v>
      </c>
      <c r="WO236">
        <f t="shared" si="1239"/>
        <v>0</v>
      </c>
      <c r="WP236">
        <f t="shared" si="1240"/>
        <v>0</v>
      </c>
      <c r="WQ236">
        <f t="shared" si="1241"/>
        <v>0</v>
      </c>
      <c r="WR236">
        <f t="shared" si="1242"/>
        <v>0</v>
      </c>
      <c r="WS236">
        <f t="shared" si="1200"/>
        <v>0</v>
      </c>
      <c r="WT236">
        <f t="shared" si="1201"/>
        <v>0</v>
      </c>
      <c r="WU236">
        <f t="shared" si="1202"/>
        <v>0</v>
      </c>
      <c r="WV236">
        <f t="shared" si="1203"/>
        <v>0</v>
      </c>
      <c r="WW236">
        <f t="shared" si="1204"/>
        <v>0</v>
      </c>
      <c r="WX236">
        <f t="shared" si="1205"/>
        <v>0</v>
      </c>
      <c r="WY236">
        <f t="shared" si="1206"/>
        <v>0</v>
      </c>
      <c r="WZ236">
        <f t="shared" si="1207"/>
        <v>0</v>
      </c>
      <c r="XA236">
        <f t="shared" si="1208"/>
        <v>0</v>
      </c>
      <c r="XB236">
        <f t="shared" si="1209"/>
        <v>0</v>
      </c>
      <c r="XC236">
        <f t="shared" si="1210"/>
        <v>0</v>
      </c>
      <c r="XD236">
        <f t="shared" si="1211"/>
        <v>0</v>
      </c>
      <c r="XE236">
        <f t="shared" si="1212"/>
        <v>0</v>
      </c>
      <c r="XF236">
        <f t="shared" si="1213"/>
        <v>0</v>
      </c>
      <c r="XG236">
        <f t="shared" si="1214"/>
        <v>0</v>
      </c>
      <c r="XH236">
        <f t="shared" si="1215"/>
        <v>0</v>
      </c>
      <c r="XI236">
        <f t="shared" si="1216"/>
        <v>0</v>
      </c>
      <c r="XJ236">
        <f t="shared" si="1217"/>
        <v>0</v>
      </c>
      <c r="XK236">
        <f t="shared" si="1218"/>
        <v>0</v>
      </c>
      <c r="XL236">
        <f t="shared" si="1219"/>
        <v>0</v>
      </c>
      <c r="XM236">
        <f t="shared" si="1220"/>
        <v>0</v>
      </c>
      <c r="XN236">
        <f t="shared" si="1221"/>
        <v>0</v>
      </c>
      <c r="XO236">
        <f t="shared" si="1222"/>
        <v>0</v>
      </c>
      <c r="XP236">
        <f t="shared" si="1223"/>
        <v>0</v>
      </c>
      <c r="XQ236">
        <f t="shared" si="1224"/>
        <v>0</v>
      </c>
      <c r="XR236">
        <f t="shared" si="1225"/>
        <v>0</v>
      </c>
      <c r="XS236">
        <f t="shared" si="1226"/>
        <v>0</v>
      </c>
      <c r="XT236">
        <f t="shared" si="1227"/>
        <v>0</v>
      </c>
      <c r="XU236">
        <f t="shared" si="1228"/>
        <v>0</v>
      </c>
      <c r="XV236">
        <f t="shared" si="1229"/>
        <v>0</v>
      </c>
      <c r="XX236">
        <f t="shared" si="1230"/>
        <v>0</v>
      </c>
      <c r="XY236">
        <f t="shared" si="1231"/>
        <v>0</v>
      </c>
      <c r="XZ236">
        <f t="shared" si="1232"/>
        <v>0</v>
      </c>
    </row>
    <row r="237" spans="606:650" x14ac:dyDescent="0.45">
      <c r="WH237">
        <v>234</v>
      </c>
      <c r="WI237">
        <f t="shared" si="1233"/>
        <v>0</v>
      </c>
      <c r="WJ237">
        <f t="shared" si="1234"/>
        <v>0</v>
      </c>
      <c r="WK237">
        <f t="shared" si="1235"/>
        <v>0</v>
      </c>
      <c r="WL237">
        <f t="shared" si="1236"/>
        <v>0</v>
      </c>
      <c r="WM237">
        <f t="shared" si="1237"/>
        <v>0</v>
      </c>
      <c r="WN237">
        <f t="shared" si="1238"/>
        <v>0</v>
      </c>
      <c r="WO237">
        <f t="shared" si="1239"/>
        <v>0</v>
      </c>
      <c r="WP237">
        <f t="shared" si="1240"/>
        <v>0</v>
      </c>
      <c r="WQ237">
        <f t="shared" si="1241"/>
        <v>0</v>
      </c>
      <c r="WR237">
        <f t="shared" si="1242"/>
        <v>0</v>
      </c>
      <c r="WS237">
        <f t="shared" si="1200"/>
        <v>0</v>
      </c>
      <c r="WT237">
        <f t="shared" si="1201"/>
        <v>0</v>
      </c>
      <c r="WU237">
        <f t="shared" si="1202"/>
        <v>0</v>
      </c>
      <c r="WV237">
        <f t="shared" si="1203"/>
        <v>0</v>
      </c>
      <c r="WW237">
        <f t="shared" si="1204"/>
        <v>0</v>
      </c>
      <c r="WX237">
        <f t="shared" si="1205"/>
        <v>0</v>
      </c>
      <c r="WY237">
        <f t="shared" si="1206"/>
        <v>0</v>
      </c>
      <c r="WZ237">
        <f t="shared" si="1207"/>
        <v>0</v>
      </c>
      <c r="XA237">
        <f t="shared" si="1208"/>
        <v>0</v>
      </c>
      <c r="XB237">
        <f t="shared" si="1209"/>
        <v>0</v>
      </c>
      <c r="XC237">
        <f t="shared" si="1210"/>
        <v>0</v>
      </c>
      <c r="XD237">
        <f t="shared" si="1211"/>
        <v>0</v>
      </c>
      <c r="XE237">
        <f t="shared" si="1212"/>
        <v>0</v>
      </c>
      <c r="XF237">
        <f t="shared" si="1213"/>
        <v>0</v>
      </c>
      <c r="XG237">
        <f t="shared" si="1214"/>
        <v>0</v>
      </c>
      <c r="XH237">
        <f t="shared" si="1215"/>
        <v>0</v>
      </c>
      <c r="XI237">
        <f t="shared" si="1216"/>
        <v>0</v>
      </c>
      <c r="XJ237">
        <f t="shared" si="1217"/>
        <v>0</v>
      </c>
      <c r="XK237">
        <f t="shared" si="1218"/>
        <v>0</v>
      </c>
      <c r="XL237">
        <f t="shared" si="1219"/>
        <v>0</v>
      </c>
      <c r="XM237">
        <f t="shared" si="1220"/>
        <v>0</v>
      </c>
      <c r="XN237">
        <f t="shared" si="1221"/>
        <v>0</v>
      </c>
      <c r="XO237">
        <f t="shared" si="1222"/>
        <v>0</v>
      </c>
      <c r="XP237">
        <f t="shared" si="1223"/>
        <v>0</v>
      </c>
      <c r="XQ237">
        <f t="shared" si="1224"/>
        <v>0</v>
      </c>
      <c r="XR237">
        <f t="shared" si="1225"/>
        <v>0</v>
      </c>
      <c r="XS237">
        <f t="shared" si="1226"/>
        <v>0</v>
      </c>
      <c r="XT237">
        <f t="shared" si="1227"/>
        <v>0</v>
      </c>
      <c r="XU237">
        <f t="shared" si="1228"/>
        <v>0</v>
      </c>
      <c r="XV237">
        <f t="shared" si="1229"/>
        <v>0</v>
      </c>
      <c r="XX237">
        <f t="shared" si="1230"/>
        <v>0</v>
      </c>
      <c r="XY237">
        <f t="shared" si="1231"/>
        <v>0</v>
      </c>
      <c r="XZ237">
        <f t="shared" si="1232"/>
        <v>0</v>
      </c>
    </row>
    <row r="238" spans="606:650" x14ac:dyDescent="0.45">
      <c r="WH238">
        <v>235</v>
      </c>
      <c r="WI238">
        <f t="shared" si="1233"/>
        <v>0</v>
      </c>
      <c r="WJ238">
        <f t="shared" si="1234"/>
        <v>0</v>
      </c>
      <c r="WK238">
        <f t="shared" si="1235"/>
        <v>0</v>
      </c>
      <c r="WL238">
        <f t="shared" si="1236"/>
        <v>0</v>
      </c>
      <c r="WM238">
        <f t="shared" si="1237"/>
        <v>0</v>
      </c>
      <c r="WN238">
        <f t="shared" si="1238"/>
        <v>0</v>
      </c>
      <c r="WO238">
        <f t="shared" si="1239"/>
        <v>0</v>
      </c>
      <c r="WP238">
        <f t="shared" si="1240"/>
        <v>0</v>
      </c>
      <c r="WQ238">
        <f t="shared" si="1241"/>
        <v>0</v>
      </c>
      <c r="WR238">
        <f t="shared" si="1242"/>
        <v>0</v>
      </c>
      <c r="WS238">
        <f t="shared" si="1200"/>
        <v>0</v>
      </c>
      <c r="WT238">
        <f t="shared" si="1201"/>
        <v>0</v>
      </c>
      <c r="WU238">
        <f t="shared" si="1202"/>
        <v>0</v>
      </c>
      <c r="WV238">
        <f t="shared" si="1203"/>
        <v>0</v>
      </c>
      <c r="WW238">
        <f t="shared" si="1204"/>
        <v>0</v>
      </c>
      <c r="WX238">
        <f t="shared" si="1205"/>
        <v>0</v>
      </c>
      <c r="WY238">
        <f t="shared" si="1206"/>
        <v>0</v>
      </c>
      <c r="WZ238">
        <f t="shared" si="1207"/>
        <v>0</v>
      </c>
      <c r="XA238">
        <f t="shared" si="1208"/>
        <v>0</v>
      </c>
      <c r="XB238">
        <f t="shared" si="1209"/>
        <v>0</v>
      </c>
      <c r="XC238">
        <f t="shared" si="1210"/>
        <v>0</v>
      </c>
      <c r="XD238">
        <f t="shared" si="1211"/>
        <v>0</v>
      </c>
      <c r="XE238">
        <f t="shared" si="1212"/>
        <v>0</v>
      </c>
      <c r="XF238">
        <f t="shared" si="1213"/>
        <v>0</v>
      </c>
      <c r="XG238">
        <f t="shared" si="1214"/>
        <v>0</v>
      </c>
      <c r="XH238">
        <f t="shared" si="1215"/>
        <v>0</v>
      </c>
      <c r="XI238">
        <f t="shared" si="1216"/>
        <v>0</v>
      </c>
      <c r="XJ238">
        <f t="shared" si="1217"/>
        <v>0</v>
      </c>
      <c r="XK238">
        <f t="shared" si="1218"/>
        <v>0</v>
      </c>
      <c r="XL238">
        <f t="shared" si="1219"/>
        <v>0</v>
      </c>
      <c r="XM238">
        <f t="shared" si="1220"/>
        <v>0</v>
      </c>
      <c r="XN238">
        <f t="shared" si="1221"/>
        <v>0</v>
      </c>
      <c r="XO238">
        <f t="shared" si="1222"/>
        <v>0</v>
      </c>
      <c r="XP238">
        <f t="shared" si="1223"/>
        <v>0</v>
      </c>
      <c r="XQ238">
        <f t="shared" si="1224"/>
        <v>0</v>
      </c>
      <c r="XR238">
        <f t="shared" si="1225"/>
        <v>0</v>
      </c>
      <c r="XS238">
        <f t="shared" si="1226"/>
        <v>0</v>
      </c>
      <c r="XT238">
        <f t="shared" si="1227"/>
        <v>0</v>
      </c>
      <c r="XU238">
        <f t="shared" si="1228"/>
        <v>0</v>
      </c>
      <c r="XV238">
        <f t="shared" si="1229"/>
        <v>0</v>
      </c>
      <c r="XX238">
        <f t="shared" si="1230"/>
        <v>0</v>
      </c>
      <c r="XY238">
        <f t="shared" si="1231"/>
        <v>0</v>
      </c>
      <c r="XZ238">
        <f t="shared" si="1232"/>
        <v>0</v>
      </c>
    </row>
    <row r="239" spans="606:650" x14ac:dyDescent="0.45">
      <c r="WH239">
        <v>236</v>
      </c>
      <c r="WI239">
        <f t="shared" si="1233"/>
        <v>0</v>
      </c>
      <c r="WJ239">
        <f t="shared" si="1234"/>
        <v>0</v>
      </c>
      <c r="WK239">
        <f t="shared" si="1235"/>
        <v>0</v>
      </c>
      <c r="WL239">
        <f t="shared" si="1236"/>
        <v>0</v>
      </c>
      <c r="WM239">
        <f t="shared" si="1237"/>
        <v>0</v>
      </c>
      <c r="WN239">
        <f t="shared" si="1238"/>
        <v>0</v>
      </c>
      <c r="WO239">
        <f t="shared" si="1239"/>
        <v>0</v>
      </c>
      <c r="WP239">
        <f t="shared" si="1240"/>
        <v>0</v>
      </c>
      <c r="WQ239">
        <f t="shared" si="1241"/>
        <v>0</v>
      </c>
      <c r="WR239">
        <f t="shared" si="1242"/>
        <v>0</v>
      </c>
      <c r="WS239">
        <f t="shared" si="1200"/>
        <v>0</v>
      </c>
      <c r="WT239">
        <f t="shared" si="1201"/>
        <v>0</v>
      </c>
      <c r="WU239">
        <f t="shared" si="1202"/>
        <v>0</v>
      </c>
      <c r="WV239">
        <f t="shared" si="1203"/>
        <v>0</v>
      </c>
      <c r="WW239">
        <f t="shared" si="1204"/>
        <v>0</v>
      </c>
      <c r="WX239">
        <f t="shared" si="1205"/>
        <v>0</v>
      </c>
      <c r="WY239">
        <f t="shared" si="1206"/>
        <v>0</v>
      </c>
      <c r="WZ239">
        <f t="shared" si="1207"/>
        <v>0</v>
      </c>
      <c r="XA239">
        <f t="shared" si="1208"/>
        <v>0</v>
      </c>
      <c r="XB239">
        <f t="shared" si="1209"/>
        <v>0</v>
      </c>
      <c r="XC239">
        <f t="shared" si="1210"/>
        <v>0</v>
      </c>
      <c r="XD239">
        <f t="shared" si="1211"/>
        <v>0</v>
      </c>
      <c r="XE239">
        <f t="shared" si="1212"/>
        <v>0</v>
      </c>
      <c r="XF239">
        <f t="shared" si="1213"/>
        <v>0</v>
      </c>
      <c r="XG239">
        <f t="shared" si="1214"/>
        <v>0</v>
      </c>
      <c r="XH239">
        <f t="shared" si="1215"/>
        <v>0</v>
      </c>
      <c r="XI239">
        <f t="shared" si="1216"/>
        <v>0</v>
      </c>
      <c r="XJ239">
        <f t="shared" si="1217"/>
        <v>0</v>
      </c>
      <c r="XK239">
        <f t="shared" si="1218"/>
        <v>0</v>
      </c>
      <c r="XL239">
        <f t="shared" si="1219"/>
        <v>0</v>
      </c>
      <c r="XM239">
        <f t="shared" si="1220"/>
        <v>0</v>
      </c>
      <c r="XN239">
        <f t="shared" si="1221"/>
        <v>0</v>
      </c>
      <c r="XO239">
        <f t="shared" si="1222"/>
        <v>0</v>
      </c>
      <c r="XP239">
        <f t="shared" si="1223"/>
        <v>0</v>
      </c>
      <c r="XQ239">
        <f t="shared" si="1224"/>
        <v>0</v>
      </c>
      <c r="XR239">
        <f t="shared" si="1225"/>
        <v>0</v>
      </c>
      <c r="XS239">
        <f t="shared" si="1226"/>
        <v>0</v>
      </c>
      <c r="XT239">
        <f t="shared" si="1227"/>
        <v>0</v>
      </c>
      <c r="XU239">
        <f t="shared" si="1228"/>
        <v>0</v>
      </c>
      <c r="XV239">
        <f t="shared" si="1229"/>
        <v>0</v>
      </c>
      <c r="XX239">
        <f t="shared" si="1230"/>
        <v>0</v>
      </c>
      <c r="XY239">
        <f t="shared" si="1231"/>
        <v>0</v>
      </c>
      <c r="XZ239">
        <f t="shared" si="1232"/>
        <v>0</v>
      </c>
    </row>
    <row r="240" spans="606:650" x14ac:dyDescent="0.45">
      <c r="WH240">
        <v>237</v>
      </c>
      <c r="WI240">
        <f t="shared" si="1233"/>
        <v>0</v>
      </c>
      <c r="WJ240">
        <f t="shared" si="1234"/>
        <v>0</v>
      </c>
      <c r="WK240">
        <f t="shared" si="1235"/>
        <v>0</v>
      </c>
      <c r="WL240">
        <f t="shared" si="1236"/>
        <v>0</v>
      </c>
      <c r="WM240">
        <f t="shared" si="1237"/>
        <v>0</v>
      </c>
      <c r="WN240">
        <f t="shared" si="1238"/>
        <v>0</v>
      </c>
      <c r="WO240">
        <f t="shared" si="1239"/>
        <v>0</v>
      </c>
      <c r="WP240">
        <f t="shared" si="1240"/>
        <v>0</v>
      </c>
      <c r="WQ240">
        <f t="shared" si="1241"/>
        <v>0</v>
      </c>
      <c r="WR240">
        <f t="shared" si="1242"/>
        <v>0</v>
      </c>
      <c r="WS240">
        <f t="shared" si="1200"/>
        <v>0</v>
      </c>
      <c r="WT240">
        <f t="shared" si="1201"/>
        <v>0</v>
      </c>
      <c r="WU240">
        <f t="shared" si="1202"/>
        <v>0</v>
      </c>
      <c r="WV240">
        <f t="shared" si="1203"/>
        <v>0</v>
      </c>
      <c r="WW240">
        <f t="shared" si="1204"/>
        <v>0</v>
      </c>
      <c r="WX240">
        <f t="shared" si="1205"/>
        <v>0</v>
      </c>
      <c r="WY240">
        <f t="shared" si="1206"/>
        <v>0</v>
      </c>
      <c r="WZ240">
        <f t="shared" si="1207"/>
        <v>0</v>
      </c>
      <c r="XA240">
        <f t="shared" si="1208"/>
        <v>0</v>
      </c>
      <c r="XB240">
        <f t="shared" si="1209"/>
        <v>0</v>
      </c>
      <c r="XC240">
        <f t="shared" si="1210"/>
        <v>0</v>
      </c>
      <c r="XD240">
        <f t="shared" si="1211"/>
        <v>0</v>
      </c>
      <c r="XE240">
        <f t="shared" si="1212"/>
        <v>0</v>
      </c>
      <c r="XF240">
        <f t="shared" si="1213"/>
        <v>0</v>
      </c>
      <c r="XG240">
        <f t="shared" si="1214"/>
        <v>0</v>
      </c>
      <c r="XH240">
        <f t="shared" si="1215"/>
        <v>0</v>
      </c>
      <c r="XI240">
        <f t="shared" si="1216"/>
        <v>0</v>
      </c>
      <c r="XJ240">
        <f t="shared" si="1217"/>
        <v>0</v>
      </c>
      <c r="XK240">
        <f t="shared" si="1218"/>
        <v>0</v>
      </c>
      <c r="XL240">
        <f t="shared" si="1219"/>
        <v>0</v>
      </c>
      <c r="XM240">
        <f t="shared" si="1220"/>
        <v>0</v>
      </c>
      <c r="XN240">
        <f t="shared" si="1221"/>
        <v>0</v>
      </c>
      <c r="XO240">
        <f t="shared" si="1222"/>
        <v>0</v>
      </c>
      <c r="XP240">
        <f t="shared" si="1223"/>
        <v>0</v>
      </c>
      <c r="XQ240">
        <f t="shared" si="1224"/>
        <v>0</v>
      </c>
      <c r="XR240">
        <f t="shared" si="1225"/>
        <v>0</v>
      </c>
      <c r="XS240">
        <f t="shared" si="1226"/>
        <v>0</v>
      </c>
      <c r="XT240">
        <f t="shared" si="1227"/>
        <v>0</v>
      </c>
      <c r="XU240">
        <f t="shared" si="1228"/>
        <v>0</v>
      </c>
      <c r="XV240">
        <f t="shared" si="1229"/>
        <v>0</v>
      </c>
      <c r="XX240">
        <f t="shared" si="1230"/>
        <v>0</v>
      </c>
      <c r="XY240">
        <f t="shared" si="1231"/>
        <v>0</v>
      </c>
      <c r="XZ240">
        <f t="shared" si="1232"/>
        <v>0</v>
      </c>
    </row>
    <row r="241" spans="606:650" x14ac:dyDescent="0.45">
      <c r="WH241">
        <v>238</v>
      </c>
      <c r="WI241">
        <f t="shared" si="1233"/>
        <v>0</v>
      </c>
      <c r="WJ241">
        <f t="shared" si="1234"/>
        <v>0</v>
      </c>
      <c r="WK241">
        <f t="shared" si="1235"/>
        <v>0</v>
      </c>
      <c r="WL241">
        <f t="shared" si="1236"/>
        <v>0</v>
      </c>
      <c r="WM241">
        <f t="shared" si="1237"/>
        <v>0</v>
      </c>
      <c r="WN241">
        <f t="shared" si="1238"/>
        <v>0</v>
      </c>
      <c r="WO241">
        <f t="shared" si="1239"/>
        <v>0</v>
      </c>
      <c r="WP241">
        <f t="shared" si="1240"/>
        <v>0</v>
      </c>
      <c r="WQ241">
        <f t="shared" si="1241"/>
        <v>0</v>
      </c>
      <c r="WR241">
        <f t="shared" si="1242"/>
        <v>0</v>
      </c>
      <c r="WS241">
        <f t="shared" si="1200"/>
        <v>0</v>
      </c>
      <c r="WT241">
        <f t="shared" si="1201"/>
        <v>0</v>
      </c>
      <c r="WU241">
        <f t="shared" si="1202"/>
        <v>0</v>
      </c>
      <c r="WV241">
        <f t="shared" si="1203"/>
        <v>0</v>
      </c>
      <c r="WW241">
        <f t="shared" si="1204"/>
        <v>0</v>
      </c>
      <c r="WX241">
        <f t="shared" si="1205"/>
        <v>0</v>
      </c>
      <c r="WY241">
        <f t="shared" si="1206"/>
        <v>0</v>
      </c>
      <c r="WZ241">
        <f t="shared" si="1207"/>
        <v>0</v>
      </c>
      <c r="XA241">
        <f t="shared" si="1208"/>
        <v>0</v>
      </c>
      <c r="XB241">
        <f t="shared" si="1209"/>
        <v>0</v>
      </c>
      <c r="XC241">
        <f t="shared" si="1210"/>
        <v>0</v>
      </c>
      <c r="XD241">
        <f t="shared" si="1211"/>
        <v>0</v>
      </c>
      <c r="XE241">
        <f t="shared" si="1212"/>
        <v>0</v>
      </c>
      <c r="XF241">
        <f t="shared" si="1213"/>
        <v>0</v>
      </c>
      <c r="XG241">
        <f t="shared" si="1214"/>
        <v>0</v>
      </c>
      <c r="XH241">
        <f t="shared" si="1215"/>
        <v>0</v>
      </c>
      <c r="XI241">
        <f t="shared" si="1216"/>
        <v>0</v>
      </c>
      <c r="XJ241">
        <f t="shared" si="1217"/>
        <v>0</v>
      </c>
      <c r="XK241">
        <f t="shared" si="1218"/>
        <v>0</v>
      </c>
      <c r="XL241">
        <f t="shared" si="1219"/>
        <v>0</v>
      </c>
      <c r="XM241">
        <f t="shared" si="1220"/>
        <v>0</v>
      </c>
      <c r="XN241">
        <f t="shared" si="1221"/>
        <v>0</v>
      </c>
      <c r="XO241">
        <f t="shared" si="1222"/>
        <v>0</v>
      </c>
      <c r="XP241">
        <f t="shared" si="1223"/>
        <v>0</v>
      </c>
      <c r="XQ241">
        <f t="shared" si="1224"/>
        <v>0</v>
      </c>
      <c r="XR241">
        <f t="shared" si="1225"/>
        <v>0</v>
      </c>
      <c r="XS241">
        <f t="shared" si="1226"/>
        <v>0</v>
      </c>
      <c r="XT241">
        <f t="shared" si="1227"/>
        <v>0</v>
      </c>
      <c r="XU241">
        <f t="shared" si="1228"/>
        <v>0</v>
      </c>
      <c r="XV241">
        <f t="shared" si="1229"/>
        <v>0</v>
      </c>
      <c r="XX241">
        <f t="shared" si="1230"/>
        <v>0</v>
      </c>
      <c r="XY241">
        <f t="shared" si="1231"/>
        <v>0</v>
      </c>
      <c r="XZ241">
        <f t="shared" si="1232"/>
        <v>0</v>
      </c>
    </row>
    <row r="242" spans="606:650" x14ac:dyDescent="0.45">
      <c r="WH242">
        <v>239</v>
      </c>
      <c r="WI242">
        <f t="shared" si="1233"/>
        <v>0</v>
      </c>
      <c r="WJ242">
        <f t="shared" si="1234"/>
        <v>0</v>
      </c>
      <c r="WK242">
        <f t="shared" si="1235"/>
        <v>0</v>
      </c>
      <c r="WL242">
        <f t="shared" si="1236"/>
        <v>0</v>
      </c>
      <c r="WM242">
        <f t="shared" si="1237"/>
        <v>0</v>
      </c>
      <c r="WN242">
        <f t="shared" si="1238"/>
        <v>0</v>
      </c>
      <c r="WO242">
        <f t="shared" si="1239"/>
        <v>0</v>
      </c>
      <c r="WP242">
        <f t="shared" si="1240"/>
        <v>0</v>
      </c>
      <c r="WQ242">
        <f t="shared" si="1241"/>
        <v>0</v>
      </c>
      <c r="WR242">
        <f t="shared" si="1242"/>
        <v>0</v>
      </c>
      <c r="WS242">
        <f t="shared" si="1200"/>
        <v>0</v>
      </c>
      <c r="WT242">
        <f t="shared" si="1201"/>
        <v>0</v>
      </c>
      <c r="WU242">
        <f t="shared" si="1202"/>
        <v>0</v>
      </c>
      <c r="WV242">
        <f t="shared" si="1203"/>
        <v>0</v>
      </c>
      <c r="WW242">
        <f t="shared" si="1204"/>
        <v>0</v>
      </c>
      <c r="WX242">
        <f t="shared" si="1205"/>
        <v>0</v>
      </c>
      <c r="WY242">
        <f t="shared" si="1206"/>
        <v>0</v>
      </c>
      <c r="WZ242">
        <f t="shared" si="1207"/>
        <v>0</v>
      </c>
      <c r="XA242">
        <f t="shared" si="1208"/>
        <v>0</v>
      </c>
      <c r="XB242">
        <f t="shared" si="1209"/>
        <v>0</v>
      </c>
      <c r="XC242">
        <f t="shared" si="1210"/>
        <v>0</v>
      </c>
      <c r="XD242">
        <f t="shared" si="1211"/>
        <v>0</v>
      </c>
      <c r="XE242">
        <f t="shared" si="1212"/>
        <v>0</v>
      </c>
      <c r="XF242">
        <f t="shared" si="1213"/>
        <v>0</v>
      </c>
      <c r="XG242">
        <f t="shared" si="1214"/>
        <v>0</v>
      </c>
      <c r="XH242">
        <f t="shared" si="1215"/>
        <v>0</v>
      </c>
      <c r="XI242">
        <f t="shared" si="1216"/>
        <v>0</v>
      </c>
      <c r="XJ242">
        <f t="shared" si="1217"/>
        <v>0</v>
      </c>
      <c r="XK242">
        <f t="shared" si="1218"/>
        <v>0</v>
      </c>
      <c r="XL242">
        <f t="shared" si="1219"/>
        <v>0</v>
      </c>
      <c r="XM242">
        <f t="shared" si="1220"/>
        <v>0</v>
      </c>
      <c r="XN242">
        <f t="shared" si="1221"/>
        <v>0</v>
      </c>
      <c r="XO242">
        <f t="shared" si="1222"/>
        <v>0</v>
      </c>
      <c r="XP242">
        <f t="shared" si="1223"/>
        <v>0</v>
      </c>
      <c r="XQ242">
        <f t="shared" si="1224"/>
        <v>0</v>
      </c>
      <c r="XR242">
        <f t="shared" si="1225"/>
        <v>0</v>
      </c>
      <c r="XS242">
        <f t="shared" si="1226"/>
        <v>0</v>
      </c>
      <c r="XT242">
        <f t="shared" si="1227"/>
        <v>0</v>
      </c>
      <c r="XU242">
        <f t="shared" si="1228"/>
        <v>0</v>
      </c>
      <c r="XV242">
        <f t="shared" si="1229"/>
        <v>0</v>
      </c>
      <c r="XX242">
        <f t="shared" si="1230"/>
        <v>0</v>
      </c>
      <c r="XY242">
        <f t="shared" si="1231"/>
        <v>0</v>
      </c>
      <c r="XZ242">
        <f t="shared" si="1232"/>
        <v>0</v>
      </c>
    </row>
    <row r="243" spans="606:650" x14ac:dyDescent="0.45">
      <c r="WH243">
        <v>240</v>
      </c>
      <c r="WI243">
        <f t="shared" si="1233"/>
        <v>0</v>
      </c>
      <c r="WJ243">
        <f t="shared" si="1234"/>
        <v>0</v>
      </c>
      <c r="WK243">
        <f t="shared" si="1235"/>
        <v>0</v>
      </c>
      <c r="WL243">
        <f t="shared" si="1236"/>
        <v>0</v>
      </c>
      <c r="WM243">
        <f t="shared" si="1237"/>
        <v>0</v>
      </c>
      <c r="WN243">
        <f t="shared" si="1238"/>
        <v>0</v>
      </c>
      <c r="WO243">
        <f t="shared" si="1239"/>
        <v>0</v>
      </c>
      <c r="WP243">
        <f t="shared" si="1240"/>
        <v>0</v>
      </c>
      <c r="WQ243">
        <f t="shared" si="1241"/>
        <v>0</v>
      </c>
      <c r="WR243">
        <f t="shared" si="1242"/>
        <v>0</v>
      </c>
      <c r="WS243">
        <f t="shared" si="1200"/>
        <v>0</v>
      </c>
      <c r="WT243">
        <f t="shared" si="1201"/>
        <v>0</v>
      </c>
      <c r="WU243">
        <f t="shared" si="1202"/>
        <v>0</v>
      </c>
      <c r="WV243">
        <f t="shared" si="1203"/>
        <v>0</v>
      </c>
      <c r="WW243">
        <f t="shared" si="1204"/>
        <v>0</v>
      </c>
      <c r="WX243">
        <f t="shared" si="1205"/>
        <v>0</v>
      </c>
      <c r="WY243">
        <f t="shared" si="1206"/>
        <v>0</v>
      </c>
      <c r="WZ243">
        <f t="shared" si="1207"/>
        <v>0</v>
      </c>
      <c r="XA243">
        <f t="shared" si="1208"/>
        <v>0</v>
      </c>
      <c r="XB243">
        <f t="shared" si="1209"/>
        <v>0</v>
      </c>
      <c r="XC243">
        <f t="shared" si="1210"/>
        <v>0</v>
      </c>
      <c r="XD243">
        <f t="shared" si="1211"/>
        <v>0</v>
      </c>
      <c r="XE243">
        <f t="shared" si="1212"/>
        <v>0</v>
      </c>
      <c r="XF243">
        <f t="shared" si="1213"/>
        <v>0</v>
      </c>
      <c r="XG243">
        <f t="shared" si="1214"/>
        <v>0</v>
      </c>
      <c r="XH243">
        <f t="shared" si="1215"/>
        <v>0</v>
      </c>
      <c r="XI243">
        <f t="shared" si="1216"/>
        <v>0</v>
      </c>
      <c r="XJ243">
        <f t="shared" si="1217"/>
        <v>0</v>
      </c>
      <c r="XK243">
        <f t="shared" si="1218"/>
        <v>0</v>
      </c>
      <c r="XL243">
        <f t="shared" si="1219"/>
        <v>0</v>
      </c>
      <c r="XM243">
        <f t="shared" si="1220"/>
        <v>0</v>
      </c>
      <c r="XN243">
        <f t="shared" si="1221"/>
        <v>0</v>
      </c>
      <c r="XO243">
        <f t="shared" si="1222"/>
        <v>0</v>
      </c>
      <c r="XP243">
        <f t="shared" si="1223"/>
        <v>0</v>
      </c>
      <c r="XQ243">
        <f t="shared" si="1224"/>
        <v>0</v>
      </c>
      <c r="XR243">
        <f t="shared" si="1225"/>
        <v>0</v>
      </c>
      <c r="XS243">
        <f t="shared" si="1226"/>
        <v>0</v>
      </c>
      <c r="XT243">
        <f t="shared" si="1227"/>
        <v>0</v>
      </c>
      <c r="XU243">
        <f t="shared" si="1228"/>
        <v>0</v>
      </c>
      <c r="XV243">
        <f t="shared" si="1229"/>
        <v>0</v>
      </c>
      <c r="XX243">
        <f t="shared" si="1230"/>
        <v>0</v>
      </c>
      <c r="XY243">
        <f t="shared" si="1231"/>
        <v>0</v>
      </c>
      <c r="XZ243">
        <f t="shared" si="1232"/>
        <v>0</v>
      </c>
    </row>
  </sheetData>
  <sheetProtection sheet="1" selectLockedCells="1"/>
  <mergeCells count="29">
    <mergeCell ref="C138:I138"/>
    <mergeCell ref="A168:I168"/>
    <mergeCell ref="A169:I169"/>
    <mergeCell ref="B51:I51"/>
    <mergeCell ref="A59:I59"/>
    <mergeCell ref="A134:I134"/>
    <mergeCell ref="B135:I135"/>
    <mergeCell ref="B136:C136"/>
    <mergeCell ref="E136:F136"/>
    <mergeCell ref="C45:D45"/>
    <mergeCell ref="C46:D46"/>
    <mergeCell ref="C47:D47"/>
    <mergeCell ref="B48:I48"/>
    <mergeCell ref="A50:I50"/>
    <mergeCell ref="B25:I25"/>
    <mergeCell ref="A38:I38"/>
    <mergeCell ref="B39:I39"/>
    <mergeCell ref="B43:I43"/>
    <mergeCell ref="C44:D44"/>
    <mergeCell ref="B19:C19"/>
    <mergeCell ref="E19:G19"/>
    <mergeCell ref="B20:C20"/>
    <mergeCell ref="B22:I22"/>
    <mergeCell ref="A24:I24"/>
    <mergeCell ref="A1:I1"/>
    <mergeCell ref="A2:I2"/>
    <mergeCell ref="A3:I3"/>
    <mergeCell ref="A5:I5"/>
    <mergeCell ref="B18:C18"/>
  </mergeCells>
  <conditionalFormatting sqref="C53:I57">
    <cfRule type="expression" dxfId="7" priority="3">
      <formula>$C53=$D$18</formula>
    </cfRule>
  </conditionalFormatting>
  <conditionalFormatting sqref="F7:F16">
    <cfRule type="expression" dxfId="6" priority="2">
      <formula>AND($D7&gt;0,$F7&lt;=$D7*$E7/12)</formula>
    </cfRule>
  </conditionalFormatting>
  <conditionalFormatting sqref="G142:G165">
    <cfRule type="expression" dxfId="5" priority="4">
      <formula>$G142="On track"</formula>
    </cfRule>
    <cfRule type="expression" dxfId="4" priority="5">
      <formula>$G142="Behind"</formula>
    </cfRule>
  </conditionalFormatting>
  <dataValidations count="1">
    <dataValidation type="list" showInputMessage="1" promptTitle="Choose One" prompt="Pick Snowball (smallest balance first) or Avalanche (highest APR first). The plan updates to match." sqref="D20" xr:uid="{00000000-0002-0000-0100-000000000000}">
      <formula1>"Snowball,Avalanche"</formula1>
      <formula2>0</formula2>
    </dataValidation>
  </dataValidations>
  <hyperlinks>
    <hyperlink ref="A169:I169" r:id="rId1" display="Find the free eBook and companion money tools at leadership-tools.com." xr:uid="{2BB238B5-65CE-4706-B772-2CDDA1D3E1AD}"/>
  </hyperlinks>
  <pageMargins left="0.25" right="0.25" top="0.5" bottom="0.5" header="0.3" footer="0.3"/>
  <pageSetup scale="83" fitToHeight="0" orientation="portrait" horizontalDpi="300" verticalDpi="300" r:id="rId2"/>
  <rowBreaks count="1" manualBreakCount="1">
    <brk id="133"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S243"/>
  <sheetViews>
    <sheetView showGridLines="0" zoomScaleNormal="100" workbookViewId="0">
      <selection activeCell="C7" sqref="C7"/>
    </sheetView>
  </sheetViews>
  <sheetFormatPr defaultColWidth="8.6640625" defaultRowHeight="14.25" x14ac:dyDescent="0.45"/>
  <cols>
    <col min="1" max="1" width="2.3984375" customWidth="1"/>
    <col min="2" max="2" width="7" customWidth="1"/>
    <col min="3" max="3" width="22" customWidth="1"/>
    <col min="4" max="4" width="13" customWidth="1"/>
    <col min="5" max="5" width="11" customWidth="1"/>
    <col min="6" max="6" width="13" customWidth="1"/>
    <col min="7" max="7" width="14" customWidth="1"/>
    <col min="8" max="8" width="22" customWidth="1"/>
    <col min="9" max="9" width="20" customWidth="1"/>
    <col min="40" max="695" width="13" hidden="1" customWidth="1"/>
  </cols>
  <sheetData>
    <row r="1" spans="1:676" ht="23.25" x14ac:dyDescent="0.45">
      <c r="A1" s="13" t="s">
        <v>0</v>
      </c>
      <c r="B1" s="13"/>
      <c r="C1" s="13"/>
      <c r="D1" s="13"/>
      <c r="E1" s="13"/>
      <c r="F1" s="13"/>
      <c r="G1" s="13"/>
      <c r="H1" s="13"/>
      <c r="I1" s="13"/>
    </row>
    <row r="2" spans="1:676" ht="16.899999999999999" x14ac:dyDescent="0.45">
      <c r="A2" s="12" t="s">
        <v>21</v>
      </c>
      <c r="B2" s="12"/>
      <c r="C2" s="12"/>
      <c r="D2" s="12"/>
      <c r="E2" s="12"/>
      <c r="F2" s="12"/>
      <c r="G2" s="12"/>
      <c r="H2" s="12"/>
      <c r="I2" s="12"/>
      <c r="AU2">
        <f>AO4</f>
        <v>1</v>
      </c>
      <c r="AV2">
        <f>AO5</f>
        <v>2</v>
      </c>
      <c r="AW2">
        <f>AO6</f>
        <v>3</v>
      </c>
      <c r="AX2">
        <f>AO7</f>
        <v>999</v>
      </c>
      <c r="AY2">
        <f>AO8</f>
        <v>999</v>
      </c>
      <c r="AZ2">
        <f>AO9</f>
        <v>999</v>
      </c>
      <c r="BA2">
        <f>AO10</f>
        <v>999</v>
      </c>
      <c r="BB2">
        <f>AO11</f>
        <v>999</v>
      </c>
      <c r="BC2">
        <f>AO12</f>
        <v>999</v>
      </c>
      <c r="BD2">
        <f>AO13</f>
        <v>999</v>
      </c>
      <c r="CI2">
        <f>SUMPRODUCT(($D$7:$D$16&gt;0)*$F$7:$F$16)+$D$18</f>
        <v>653</v>
      </c>
      <c r="CJ2">
        <f>SUMPRODUCT(--(CJ4:CJ75&gt;0.005))</f>
        <v>38</v>
      </c>
      <c r="CK2">
        <f>IF(CK75&lt;=0.005,1,0)</f>
        <v>1</v>
      </c>
      <c r="CL2">
        <f>IF(CQ2&lt;=0,"",IF(SUMPRODUCT(--(CP4:CP75=0))+1&gt;72,"&gt;72",SUMPRODUCT(--(CP4:CP75=0))+1))</f>
        <v>12</v>
      </c>
      <c r="CM2">
        <f>IF(CQ2&lt;=0,"",IF(SUMPRODUCT(--(CK4:CK75&gt;CR2))+1&gt;72,"&gt;72",SUMPRODUCT(--(CK4:CK75&gt;CR2))+1))</f>
        <v>22</v>
      </c>
      <c r="CN2">
        <f>IF(CQ2&lt;=0,"",SUM(CL4:CL75))</f>
        <v>5804.6299999999983</v>
      </c>
      <c r="CO2">
        <f>IF(CQ2&lt;=0,"",CQ2+SUM(CL4:CL75))</f>
        <v>24304.629999999997</v>
      </c>
      <c r="CP2">
        <f>IF(OR(CQ2&lt;=0,CK2=0,$D$19=""),"",EDATE($D$19,CJ2))</f>
        <v>47178</v>
      </c>
      <c r="CQ2">
        <f>SUMPRODUCT(($D$7:$D$16&gt;0)*$D$7:$D$16)</f>
        <v>18500</v>
      </c>
      <c r="CR2">
        <f>CQ2/2</f>
        <v>9250</v>
      </c>
      <c r="CS2" s="20">
        <f>$E$7</f>
        <v>0.22989999999999999</v>
      </c>
      <c r="CT2" s="20">
        <f>$E$8</f>
        <v>0.27489999999999998</v>
      </c>
      <c r="CU2" s="20">
        <f>$E$9</f>
        <v>0.11899999999999999</v>
      </c>
      <c r="CV2" s="20">
        <f>$E$10</f>
        <v>0</v>
      </c>
      <c r="CW2" s="20">
        <f>$E$11</f>
        <v>0</v>
      </c>
      <c r="CX2" s="20">
        <f>$E$12</f>
        <v>0</v>
      </c>
      <c r="CY2" s="20">
        <f>$E$13</f>
        <v>0</v>
      </c>
      <c r="CZ2" s="20">
        <f>$E$14</f>
        <v>0</v>
      </c>
      <c r="DA2" s="20">
        <f>$E$15</f>
        <v>0</v>
      </c>
      <c r="DB2" s="20">
        <f>$E$16</f>
        <v>0</v>
      </c>
      <c r="DC2" s="21">
        <f>$D$7</f>
        <v>3000</v>
      </c>
      <c r="DD2" s="21">
        <f>$D$8</f>
        <v>6500</v>
      </c>
      <c r="DE2" s="21">
        <f>$D$9</f>
        <v>9000</v>
      </c>
      <c r="DF2" s="21">
        <f>$D$10</f>
        <v>0</v>
      </c>
      <c r="DG2" s="21">
        <f>$D$11</f>
        <v>0</v>
      </c>
      <c r="DH2" s="21">
        <f>$D$12</f>
        <v>0</v>
      </c>
      <c r="DI2" s="21">
        <f>$D$13</f>
        <v>0</v>
      </c>
      <c r="DJ2" s="21">
        <f>$D$14</f>
        <v>0</v>
      </c>
      <c r="DK2" s="21">
        <f>$D$15</f>
        <v>0</v>
      </c>
      <c r="DL2" s="21">
        <f>$D$16</f>
        <v>0</v>
      </c>
      <c r="DW2">
        <f>AP4</f>
        <v>2</v>
      </c>
      <c r="DX2">
        <f>AP5</f>
        <v>1</v>
      </c>
      <c r="DY2">
        <f>AP6</f>
        <v>3</v>
      </c>
      <c r="DZ2">
        <f>AP7</f>
        <v>999</v>
      </c>
      <c r="EA2">
        <f>AP8</f>
        <v>999</v>
      </c>
      <c r="EB2">
        <f>AP9</f>
        <v>999</v>
      </c>
      <c r="EC2">
        <f>AP10</f>
        <v>999</v>
      </c>
      <c r="ED2">
        <f>AP11</f>
        <v>999</v>
      </c>
      <c r="EE2">
        <f>AP12</f>
        <v>999</v>
      </c>
      <c r="EF2">
        <f>AP13</f>
        <v>999</v>
      </c>
      <c r="FK2">
        <f>SUMPRODUCT(($D$7:$D$16&gt;0)*$F$7:$F$16)+$D$18</f>
        <v>653</v>
      </c>
      <c r="FL2">
        <f>SUMPRODUCT(--(FL4:FL75&gt;0.005))</f>
        <v>37</v>
      </c>
      <c r="FM2">
        <f>IF(FM75&lt;=0.005,1,0)</f>
        <v>1</v>
      </c>
      <c r="FN2">
        <f>IF(FS2&lt;=0,"",IF(SUMPRODUCT(--(FR4:FR75=0))+1&gt;72,"&gt;72",SUMPRODUCT(--(FR4:FR75=0))+1))</f>
        <v>24</v>
      </c>
      <c r="FO2">
        <f>IF(FS2&lt;=0,"",IF(SUMPRODUCT(--(FM4:FM75&gt;FT2))+1&gt;72,"&gt;72",SUMPRODUCT(--(FM4:FM75&gt;FT2))+1))</f>
        <v>22</v>
      </c>
      <c r="FP2">
        <f>IF(FS2&lt;=0,"",SUM(FN4:FN75))</f>
        <v>5547.8399999999992</v>
      </c>
      <c r="FQ2">
        <f>IF(FS2&lt;=0,"",FS2+SUM(FN4:FN75))</f>
        <v>24047.84</v>
      </c>
      <c r="FR2">
        <f>IF(OR(FS2&lt;=0,FM2=0,$D$19=""),"",EDATE($D$19,FL2))</f>
        <v>47150</v>
      </c>
      <c r="FS2">
        <f>SUMPRODUCT(($D$7:$D$16&gt;0)*$D$7:$D$16)</f>
        <v>18500</v>
      </c>
      <c r="FT2">
        <f>FS2/2</f>
        <v>9250</v>
      </c>
      <c r="FU2" s="20">
        <f>$E$7</f>
        <v>0.22989999999999999</v>
      </c>
      <c r="FV2" s="20">
        <f>$E$8</f>
        <v>0.27489999999999998</v>
      </c>
      <c r="FW2" s="20">
        <f>$E$9</f>
        <v>0.11899999999999999</v>
      </c>
      <c r="FX2" s="20">
        <f>$E$10</f>
        <v>0</v>
      </c>
      <c r="FY2" s="20">
        <f>$E$11</f>
        <v>0</v>
      </c>
      <c r="FZ2" s="20">
        <f>$E$12</f>
        <v>0</v>
      </c>
      <c r="GA2" s="20">
        <f>$E$13</f>
        <v>0</v>
      </c>
      <c r="GB2" s="20">
        <f>$E$14</f>
        <v>0</v>
      </c>
      <c r="GC2" s="20">
        <f>$E$15</f>
        <v>0</v>
      </c>
      <c r="GD2" s="20">
        <f>$E$16</f>
        <v>0</v>
      </c>
      <c r="GE2" s="21">
        <f>$D$7</f>
        <v>3000</v>
      </c>
      <c r="GF2" s="21">
        <f>$D$8</f>
        <v>6500</v>
      </c>
      <c r="GG2" s="21">
        <f>$D$9</f>
        <v>9000</v>
      </c>
      <c r="GH2" s="21">
        <f>$D$10</f>
        <v>0</v>
      </c>
      <c r="GI2" s="21">
        <f>$D$11</f>
        <v>0</v>
      </c>
      <c r="GJ2" s="21">
        <f>$D$12</f>
        <v>0</v>
      </c>
      <c r="GK2" s="21">
        <f>$D$13</f>
        <v>0</v>
      </c>
      <c r="GL2" s="21">
        <f>$D$14</f>
        <v>0</v>
      </c>
      <c r="GM2" s="21">
        <f>$D$15</f>
        <v>0</v>
      </c>
      <c r="GN2" s="21">
        <f>$D$16</f>
        <v>0</v>
      </c>
      <c r="GY2">
        <f>AQ4</f>
        <v>1</v>
      </c>
      <c r="GZ2">
        <f>AQ5</f>
        <v>2</v>
      </c>
      <c r="HA2">
        <f>AQ6</f>
        <v>3</v>
      </c>
      <c r="HB2">
        <f>AQ7</f>
        <v>999</v>
      </c>
      <c r="HC2">
        <f>AQ8</f>
        <v>999</v>
      </c>
      <c r="HD2">
        <f>AQ9</f>
        <v>999</v>
      </c>
      <c r="HE2">
        <f>AQ10</f>
        <v>999</v>
      </c>
      <c r="HF2">
        <f>AQ11</f>
        <v>999</v>
      </c>
      <c r="HG2">
        <f>AQ12</f>
        <v>999</v>
      </c>
      <c r="HH2">
        <f>AQ13</f>
        <v>999</v>
      </c>
      <c r="IM2">
        <f>SUMPRODUCT(($D$7:$D$16&gt;0)*$F$7:$F$16)+$C$53</f>
        <v>453</v>
      </c>
      <c r="IN2">
        <f>SUMPRODUCT(--(IN4:IN75&gt;0.005))</f>
        <v>71</v>
      </c>
      <c r="IO2">
        <f>IF(IO75&lt;=0.005,1,0)</f>
        <v>1</v>
      </c>
      <c r="IP2">
        <f>IF(IU2&lt;=0,"",IF(SUMPRODUCT(--(IT4:IT75=0))+1&gt;72,"&gt;72",SUMPRODUCT(--(IT4:IT75=0))+1))</f>
        <v>54</v>
      </c>
      <c r="IQ2">
        <f>IF(IU2&lt;=0,"",IF(SUMPRODUCT(--(IO4:IO75&gt;IV2))+1&gt;72,"&gt;72",SUMPRODUCT(--(IO4:IO75&gt;IV2))+1))</f>
        <v>44</v>
      </c>
      <c r="IR2">
        <f>IF(IU2&lt;=0,"",SUM(IP4:IP75))</f>
        <v>13315.449999999995</v>
      </c>
      <c r="IS2">
        <f>IF(IU2&lt;=0,"",IU2+SUM(IP4:IP75))</f>
        <v>31815.449999999997</v>
      </c>
      <c r="IT2">
        <f>IF(OR(IU2&lt;=0,IO2=0,$D$19=""),"",EDATE($D$19,IN2))</f>
        <v>48183</v>
      </c>
      <c r="IU2">
        <f>SUMPRODUCT(($D$7:$D$16&gt;0)*$D$7:$D$16)</f>
        <v>18500</v>
      </c>
      <c r="IV2">
        <f>IU2/2</f>
        <v>9250</v>
      </c>
      <c r="IW2" s="20">
        <f>$E$7</f>
        <v>0.22989999999999999</v>
      </c>
      <c r="IX2" s="20">
        <f>$E$8</f>
        <v>0.27489999999999998</v>
      </c>
      <c r="IY2" s="20">
        <f>$E$9</f>
        <v>0.11899999999999999</v>
      </c>
      <c r="IZ2" s="20">
        <f>$E$10</f>
        <v>0</v>
      </c>
      <c r="JA2" s="20">
        <f>$E$11</f>
        <v>0</v>
      </c>
      <c r="JB2" s="20">
        <f>$E$12</f>
        <v>0</v>
      </c>
      <c r="JC2" s="20">
        <f>$E$13</f>
        <v>0</v>
      </c>
      <c r="JD2" s="20">
        <f>$E$14</f>
        <v>0</v>
      </c>
      <c r="JE2" s="20">
        <f>$E$15</f>
        <v>0</v>
      </c>
      <c r="JF2" s="20">
        <f>$E$16</f>
        <v>0</v>
      </c>
      <c r="JG2" s="21">
        <f>$D$7</f>
        <v>3000</v>
      </c>
      <c r="JH2" s="21">
        <f>$D$8</f>
        <v>6500</v>
      </c>
      <c r="JI2" s="21">
        <f>$D$9</f>
        <v>9000</v>
      </c>
      <c r="JJ2" s="21">
        <f>$D$10</f>
        <v>0</v>
      </c>
      <c r="JK2" s="21">
        <f>$D$11</f>
        <v>0</v>
      </c>
      <c r="JL2" s="21">
        <f>$D$12</f>
        <v>0</v>
      </c>
      <c r="JM2" s="21">
        <f>$D$13</f>
        <v>0</v>
      </c>
      <c r="JN2" s="21">
        <f>$D$14</f>
        <v>0</v>
      </c>
      <c r="JO2" s="21">
        <f>$D$15</f>
        <v>0</v>
      </c>
      <c r="JP2" s="21">
        <f>$D$16</f>
        <v>0</v>
      </c>
      <c r="KA2">
        <f>AQ4</f>
        <v>1</v>
      </c>
      <c r="KB2">
        <f>AQ5</f>
        <v>2</v>
      </c>
      <c r="KC2">
        <f>AQ6</f>
        <v>3</v>
      </c>
      <c r="KD2">
        <f>AQ7</f>
        <v>999</v>
      </c>
      <c r="KE2">
        <f>AQ8</f>
        <v>999</v>
      </c>
      <c r="KF2">
        <f>AQ9</f>
        <v>999</v>
      </c>
      <c r="KG2">
        <f>AQ10</f>
        <v>999</v>
      </c>
      <c r="KH2">
        <f>AQ11</f>
        <v>999</v>
      </c>
      <c r="KI2">
        <f>AQ12</f>
        <v>999</v>
      </c>
      <c r="KJ2">
        <f>AQ13</f>
        <v>999</v>
      </c>
      <c r="LO2">
        <f>SUMPRODUCT(($D$7:$D$16&gt;0)*$F$7:$F$16)+$C$54</f>
        <v>553</v>
      </c>
      <c r="LP2">
        <f>SUMPRODUCT(--(LP4:LP75&gt;0.005))</f>
        <v>48</v>
      </c>
      <c r="LQ2">
        <f>IF(LQ75&lt;=0.005,1,0)</f>
        <v>1</v>
      </c>
      <c r="LR2">
        <f>IF(LW2&lt;=0,"",IF(SUMPRODUCT(--(LV4:LV75=0))+1&gt;72,"&gt;72",SUMPRODUCT(--(LV4:LV75=0))+1))</f>
        <v>19</v>
      </c>
      <c r="LS2">
        <f>IF(LW2&lt;=0,"",IF(SUMPRODUCT(--(LQ4:LQ75&gt;LX2))+1&gt;72,"&gt;72",SUMPRODUCT(--(LQ4:LQ75&gt;LX2))+1))</f>
        <v>29</v>
      </c>
      <c r="LT2">
        <f>IF(LW2&lt;=0,"",SUM(LR4:LR75))</f>
        <v>7944.2799999999979</v>
      </c>
      <c r="LU2">
        <f>IF(LW2&lt;=0,"",LW2+SUM(LR4:LR75))</f>
        <v>26444.28</v>
      </c>
      <c r="LV2">
        <f>IF(OR(LW2&lt;=0,LQ2=0,$D$19=""),"",EDATE($D$19,LP2))</f>
        <v>47484</v>
      </c>
      <c r="LW2">
        <f>SUMPRODUCT(($D$7:$D$16&gt;0)*$D$7:$D$16)</f>
        <v>18500</v>
      </c>
      <c r="LX2">
        <f>LW2/2</f>
        <v>9250</v>
      </c>
      <c r="LY2" s="20">
        <f>$E$7</f>
        <v>0.22989999999999999</v>
      </c>
      <c r="LZ2" s="20">
        <f>$E$8</f>
        <v>0.27489999999999998</v>
      </c>
      <c r="MA2" s="20">
        <f>$E$9</f>
        <v>0.11899999999999999</v>
      </c>
      <c r="MB2" s="20">
        <f>$E$10</f>
        <v>0</v>
      </c>
      <c r="MC2" s="20">
        <f>$E$11</f>
        <v>0</v>
      </c>
      <c r="MD2" s="20">
        <f>$E$12</f>
        <v>0</v>
      </c>
      <c r="ME2" s="20">
        <f>$E$13</f>
        <v>0</v>
      </c>
      <c r="MF2" s="20">
        <f>$E$14</f>
        <v>0</v>
      </c>
      <c r="MG2" s="20">
        <f>$E$15</f>
        <v>0</v>
      </c>
      <c r="MH2" s="20">
        <f>$E$16</f>
        <v>0</v>
      </c>
      <c r="MI2" s="21">
        <f>$D$7</f>
        <v>3000</v>
      </c>
      <c r="MJ2" s="21">
        <f>$D$8</f>
        <v>6500</v>
      </c>
      <c r="MK2" s="21">
        <f>$D$9</f>
        <v>9000</v>
      </c>
      <c r="ML2" s="21">
        <f>$D$10</f>
        <v>0</v>
      </c>
      <c r="MM2" s="21">
        <f>$D$11</f>
        <v>0</v>
      </c>
      <c r="MN2" s="21">
        <f>$D$12</f>
        <v>0</v>
      </c>
      <c r="MO2" s="21">
        <f>$D$13</f>
        <v>0</v>
      </c>
      <c r="MP2" s="21">
        <f>$D$14</f>
        <v>0</v>
      </c>
      <c r="MQ2" s="21">
        <f>$D$15</f>
        <v>0</v>
      </c>
      <c r="MR2" s="21">
        <f>$D$16</f>
        <v>0</v>
      </c>
      <c r="NC2">
        <f>AQ4</f>
        <v>1</v>
      </c>
      <c r="ND2">
        <f>AQ5</f>
        <v>2</v>
      </c>
      <c r="NE2">
        <f>AQ6</f>
        <v>3</v>
      </c>
      <c r="NF2">
        <f>AQ7</f>
        <v>999</v>
      </c>
      <c r="NG2">
        <f>AQ8</f>
        <v>999</v>
      </c>
      <c r="NH2">
        <f>AQ9</f>
        <v>999</v>
      </c>
      <c r="NI2">
        <f>AQ10</f>
        <v>999</v>
      </c>
      <c r="NJ2">
        <f>AQ11</f>
        <v>999</v>
      </c>
      <c r="NK2">
        <f>AQ12</f>
        <v>999</v>
      </c>
      <c r="NL2">
        <f>AQ13</f>
        <v>999</v>
      </c>
      <c r="OQ2">
        <f>SUMPRODUCT(($D$7:$D$16&gt;0)*$F$7:$F$16)+$C$55</f>
        <v>653</v>
      </c>
      <c r="OR2">
        <f>SUMPRODUCT(--(OR4:OR75&gt;0.005))</f>
        <v>38</v>
      </c>
      <c r="OS2">
        <f>IF(OS75&lt;=0.005,1,0)</f>
        <v>1</v>
      </c>
      <c r="OT2">
        <f>IF(OY2&lt;=0,"",IF(SUMPRODUCT(--(OX4:OX75=0))+1&gt;72,"&gt;72",SUMPRODUCT(--(OX4:OX75=0))+1))</f>
        <v>12</v>
      </c>
      <c r="OU2">
        <f>IF(OY2&lt;=0,"",IF(SUMPRODUCT(--(OS4:OS75&gt;OZ2))+1&gt;72,"&gt;72",SUMPRODUCT(--(OS4:OS75&gt;OZ2))+1))</f>
        <v>22</v>
      </c>
      <c r="OV2">
        <f>IF(OY2&lt;=0,"",SUM(OT4:OT75))</f>
        <v>5804.6299999999983</v>
      </c>
      <c r="OW2">
        <f>IF(OY2&lt;=0,"",OY2+SUM(OT4:OT75))</f>
        <v>24304.629999999997</v>
      </c>
      <c r="OX2">
        <f>IF(OR(OY2&lt;=0,OS2=0,$D$19=""),"",EDATE($D$19,OR2))</f>
        <v>47178</v>
      </c>
      <c r="OY2">
        <f>SUMPRODUCT(($D$7:$D$16&gt;0)*$D$7:$D$16)</f>
        <v>18500</v>
      </c>
      <c r="OZ2">
        <f>OY2/2</f>
        <v>9250</v>
      </c>
      <c r="PA2" s="20">
        <f>$E$7</f>
        <v>0.22989999999999999</v>
      </c>
      <c r="PB2" s="20">
        <f>$E$8</f>
        <v>0.27489999999999998</v>
      </c>
      <c r="PC2" s="20">
        <f>$E$9</f>
        <v>0.11899999999999999</v>
      </c>
      <c r="PD2" s="20">
        <f>$E$10</f>
        <v>0</v>
      </c>
      <c r="PE2" s="20">
        <f>$E$11</f>
        <v>0</v>
      </c>
      <c r="PF2" s="20">
        <f>$E$12</f>
        <v>0</v>
      </c>
      <c r="PG2" s="20">
        <f>$E$13</f>
        <v>0</v>
      </c>
      <c r="PH2" s="20">
        <f>$E$14</f>
        <v>0</v>
      </c>
      <c r="PI2" s="20">
        <f>$E$15</f>
        <v>0</v>
      </c>
      <c r="PJ2" s="20">
        <f>$E$16</f>
        <v>0</v>
      </c>
      <c r="PK2" s="21">
        <f>$D$7</f>
        <v>3000</v>
      </c>
      <c r="PL2" s="21">
        <f>$D$8</f>
        <v>6500</v>
      </c>
      <c r="PM2" s="21">
        <f>$D$9</f>
        <v>9000</v>
      </c>
      <c r="PN2" s="21">
        <f>$D$10</f>
        <v>0</v>
      </c>
      <c r="PO2" s="21">
        <f>$D$11</f>
        <v>0</v>
      </c>
      <c r="PP2" s="21">
        <f>$D$12</f>
        <v>0</v>
      </c>
      <c r="PQ2" s="21">
        <f>$D$13</f>
        <v>0</v>
      </c>
      <c r="PR2" s="21">
        <f>$D$14</f>
        <v>0</v>
      </c>
      <c r="PS2" s="21">
        <f>$D$15</f>
        <v>0</v>
      </c>
      <c r="PT2" s="21">
        <f>$D$16</f>
        <v>0</v>
      </c>
      <c r="QE2">
        <f>AQ4</f>
        <v>1</v>
      </c>
      <c r="QF2">
        <f>AQ5</f>
        <v>2</v>
      </c>
      <c r="QG2">
        <f>AQ6</f>
        <v>3</v>
      </c>
      <c r="QH2">
        <f>AQ7</f>
        <v>999</v>
      </c>
      <c r="QI2">
        <f>AQ8</f>
        <v>999</v>
      </c>
      <c r="QJ2">
        <f>AQ9</f>
        <v>999</v>
      </c>
      <c r="QK2">
        <f>AQ10</f>
        <v>999</v>
      </c>
      <c r="QL2">
        <f>AQ11</f>
        <v>999</v>
      </c>
      <c r="QM2">
        <f>AQ12</f>
        <v>999</v>
      </c>
      <c r="QN2">
        <f>AQ13</f>
        <v>999</v>
      </c>
      <c r="RS2">
        <f>SUMPRODUCT(($D$7:$D$16&gt;0)*$F$7:$F$16)+$C$56</f>
        <v>753</v>
      </c>
      <c r="RT2">
        <f>SUMPRODUCT(--(RT4:RT75&gt;0.005))</f>
        <v>31</v>
      </c>
      <c r="RU2">
        <f>IF(RU75&lt;=0.005,1,0)</f>
        <v>1</v>
      </c>
      <c r="RV2">
        <f>IF(SA2&lt;=0,"",IF(SUMPRODUCT(--(RZ4:RZ75=0))+1&gt;72,"&gt;72",SUMPRODUCT(--(RZ4:RZ75=0))+1))</f>
        <v>9</v>
      </c>
      <c r="RW2">
        <f>IF(SA2&lt;=0,"",IF(SUMPRODUCT(--(RU4:RU75&gt;SB2))+1&gt;72,"&gt;72",SUMPRODUCT(--(RU4:RU75&gt;SB2))+1))</f>
        <v>18</v>
      </c>
      <c r="RX2">
        <f>IF(SA2&lt;=0,"",SUM(RV4:RV75))</f>
        <v>4625.2099999999991</v>
      </c>
      <c r="RY2">
        <f>IF(SA2&lt;=0,"",SA2+SUM(RV4:RV75))</f>
        <v>23125.21</v>
      </c>
      <c r="RZ2">
        <f>IF(OR(SA2&lt;=0,RU2=0,$D$19=""),"",EDATE($D$19,RT2))</f>
        <v>46966</v>
      </c>
      <c r="SA2">
        <f>SUMPRODUCT(($D$7:$D$16&gt;0)*$D$7:$D$16)</f>
        <v>18500</v>
      </c>
      <c r="SB2">
        <f>SA2/2</f>
        <v>9250</v>
      </c>
      <c r="SC2" s="20">
        <f>$E$7</f>
        <v>0.22989999999999999</v>
      </c>
      <c r="SD2" s="20">
        <f>$E$8</f>
        <v>0.27489999999999998</v>
      </c>
      <c r="SE2" s="20">
        <f>$E$9</f>
        <v>0.11899999999999999</v>
      </c>
      <c r="SF2" s="20">
        <f>$E$10</f>
        <v>0</v>
      </c>
      <c r="SG2" s="20">
        <f>$E$11</f>
        <v>0</v>
      </c>
      <c r="SH2" s="20">
        <f>$E$12</f>
        <v>0</v>
      </c>
      <c r="SI2" s="20">
        <f>$E$13</f>
        <v>0</v>
      </c>
      <c r="SJ2" s="20">
        <f>$E$14</f>
        <v>0</v>
      </c>
      <c r="SK2" s="20">
        <f>$E$15</f>
        <v>0</v>
      </c>
      <c r="SL2" s="20">
        <f>$E$16</f>
        <v>0</v>
      </c>
      <c r="SM2" s="21">
        <f>$D$7</f>
        <v>3000</v>
      </c>
      <c r="SN2" s="21">
        <f>$D$8</f>
        <v>6500</v>
      </c>
      <c r="SO2" s="21">
        <f>$D$9</f>
        <v>9000</v>
      </c>
      <c r="SP2" s="21">
        <f>$D$10</f>
        <v>0</v>
      </c>
      <c r="SQ2" s="21">
        <f>$D$11</f>
        <v>0</v>
      </c>
      <c r="SR2" s="21">
        <f>$D$12</f>
        <v>0</v>
      </c>
      <c r="SS2" s="21">
        <f>$D$13</f>
        <v>0</v>
      </c>
      <c r="ST2" s="21">
        <f>$D$14</f>
        <v>0</v>
      </c>
      <c r="SU2" s="21">
        <f>$D$15</f>
        <v>0</v>
      </c>
      <c r="SV2" s="21">
        <f>$D$16</f>
        <v>0</v>
      </c>
      <c r="TG2">
        <f>AQ4</f>
        <v>1</v>
      </c>
      <c r="TH2">
        <f>AQ5</f>
        <v>2</v>
      </c>
      <c r="TI2">
        <f>AQ6</f>
        <v>3</v>
      </c>
      <c r="TJ2">
        <f>AQ7</f>
        <v>999</v>
      </c>
      <c r="TK2">
        <f>AQ8</f>
        <v>999</v>
      </c>
      <c r="TL2">
        <f>AQ9</f>
        <v>999</v>
      </c>
      <c r="TM2">
        <f>AQ10</f>
        <v>999</v>
      </c>
      <c r="TN2">
        <f>AQ11</f>
        <v>999</v>
      </c>
      <c r="TO2">
        <f>AQ12</f>
        <v>999</v>
      </c>
      <c r="TP2">
        <f>AQ13</f>
        <v>999</v>
      </c>
      <c r="UU2">
        <f>SUMPRODUCT(($D$7:$D$16&gt;0)*$F$7:$F$16)+$C$57</f>
        <v>853</v>
      </c>
      <c r="UV2">
        <f>SUMPRODUCT(--(UV4:UV75&gt;0.005))</f>
        <v>27</v>
      </c>
      <c r="UW2">
        <f>IF(UW75&lt;=0.005,1,0)</f>
        <v>1</v>
      </c>
      <c r="UX2">
        <f>IF(VC2&lt;=0,"",IF(SUMPRODUCT(--(VB4:VB75=0))+1&gt;72,"&gt;72",SUMPRODUCT(--(VB4:VB75=0))+1))</f>
        <v>7</v>
      </c>
      <c r="UY2">
        <f>IF(VC2&lt;=0,"",IF(SUMPRODUCT(--(UW4:UW75&gt;VD2))+1&gt;72,"&gt;72",SUMPRODUCT(--(UW4:UW75&gt;VD2))+1))</f>
        <v>15</v>
      </c>
      <c r="UZ2">
        <f>IF(VC2&lt;=0,"",SUM(UX4:UX75))</f>
        <v>3866.37</v>
      </c>
      <c r="VA2">
        <f>IF(VC2&lt;=0,"",VC2+SUM(UX4:UX75))</f>
        <v>22366.37</v>
      </c>
      <c r="VB2">
        <f>IF(OR(VC2&lt;=0,UW2=0,$D$19=""),"",EDATE($D$19,UV2))</f>
        <v>46844</v>
      </c>
      <c r="VC2">
        <f>SUMPRODUCT(($D$7:$D$16&gt;0)*$D$7:$D$16)</f>
        <v>18500</v>
      </c>
      <c r="VD2">
        <f>VC2/2</f>
        <v>9250</v>
      </c>
      <c r="VE2" s="20">
        <f>$E$7</f>
        <v>0.22989999999999999</v>
      </c>
      <c r="VF2" s="20">
        <f>$E$8</f>
        <v>0.27489999999999998</v>
      </c>
      <c r="VG2" s="20">
        <f>$E$9</f>
        <v>0.11899999999999999</v>
      </c>
      <c r="VH2" s="20">
        <f>$E$10</f>
        <v>0</v>
      </c>
      <c r="VI2" s="20">
        <f>$E$11</f>
        <v>0</v>
      </c>
      <c r="VJ2" s="20">
        <f>$E$12</f>
        <v>0</v>
      </c>
      <c r="VK2" s="20">
        <f>$E$13</f>
        <v>0</v>
      </c>
      <c r="VL2" s="20">
        <f>$E$14</f>
        <v>0</v>
      </c>
      <c r="VM2" s="20">
        <f>$E$15</f>
        <v>0</v>
      </c>
      <c r="VN2" s="20">
        <f>$E$16</f>
        <v>0</v>
      </c>
      <c r="VO2" s="21">
        <f>$D$7</f>
        <v>3000</v>
      </c>
      <c r="VP2" s="21">
        <f>$D$8</f>
        <v>6500</v>
      </c>
      <c r="VQ2" s="21">
        <f>$D$9</f>
        <v>9000</v>
      </c>
      <c r="VR2" s="21">
        <f>$D$10</f>
        <v>0</v>
      </c>
      <c r="VS2" s="21">
        <f>$D$11</f>
        <v>0</v>
      </c>
      <c r="VT2" s="21">
        <f>$D$12</f>
        <v>0</v>
      </c>
      <c r="VU2" s="21">
        <f>$D$13</f>
        <v>0</v>
      </c>
      <c r="VV2" s="21">
        <f>$D$14</f>
        <v>0</v>
      </c>
      <c r="VW2" s="21">
        <f>$D$15</f>
        <v>0</v>
      </c>
      <c r="VX2" s="21">
        <f>$D$16</f>
        <v>0</v>
      </c>
      <c r="XX2">
        <f>SUMPRODUCT(--(XX4:XX243&gt;0.005))</f>
        <v>109</v>
      </c>
      <c r="XY2">
        <f>IF(XY243&lt;=0.005,1,0)</f>
        <v>1</v>
      </c>
      <c r="YB2">
        <f>IF(YE2&lt;=0,"",SUM(XZ4:XZ243))</f>
        <v>15922.589999999998</v>
      </c>
      <c r="YC2">
        <f>IF(YE2&lt;=0,"",YE2+SUM(XZ4:XZ243))</f>
        <v>34422.589999999997</v>
      </c>
      <c r="YD2">
        <f>IF(OR(YE2&lt;=0,XY2=0,$D$19=""),"",EDATE($D$19,XX2))</f>
        <v>49341</v>
      </c>
      <c r="YE2">
        <f>SUMPRODUCT(($D$7:$D$16&gt;0)*$D$7:$D$16)</f>
        <v>18500</v>
      </c>
      <c r="YF2">
        <f>YE2/2</f>
        <v>9250</v>
      </c>
      <c r="YG2" s="20">
        <f>$E$7</f>
        <v>0.22989999999999999</v>
      </c>
      <c r="YH2" s="20">
        <f>$E$8</f>
        <v>0.27489999999999998</v>
      </c>
      <c r="YI2" s="20">
        <f>$E$9</f>
        <v>0.11899999999999999</v>
      </c>
      <c r="YJ2" s="20">
        <f>$E$10</f>
        <v>0</v>
      </c>
      <c r="YK2" s="20">
        <f>$E$11</f>
        <v>0</v>
      </c>
      <c r="YL2" s="20">
        <f>$E$12</f>
        <v>0</v>
      </c>
      <c r="YM2" s="20">
        <f>$E$13</f>
        <v>0</v>
      </c>
      <c r="YN2" s="20">
        <f>$E$14</f>
        <v>0</v>
      </c>
      <c r="YO2" s="20">
        <f>$E$15</f>
        <v>0</v>
      </c>
      <c r="YP2" s="20">
        <f>$E$16</f>
        <v>0</v>
      </c>
      <c r="YQ2" s="21">
        <f>$D$7</f>
        <v>3000</v>
      </c>
      <c r="YR2" s="21">
        <f>$D$8</f>
        <v>6500</v>
      </c>
      <c r="YS2" s="21">
        <f>$D$9</f>
        <v>9000</v>
      </c>
      <c r="YT2" s="21">
        <f>$D$10</f>
        <v>0</v>
      </c>
      <c r="YU2" s="21">
        <f>$D$11</f>
        <v>0</v>
      </c>
      <c r="YV2" s="21">
        <f>$D$12</f>
        <v>0</v>
      </c>
      <c r="YW2" s="21">
        <f>$D$13</f>
        <v>0</v>
      </c>
      <c r="YX2" s="21">
        <f>$D$14</f>
        <v>0</v>
      </c>
      <c r="YY2" s="21">
        <f>$D$15</f>
        <v>0</v>
      </c>
      <c r="YZ2" s="21">
        <f>$D$16</f>
        <v>0</v>
      </c>
    </row>
    <row r="3" spans="1:676" ht="30" customHeight="1" x14ac:dyDescent="0.45">
      <c r="A3" s="11" t="s">
        <v>22</v>
      </c>
      <c r="B3" s="11"/>
      <c r="C3" s="11"/>
      <c r="D3" s="11"/>
      <c r="E3" s="11"/>
      <c r="F3" s="11"/>
      <c r="G3" s="11"/>
      <c r="H3" s="11"/>
      <c r="I3" s="11"/>
    </row>
    <row r="4" spans="1:676" x14ac:dyDescent="0.45">
      <c r="AN4">
        <v>1</v>
      </c>
      <c r="AO4">
        <f>IF($D$7&lt;=0,999,SUMPRODUCT(($D$7:$D$16&gt;0)*($D$7:$D$16&lt;$D$7))+SUMPRODUCT(($D$7:$D$16&gt;0)*($D$7:$D$16=$D$7)*($AN$4:$AN$13&lt;$AN4))+1)</f>
        <v>1</v>
      </c>
      <c r="AP4">
        <f>IF($D$7&lt;=0,999,SUMPRODUCT(($D$7:$D$16&gt;0)*($E$7:$E$16&gt;$E$7))+SUMPRODUCT(($D$7:$D$16&gt;0)*($E$7:$E$16=$E$7)*($AN$4:$AN$13&lt;$AN4))+1)</f>
        <v>2</v>
      </c>
      <c r="AQ4">
        <f>IF($D$7&lt;=0,999,IF($D$20="Snowball",AO4,AP4))</f>
        <v>1</v>
      </c>
      <c r="AT4">
        <v>1</v>
      </c>
      <c r="AU4" s="21">
        <f>$D$7</f>
        <v>3000</v>
      </c>
      <c r="AV4" s="21">
        <f>$D$8</f>
        <v>6500</v>
      </c>
      <c r="AW4" s="21">
        <f>$D$9</f>
        <v>9000</v>
      </c>
      <c r="AX4" s="21">
        <f>$D$10</f>
        <v>0</v>
      </c>
      <c r="AY4" s="21">
        <f>$D$11</f>
        <v>0</v>
      </c>
      <c r="AZ4" s="21">
        <f>$D$12</f>
        <v>0</v>
      </c>
      <c r="BA4" s="21">
        <f>$D$13</f>
        <v>0</v>
      </c>
      <c r="BB4" s="21">
        <f>$D$14</f>
        <v>0</v>
      </c>
      <c r="BC4" s="21">
        <f>$D$15</f>
        <v>0</v>
      </c>
      <c r="BD4" s="21">
        <f>$D$16</f>
        <v>0</v>
      </c>
      <c r="BE4">
        <f t="shared" ref="BE4:BE35" si="0">IF(AU4&lt;=0,0,MIN($F$7,(AU4+ROUND(AU4*$E$7/12,2))))</f>
        <v>90</v>
      </c>
      <c r="BF4">
        <f t="shared" ref="BF4:BF35" si="1">IF(AV4&lt;=0,0,MIN($F$8,(AV4+ROUND(AV4*$E$8/12,2))))</f>
        <v>163</v>
      </c>
      <c r="BG4">
        <f t="shared" ref="BG4:BG35" si="2">IF(AW4&lt;=0,0,MIN($F$9,(AW4+ROUND(AW4*$E$9/12,2))))</f>
        <v>200</v>
      </c>
      <c r="BH4">
        <f t="shared" ref="BH4:BH35" si="3">IF(AX4&lt;=0,0,MIN($F$10,(AX4+ROUND(AX4*$E$10/12,2))))</f>
        <v>0</v>
      </c>
      <c r="BI4">
        <f t="shared" ref="BI4:BI35" si="4">IF(AY4&lt;=0,0,MIN($F$11,(AY4+ROUND(AY4*$E$11/12,2))))</f>
        <v>0</v>
      </c>
      <c r="BJ4">
        <f t="shared" ref="BJ4:BJ35" si="5">IF(AZ4&lt;=0,0,MIN($F$12,(AZ4+ROUND(AZ4*$E$12/12,2))))</f>
        <v>0</v>
      </c>
      <c r="BK4">
        <f t="shared" ref="BK4:BK35" si="6">IF(BA4&lt;=0,0,MIN($F$13,(BA4+ROUND(BA4*$E$13/12,2))))</f>
        <v>0</v>
      </c>
      <c r="BL4">
        <f t="shared" ref="BL4:BL35" si="7">IF(BB4&lt;=0,0,MIN($F$14,(BB4+ROUND(BB4*$E$14/12,2))))</f>
        <v>0</v>
      </c>
      <c r="BM4">
        <f t="shared" ref="BM4:BM35" si="8">IF(BC4&lt;=0,0,MIN($F$15,(BC4+ROUND(BC4*$E$15/12,2))))</f>
        <v>0</v>
      </c>
      <c r="BN4">
        <f t="shared" ref="BN4:BN35" si="9">IF(BD4&lt;=0,0,MIN($F$16,(BD4+ROUND(BD4*$E$16/12,2))))</f>
        <v>0</v>
      </c>
      <c r="BO4">
        <f t="shared" ref="BO4:BO35" si="10">MAX(0,(AU4+ROUND(AU4*$E$7/12,2))-BE4)</f>
        <v>2967.48</v>
      </c>
      <c r="BP4">
        <f t="shared" ref="BP4:BP35" si="11">MAX(0,(AV4+ROUND(AV4*$E$8/12,2))-BF4)</f>
        <v>6485.9</v>
      </c>
      <c r="BQ4">
        <f t="shared" ref="BQ4:BQ35" si="12">MAX(0,(AW4+ROUND(AW4*$E$9/12,2))-BG4)</f>
        <v>8889.25</v>
      </c>
      <c r="BR4">
        <f t="shared" ref="BR4:BR35" si="13">MAX(0,(AX4+ROUND(AX4*$E$10/12,2))-BH4)</f>
        <v>0</v>
      </c>
      <c r="BS4">
        <f t="shared" ref="BS4:BS35" si="14">MAX(0,(AY4+ROUND(AY4*$E$11/12,2))-BI4)</f>
        <v>0</v>
      </c>
      <c r="BT4">
        <f t="shared" ref="BT4:BT35" si="15">MAX(0,(AZ4+ROUND(AZ4*$E$12/12,2))-BJ4)</f>
        <v>0</v>
      </c>
      <c r="BU4">
        <f t="shared" ref="BU4:BU35" si="16">MAX(0,(BA4+ROUND(BA4*$E$13/12,2))-BK4)</f>
        <v>0</v>
      </c>
      <c r="BV4">
        <f t="shared" ref="BV4:BV35" si="17">MAX(0,(BB4+ROUND(BB4*$E$14/12,2))-BL4)</f>
        <v>0</v>
      </c>
      <c r="BW4">
        <f t="shared" ref="BW4:BW35" si="18">MAX(0,(BC4+ROUND(BC4*$E$15/12,2))-BM4)</f>
        <v>0</v>
      </c>
      <c r="BX4">
        <f t="shared" ref="BX4:BX35" si="19">MAX(0,(BD4+ROUND(BD4*$E$16/12,2))-BN4)</f>
        <v>0</v>
      </c>
      <c r="BY4">
        <f t="shared" ref="BY4:BY35" si="20">IF(AU4&lt;=0,0,ROUND(MAX(0,(AU4+ROUND(AU4*$E$7/12,2))-BE4-(MIN(BO4,MAX(0,CI4-SUMPRODUCT(($AU$2:$BD$2&lt;$AU$2)*BO4:BX4))))),2))</f>
        <v>2767.48</v>
      </c>
      <c r="BZ4">
        <f t="shared" ref="BZ4:BZ35" si="21">IF(AV4&lt;=0,0,ROUND(MAX(0,(AV4+ROUND(AV4*$E$8/12,2))-BF4-(MIN(BP4,MAX(0,CI4-SUMPRODUCT(($AU$2:$BD$2&lt;$AV$2)*BO4:BX4))))),2))</f>
        <v>6485.9</v>
      </c>
      <c r="CA4">
        <f t="shared" ref="CA4:CA35" si="22">IF(AW4&lt;=0,0,ROUND(MAX(0,(AW4+ROUND(AW4*$E$9/12,2))-BG4-(MIN(BQ4,MAX(0,CI4-SUMPRODUCT(($AU$2:$BD$2&lt;$AW$2)*BO4:BX4))))),2))</f>
        <v>8889.25</v>
      </c>
      <c r="CB4">
        <f t="shared" ref="CB4:CB35" si="23">IF(AX4&lt;=0,0,ROUND(MAX(0,(AX4+ROUND(AX4*$E$10/12,2))-BH4-(MIN(BR4,MAX(0,CI4-SUMPRODUCT(($AU$2:$BD$2&lt;$AX$2)*BO4:BX4))))),2))</f>
        <v>0</v>
      </c>
      <c r="CC4">
        <f t="shared" ref="CC4:CC35" si="24">IF(AY4&lt;=0,0,ROUND(MAX(0,(AY4+ROUND(AY4*$E$11/12,2))-BI4-(MIN(BS4,MAX(0,CI4-SUMPRODUCT(($AU$2:$BD$2&lt;$AY$2)*BO4:BX4))))),2))</f>
        <v>0</v>
      </c>
      <c r="CD4">
        <f t="shared" ref="CD4:CD35" si="25">IF(AZ4&lt;=0,0,ROUND(MAX(0,(AZ4+ROUND(AZ4*$E$12/12,2))-BJ4-(MIN(BT4,MAX(0,CI4-SUMPRODUCT(($AU$2:$BD$2&lt;$AZ$2)*BO4:BX4))))),2))</f>
        <v>0</v>
      </c>
      <c r="CE4">
        <f t="shared" ref="CE4:CE35" si="26">IF(BA4&lt;=0,0,ROUND(MAX(0,(BA4+ROUND(BA4*$E$13/12,2))-BK4-(MIN(BU4,MAX(0,CI4-SUMPRODUCT(($AU$2:$BD$2&lt;$BA$2)*BO4:BX4))))),2))</f>
        <v>0</v>
      </c>
      <c r="CF4">
        <f t="shared" ref="CF4:CF35" si="27">IF(BB4&lt;=0,0,ROUND(MAX(0,(BB4+ROUND(BB4*$E$14/12,2))-BL4-(MIN(BV4,MAX(0,CI4-SUMPRODUCT(($AU$2:$BD$2&lt;$BB$2)*BO4:BX4))))),2))</f>
        <v>0</v>
      </c>
      <c r="CG4">
        <f t="shared" ref="CG4:CG35" si="28">IF(BC4&lt;=0,0,ROUND(MAX(0,(BC4+ROUND(BC4*$E$15/12,2))-BM4-(MIN(BW4,MAX(0,CI4-SUMPRODUCT(($AU$2:$BD$2&lt;$BC$2)*BO4:BX4))))),2))</f>
        <v>0</v>
      </c>
      <c r="CH4">
        <f t="shared" ref="CH4:CH35" si="29">IF(BD4&lt;=0,0,ROUND(MAX(0,(BD4+ROUND(BD4*$E$16/12,2))-BN4-(MIN(BX4,MAX(0,CI4-SUMPRODUCT(($AU$2:$BD$2&lt;$BD$2)*BO4:BX4))))),2))</f>
        <v>0</v>
      </c>
      <c r="CI4">
        <f t="shared" ref="CI4:CI35" si="30">$CI$2-SUM(BE4:BN4)</f>
        <v>200</v>
      </c>
      <c r="CJ4">
        <f t="shared" ref="CJ4:CJ35" si="31">SUM(AU4:BD4)</f>
        <v>18500</v>
      </c>
      <c r="CK4">
        <f t="shared" ref="CK4:CK35" si="32">SUM(BY4:CH4)</f>
        <v>18142.629999999997</v>
      </c>
      <c r="CL4">
        <f t="shared" ref="CL4:CL35" si="33">SUMPRODUCT(ROUND(AU4:BD4*$CS$2:$DB$2/12,2))</f>
        <v>295.63</v>
      </c>
      <c r="CM4">
        <f t="shared" ref="CM4:CM35" si="34">CL4+(CJ4-CK4)</f>
        <v>653.00000000000261</v>
      </c>
      <c r="CN4">
        <f t="shared" ref="CN4:CN35" si="35">IF(DM4&gt;=999,"",MATCH(DM4,$AU$2:$BD$2,0))</f>
        <v>1</v>
      </c>
      <c r="CO4" t="str">
        <f t="shared" ref="CO4:CO35" si="36">IF(DN4&gt;=999,"",MATCH(DN4,$AU$2:$BD$2,0))</f>
        <v/>
      </c>
      <c r="CP4">
        <f t="shared" ref="CP4:CP35" si="37">SUMPRODUCT((BY4:CH4&lt;=0.005)*($DC$2:$DL$2&gt;0))</f>
        <v>0</v>
      </c>
      <c r="DM4">
        <f t="shared" ref="DM4:DM35" si="38">MIN(IF(AU4&gt;0.005,$AU$2,999),IF(AV4&gt;0.005,$AV$2,999),IF(AW4&gt;0.005,$AW$2,999),IF(AX4&gt;0.005,$AX$2,999),IF(AY4&gt;0.005,$AY$2,999),IF(AZ4&gt;0.005,$AZ$2,999),IF(BA4&gt;0.005,$BA$2,999),IF(BB4&gt;0.005,$BB$2,999),IF(BC4&gt;0.005,$BC$2,999),IF(BD4&gt;0.005,$BD$2,999))</f>
        <v>1</v>
      </c>
      <c r="DN4">
        <f t="shared" ref="DN4:DN35" si="39">MIN(IF(AND(AU4&gt;0.005,BY4&lt;=0.005),$AU$2,999),IF(AND(AV4&gt;0.005,BZ4&lt;=0.005),$AV$2,999),IF(AND(AW4&gt;0.005,CA4&lt;=0.005),$AW$2,999),IF(AND(AX4&gt;0.005,CB4&lt;=0.005),$AX$2,999),IF(AND(AY4&gt;0.005,CC4&lt;=0.005),$AY$2,999),IF(AND(AZ4&gt;0.005,CD4&lt;=0.005),$AZ$2,999),IF(AND(BA4&gt;0.005,CE4&lt;=0.005),$BA$2,999),IF(AND(BB4&gt;0.005,CF4&lt;=0.005),$BB$2,999),IF(AND(BC4&gt;0.005,CG4&lt;=0.005),$BC$2,999),IF(AND(BD4&gt;0.005,CH4&lt;=0.005),$BD$2,999))</f>
        <v>999</v>
      </c>
      <c r="DV4">
        <v>1</v>
      </c>
      <c r="DW4" s="21">
        <f>$D$7</f>
        <v>3000</v>
      </c>
      <c r="DX4" s="21">
        <f>$D$8</f>
        <v>6500</v>
      </c>
      <c r="DY4" s="21">
        <f>$D$9</f>
        <v>9000</v>
      </c>
      <c r="DZ4" s="21">
        <f>$D$10</f>
        <v>0</v>
      </c>
      <c r="EA4" s="21">
        <f>$D$11</f>
        <v>0</v>
      </c>
      <c r="EB4" s="21">
        <f>$D$12</f>
        <v>0</v>
      </c>
      <c r="EC4" s="21">
        <f>$D$13</f>
        <v>0</v>
      </c>
      <c r="ED4" s="21">
        <f>$D$14</f>
        <v>0</v>
      </c>
      <c r="EE4" s="21">
        <f>$D$15</f>
        <v>0</v>
      </c>
      <c r="EF4" s="21">
        <f>$D$16</f>
        <v>0</v>
      </c>
      <c r="EG4">
        <f t="shared" ref="EG4:EG35" si="40">IF(DW4&lt;=0,0,MIN($F$7,(DW4+ROUND(DW4*$E$7/12,2))))</f>
        <v>90</v>
      </c>
      <c r="EH4">
        <f t="shared" ref="EH4:EH35" si="41">IF(DX4&lt;=0,0,MIN($F$8,(DX4+ROUND(DX4*$E$8/12,2))))</f>
        <v>163</v>
      </c>
      <c r="EI4">
        <f t="shared" ref="EI4:EI35" si="42">IF(DY4&lt;=0,0,MIN($F$9,(DY4+ROUND(DY4*$E$9/12,2))))</f>
        <v>200</v>
      </c>
      <c r="EJ4">
        <f t="shared" ref="EJ4:EJ35" si="43">IF(DZ4&lt;=0,0,MIN($F$10,(DZ4+ROUND(DZ4*$E$10/12,2))))</f>
        <v>0</v>
      </c>
      <c r="EK4">
        <f t="shared" ref="EK4:EK35" si="44">IF(EA4&lt;=0,0,MIN($F$11,(EA4+ROUND(EA4*$E$11/12,2))))</f>
        <v>0</v>
      </c>
      <c r="EL4">
        <f t="shared" ref="EL4:EL35" si="45">IF(EB4&lt;=0,0,MIN($F$12,(EB4+ROUND(EB4*$E$12/12,2))))</f>
        <v>0</v>
      </c>
      <c r="EM4">
        <f t="shared" ref="EM4:EM35" si="46">IF(EC4&lt;=0,0,MIN($F$13,(EC4+ROUND(EC4*$E$13/12,2))))</f>
        <v>0</v>
      </c>
      <c r="EN4">
        <f t="shared" ref="EN4:EN35" si="47">IF(ED4&lt;=0,0,MIN($F$14,(ED4+ROUND(ED4*$E$14/12,2))))</f>
        <v>0</v>
      </c>
      <c r="EO4">
        <f t="shared" ref="EO4:EO35" si="48">IF(EE4&lt;=0,0,MIN($F$15,(EE4+ROUND(EE4*$E$15/12,2))))</f>
        <v>0</v>
      </c>
      <c r="EP4">
        <f t="shared" ref="EP4:EP35" si="49">IF(EF4&lt;=0,0,MIN($F$16,(EF4+ROUND(EF4*$E$16/12,2))))</f>
        <v>0</v>
      </c>
      <c r="EQ4">
        <f t="shared" ref="EQ4:EQ35" si="50">MAX(0,(DW4+ROUND(DW4*$E$7/12,2))-EG4)</f>
        <v>2967.48</v>
      </c>
      <c r="ER4">
        <f t="shared" ref="ER4:ER35" si="51">MAX(0,(DX4+ROUND(DX4*$E$8/12,2))-EH4)</f>
        <v>6485.9</v>
      </c>
      <c r="ES4">
        <f t="shared" ref="ES4:ES35" si="52">MAX(0,(DY4+ROUND(DY4*$E$9/12,2))-EI4)</f>
        <v>8889.25</v>
      </c>
      <c r="ET4">
        <f t="shared" ref="ET4:ET35" si="53">MAX(0,(DZ4+ROUND(DZ4*$E$10/12,2))-EJ4)</f>
        <v>0</v>
      </c>
      <c r="EU4">
        <f t="shared" ref="EU4:EU35" si="54">MAX(0,(EA4+ROUND(EA4*$E$11/12,2))-EK4)</f>
        <v>0</v>
      </c>
      <c r="EV4">
        <f t="shared" ref="EV4:EV35" si="55">MAX(0,(EB4+ROUND(EB4*$E$12/12,2))-EL4)</f>
        <v>0</v>
      </c>
      <c r="EW4">
        <f t="shared" ref="EW4:EW35" si="56">MAX(0,(EC4+ROUND(EC4*$E$13/12,2))-EM4)</f>
        <v>0</v>
      </c>
      <c r="EX4">
        <f t="shared" ref="EX4:EX35" si="57">MAX(0,(ED4+ROUND(ED4*$E$14/12,2))-EN4)</f>
        <v>0</v>
      </c>
      <c r="EY4">
        <f t="shared" ref="EY4:EY35" si="58">MAX(0,(EE4+ROUND(EE4*$E$15/12,2))-EO4)</f>
        <v>0</v>
      </c>
      <c r="EZ4">
        <f t="shared" ref="EZ4:EZ35" si="59">MAX(0,(EF4+ROUND(EF4*$E$16/12,2))-EP4)</f>
        <v>0</v>
      </c>
      <c r="FA4">
        <f t="shared" ref="FA4:FA35" si="60">IF(DW4&lt;=0,0,ROUND(MAX(0,(DW4+ROUND(DW4*$E$7/12,2))-EG4-(MIN(EQ4,MAX(0,FK4-SUMPRODUCT(($DW$2:$EF$2&lt;$DW$2)*EQ4:EZ4))))),2))</f>
        <v>2967.48</v>
      </c>
      <c r="FB4">
        <f t="shared" ref="FB4:FB35" si="61">IF(DX4&lt;=0,0,ROUND(MAX(0,(DX4+ROUND(DX4*$E$8/12,2))-EH4-(MIN(ER4,MAX(0,FK4-SUMPRODUCT(($DW$2:$EF$2&lt;$DX$2)*EQ4:EZ4))))),2))</f>
        <v>6285.9</v>
      </c>
      <c r="FC4">
        <f t="shared" ref="FC4:FC35" si="62">IF(DY4&lt;=0,0,ROUND(MAX(0,(DY4+ROUND(DY4*$E$9/12,2))-EI4-(MIN(ES4,MAX(0,FK4-SUMPRODUCT(($DW$2:$EF$2&lt;$DY$2)*EQ4:EZ4))))),2))</f>
        <v>8889.25</v>
      </c>
      <c r="FD4">
        <f t="shared" ref="FD4:FD35" si="63">IF(DZ4&lt;=0,0,ROUND(MAX(0,(DZ4+ROUND(DZ4*$E$10/12,2))-EJ4-(MIN(ET4,MAX(0,FK4-SUMPRODUCT(($DW$2:$EF$2&lt;$DZ$2)*EQ4:EZ4))))),2))</f>
        <v>0</v>
      </c>
      <c r="FE4">
        <f t="shared" ref="FE4:FE35" si="64">IF(EA4&lt;=0,0,ROUND(MAX(0,(EA4+ROUND(EA4*$E$11/12,2))-EK4-(MIN(EU4,MAX(0,FK4-SUMPRODUCT(($DW$2:$EF$2&lt;$EA$2)*EQ4:EZ4))))),2))</f>
        <v>0</v>
      </c>
      <c r="FF4">
        <f t="shared" ref="FF4:FF35" si="65">IF(EB4&lt;=0,0,ROUND(MAX(0,(EB4+ROUND(EB4*$E$12/12,2))-EL4-(MIN(EV4,MAX(0,FK4-SUMPRODUCT(($DW$2:$EF$2&lt;$EB$2)*EQ4:EZ4))))),2))</f>
        <v>0</v>
      </c>
      <c r="FG4">
        <f t="shared" ref="FG4:FG35" si="66">IF(EC4&lt;=0,0,ROUND(MAX(0,(EC4+ROUND(EC4*$E$13/12,2))-EM4-(MIN(EW4,MAX(0,FK4-SUMPRODUCT(($DW$2:$EF$2&lt;$EC$2)*EQ4:EZ4))))),2))</f>
        <v>0</v>
      </c>
      <c r="FH4">
        <f t="shared" ref="FH4:FH35" si="67">IF(ED4&lt;=0,0,ROUND(MAX(0,(ED4+ROUND(ED4*$E$14/12,2))-EN4-(MIN(EX4,MAX(0,FK4-SUMPRODUCT(($DW$2:$EF$2&lt;$ED$2)*EQ4:EZ4))))),2))</f>
        <v>0</v>
      </c>
      <c r="FI4">
        <f t="shared" ref="FI4:FI35" si="68">IF(EE4&lt;=0,0,ROUND(MAX(0,(EE4+ROUND(EE4*$E$15/12,2))-EO4-(MIN(EY4,MAX(0,FK4-SUMPRODUCT(($DW$2:$EF$2&lt;$EE$2)*EQ4:EZ4))))),2))</f>
        <v>0</v>
      </c>
      <c r="FJ4">
        <f t="shared" ref="FJ4:FJ35" si="69">IF(EF4&lt;=0,0,ROUND(MAX(0,(EF4+ROUND(EF4*$E$16/12,2))-EP4-(MIN(EZ4,MAX(0,FK4-SUMPRODUCT(($DW$2:$EF$2&lt;$EF$2)*EQ4:EZ4))))),2))</f>
        <v>0</v>
      </c>
      <c r="FK4">
        <f t="shared" ref="FK4:FK35" si="70">$FK$2-SUM(EG4:EP4)</f>
        <v>200</v>
      </c>
      <c r="FL4">
        <f t="shared" ref="FL4:FL35" si="71">SUM(DW4:EF4)</f>
        <v>18500</v>
      </c>
      <c r="FM4">
        <f t="shared" ref="FM4:FM35" si="72">SUM(FA4:FJ4)</f>
        <v>18142.629999999997</v>
      </c>
      <c r="FN4">
        <f t="shared" ref="FN4:FN35" si="73">SUMPRODUCT(ROUND(DW4:EF4*$FU$2:$GD$2/12,2))</f>
        <v>295.63</v>
      </c>
      <c r="FO4">
        <f t="shared" ref="FO4:FO35" si="74">FN4+(FL4-FM4)</f>
        <v>653.00000000000261</v>
      </c>
      <c r="FP4">
        <f t="shared" ref="FP4:FP35" si="75">IF(GO4&gt;=999,"",MATCH(GO4,$DW$2:$EF$2,0))</f>
        <v>2</v>
      </c>
      <c r="FQ4" t="str">
        <f t="shared" ref="FQ4:FQ35" si="76">IF(GP4&gt;=999,"",MATCH(GP4,$DW$2:$EF$2,0))</f>
        <v/>
      </c>
      <c r="FR4">
        <f t="shared" ref="FR4:FR35" si="77">SUMPRODUCT((FA4:FJ4&lt;=0.005)*($GE$2:$GN$2&gt;0))</f>
        <v>0</v>
      </c>
      <c r="GO4">
        <f t="shared" ref="GO4:GO35" si="78">MIN(IF(DW4&gt;0.005,$DW$2,999),IF(DX4&gt;0.005,$DX$2,999),IF(DY4&gt;0.005,$DY$2,999),IF(DZ4&gt;0.005,$DZ$2,999),IF(EA4&gt;0.005,$EA$2,999),IF(EB4&gt;0.005,$EB$2,999),IF(EC4&gt;0.005,$EC$2,999),IF(ED4&gt;0.005,$ED$2,999),IF(EE4&gt;0.005,$EE$2,999),IF(EF4&gt;0.005,$EF$2,999))</f>
        <v>1</v>
      </c>
      <c r="GP4">
        <f t="shared" ref="GP4:GP35" si="79">MIN(IF(AND(DW4&gt;0.005,FA4&lt;=0.005),$DW$2,999),IF(AND(DX4&gt;0.005,FB4&lt;=0.005),$DX$2,999),IF(AND(DY4&gt;0.005,FC4&lt;=0.005),$DY$2,999),IF(AND(DZ4&gt;0.005,FD4&lt;=0.005),$DZ$2,999),IF(AND(EA4&gt;0.005,FE4&lt;=0.005),$EA$2,999),IF(AND(EB4&gt;0.005,FF4&lt;=0.005),$EB$2,999),IF(AND(EC4&gt;0.005,FG4&lt;=0.005),$EC$2,999),IF(AND(ED4&gt;0.005,FH4&lt;=0.005),$ED$2,999),IF(AND(EE4&gt;0.005,FI4&lt;=0.005),$EE$2,999),IF(AND(EF4&gt;0.005,FJ4&lt;=0.005),$EF$2,999))</f>
        <v>999</v>
      </c>
      <c r="GX4">
        <v>1</v>
      </c>
      <c r="GY4" s="21">
        <f>$D$7</f>
        <v>3000</v>
      </c>
      <c r="GZ4" s="21">
        <f>$D$8</f>
        <v>6500</v>
      </c>
      <c r="HA4" s="21">
        <f>$D$9</f>
        <v>9000</v>
      </c>
      <c r="HB4" s="21">
        <f>$D$10</f>
        <v>0</v>
      </c>
      <c r="HC4" s="21">
        <f>$D$11</f>
        <v>0</v>
      </c>
      <c r="HD4" s="21">
        <f>$D$12</f>
        <v>0</v>
      </c>
      <c r="HE4" s="21">
        <f>$D$13</f>
        <v>0</v>
      </c>
      <c r="HF4" s="21">
        <f>$D$14</f>
        <v>0</v>
      </c>
      <c r="HG4" s="21">
        <f>$D$15</f>
        <v>0</v>
      </c>
      <c r="HH4" s="21">
        <f>$D$16</f>
        <v>0</v>
      </c>
      <c r="HI4">
        <f t="shared" ref="HI4:HI35" si="80">IF(GY4&lt;=0,0,MIN($F$7,(GY4+ROUND(GY4*$E$7/12,2))))</f>
        <v>90</v>
      </c>
      <c r="HJ4">
        <f t="shared" ref="HJ4:HJ35" si="81">IF(GZ4&lt;=0,0,MIN($F$8,(GZ4+ROUND(GZ4*$E$8/12,2))))</f>
        <v>163</v>
      </c>
      <c r="HK4">
        <f t="shared" ref="HK4:HK35" si="82">IF(HA4&lt;=0,0,MIN($F$9,(HA4+ROUND(HA4*$E$9/12,2))))</f>
        <v>200</v>
      </c>
      <c r="HL4">
        <f t="shared" ref="HL4:HL35" si="83">IF(HB4&lt;=0,0,MIN($F$10,(HB4+ROUND(HB4*$E$10/12,2))))</f>
        <v>0</v>
      </c>
      <c r="HM4">
        <f t="shared" ref="HM4:HM35" si="84">IF(HC4&lt;=0,0,MIN($F$11,(HC4+ROUND(HC4*$E$11/12,2))))</f>
        <v>0</v>
      </c>
      <c r="HN4">
        <f t="shared" ref="HN4:HN35" si="85">IF(HD4&lt;=0,0,MIN($F$12,(HD4+ROUND(HD4*$E$12/12,2))))</f>
        <v>0</v>
      </c>
      <c r="HO4">
        <f t="shared" ref="HO4:HO35" si="86">IF(HE4&lt;=0,0,MIN($F$13,(HE4+ROUND(HE4*$E$13/12,2))))</f>
        <v>0</v>
      </c>
      <c r="HP4">
        <f t="shared" ref="HP4:HP35" si="87">IF(HF4&lt;=0,0,MIN($F$14,(HF4+ROUND(HF4*$E$14/12,2))))</f>
        <v>0</v>
      </c>
      <c r="HQ4">
        <f t="shared" ref="HQ4:HQ35" si="88">IF(HG4&lt;=0,0,MIN($F$15,(HG4+ROUND(HG4*$E$15/12,2))))</f>
        <v>0</v>
      </c>
      <c r="HR4">
        <f t="shared" ref="HR4:HR35" si="89">IF(HH4&lt;=0,0,MIN($F$16,(HH4+ROUND(HH4*$E$16/12,2))))</f>
        <v>0</v>
      </c>
      <c r="HS4">
        <f t="shared" ref="HS4:HS35" si="90">MAX(0,(GY4+ROUND(GY4*$E$7/12,2))-HI4)</f>
        <v>2967.48</v>
      </c>
      <c r="HT4">
        <f t="shared" ref="HT4:HT35" si="91">MAX(0,(GZ4+ROUND(GZ4*$E$8/12,2))-HJ4)</f>
        <v>6485.9</v>
      </c>
      <c r="HU4">
        <f t="shared" ref="HU4:HU35" si="92">MAX(0,(HA4+ROUND(HA4*$E$9/12,2))-HK4)</f>
        <v>8889.25</v>
      </c>
      <c r="HV4">
        <f t="shared" ref="HV4:HV35" si="93">MAX(0,(HB4+ROUND(HB4*$E$10/12,2))-HL4)</f>
        <v>0</v>
      </c>
      <c r="HW4">
        <f t="shared" ref="HW4:HW35" si="94">MAX(0,(HC4+ROUND(HC4*$E$11/12,2))-HM4)</f>
        <v>0</v>
      </c>
      <c r="HX4">
        <f t="shared" ref="HX4:HX35" si="95">MAX(0,(HD4+ROUND(HD4*$E$12/12,2))-HN4)</f>
        <v>0</v>
      </c>
      <c r="HY4">
        <f t="shared" ref="HY4:HY35" si="96">MAX(0,(HE4+ROUND(HE4*$E$13/12,2))-HO4)</f>
        <v>0</v>
      </c>
      <c r="HZ4">
        <f t="shared" ref="HZ4:HZ35" si="97">MAX(0,(HF4+ROUND(HF4*$E$14/12,2))-HP4)</f>
        <v>0</v>
      </c>
      <c r="IA4">
        <f t="shared" ref="IA4:IA35" si="98">MAX(0,(HG4+ROUND(HG4*$E$15/12,2))-HQ4)</f>
        <v>0</v>
      </c>
      <c r="IB4">
        <f t="shared" ref="IB4:IB35" si="99">MAX(0,(HH4+ROUND(HH4*$E$16/12,2))-HR4)</f>
        <v>0</v>
      </c>
      <c r="IC4">
        <f t="shared" ref="IC4:IC35" si="100">IF(GY4&lt;=0,0,ROUND(MAX(0,(GY4+ROUND(GY4*$E$7/12,2))-HI4-(MIN(HS4,MAX(0,IM4-SUMPRODUCT(($GY$2:$HH$2&lt;$GY$2)*HS4:IB4))))),2))</f>
        <v>2967.48</v>
      </c>
      <c r="ID4">
        <f t="shared" ref="ID4:ID35" si="101">IF(GZ4&lt;=0,0,ROUND(MAX(0,(GZ4+ROUND(GZ4*$E$8/12,2))-HJ4-(MIN(HT4,MAX(0,IM4-SUMPRODUCT(($GY$2:$HH$2&lt;$GZ$2)*HS4:IB4))))),2))</f>
        <v>6485.9</v>
      </c>
      <c r="IE4">
        <f t="shared" ref="IE4:IE35" si="102">IF(HA4&lt;=0,0,ROUND(MAX(0,(HA4+ROUND(HA4*$E$9/12,2))-HK4-(MIN(HU4,MAX(0,IM4-SUMPRODUCT(($GY$2:$HH$2&lt;$HA$2)*HS4:IB4))))),2))</f>
        <v>8889.25</v>
      </c>
      <c r="IF4">
        <f t="shared" ref="IF4:IF35" si="103">IF(HB4&lt;=0,0,ROUND(MAX(0,(HB4+ROUND(HB4*$E$10/12,2))-HL4-(MIN(HV4,MAX(0,IM4-SUMPRODUCT(($GY$2:$HH$2&lt;$HB$2)*HS4:IB4))))),2))</f>
        <v>0</v>
      </c>
      <c r="IG4">
        <f t="shared" ref="IG4:IG35" si="104">IF(HC4&lt;=0,0,ROUND(MAX(0,(HC4+ROUND(HC4*$E$11/12,2))-HM4-(MIN(HW4,MAX(0,IM4-SUMPRODUCT(($GY$2:$HH$2&lt;$HC$2)*HS4:IB4))))),2))</f>
        <v>0</v>
      </c>
      <c r="IH4">
        <f t="shared" ref="IH4:IH35" si="105">IF(HD4&lt;=0,0,ROUND(MAX(0,(HD4+ROUND(HD4*$E$12/12,2))-HN4-(MIN(HX4,MAX(0,IM4-SUMPRODUCT(($GY$2:$HH$2&lt;$HD$2)*HS4:IB4))))),2))</f>
        <v>0</v>
      </c>
      <c r="II4">
        <f t="shared" ref="II4:II35" si="106">IF(HE4&lt;=0,0,ROUND(MAX(0,(HE4+ROUND(HE4*$E$13/12,2))-HO4-(MIN(HY4,MAX(0,IM4-SUMPRODUCT(($GY$2:$HH$2&lt;$HE$2)*HS4:IB4))))),2))</f>
        <v>0</v>
      </c>
      <c r="IJ4">
        <f t="shared" ref="IJ4:IJ35" si="107">IF(HF4&lt;=0,0,ROUND(MAX(0,(HF4+ROUND(HF4*$E$14/12,2))-HP4-(MIN(HZ4,MAX(0,IM4-SUMPRODUCT(($GY$2:$HH$2&lt;$HF$2)*HS4:IB4))))),2))</f>
        <v>0</v>
      </c>
      <c r="IK4">
        <f t="shared" ref="IK4:IK35" si="108">IF(HG4&lt;=0,0,ROUND(MAX(0,(HG4+ROUND(HG4*$E$15/12,2))-HQ4-(MIN(IA4,MAX(0,IM4-SUMPRODUCT(($GY$2:$HH$2&lt;$HG$2)*HS4:IB4))))),2))</f>
        <v>0</v>
      </c>
      <c r="IL4">
        <f t="shared" ref="IL4:IL35" si="109">IF(HH4&lt;=0,0,ROUND(MAX(0,(HH4+ROUND(HH4*$E$16/12,2))-HR4-(MIN(IB4,MAX(0,IM4-SUMPRODUCT(($GY$2:$HH$2&lt;$HH$2)*HS4:IB4))))),2))</f>
        <v>0</v>
      </c>
      <c r="IM4">
        <f t="shared" ref="IM4:IM35" si="110">$IM$2-SUM(HI4:HR4)</f>
        <v>0</v>
      </c>
      <c r="IN4">
        <f t="shared" ref="IN4:IN35" si="111">SUM(GY4:HH4)</f>
        <v>18500</v>
      </c>
      <c r="IO4">
        <f t="shared" ref="IO4:IO35" si="112">SUM(IC4:IL4)</f>
        <v>18342.629999999997</v>
      </c>
      <c r="IP4">
        <f t="shared" ref="IP4:IP35" si="113">SUMPRODUCT(ROUND(GY4:HH4*$IW$2:$JF$2/12,2))</f>
        <v>295.63</v>
      </c>
      <c r="IQ4">
        <f t="shared" ref="IQ4:IQ35" si="114">IP4+(IN4-IO4)</f>
        <v>453.00000000000261</v>
      </c>
      <c r="IR4">
        <f t="shared" ref="IR4:IR35" si="115">IF(JQ4&gt;=999,"",MATCH(JQ4,$GY$2:$HH$2,0))</f>
        <v>1</v>
      </c>
      <c r="IS4" t="str">
        <f t="shared" ref="IS4:IS35" si="116">IF(JR4&gt;=999,"",MATCH(JR4,$GY$2:$HH$2,0))</f>
        <v/>
      </c>
      <c r="IT4">
        <f t="shared" ref="IT4:IT35" si="117">SUMPRODUCT((IC4:IL4&lt;=0.005)*($JG$2:$JP$2&gt;0))</f>
        <v>0</v>
      </c>
      <c r="JQ4">
        <f t="shared" ref="JQ4:JQ35" si="118">MIN(IF(GY4&gt;0.005,$GY$2,999),IF(GZ4&gt;0.005,$GZ$2,999),IF(HA4&gt;0.005,$HA$2,999),IF(HB4&gt;0.005,$HB$2,999),IF(HC4&gt;0.005,$HC$2,999),IF(HD4&gt;0.005,$HD$2,999),IF(HE4&gt;0.005,$HE$2,999),IF(HF4&gt;0.005,$HF$2,999),IF(HG4&gt;0.005,$HG$2,999),IF(HH4&gt;0.005,$HH$2,999))</f>
        <v>1</v>
      </c>
      <c r="JR4">
        <f t="shared" ref="JR4:JR35" si="119">MIN(IF(AND(GY4&gt;0.005,IC4&lt;=0.005),$GY$2,999),IF(AND(GZ4&gt;0.005,ID4&lt;=0.005),$GZ$2,999),IF(AND(HA4&gt;0.005,IE4&lt;=0.005),$HA$2,999),IF(AND(HB4&gt;0.005,IF4&lt;=0.005),$HB$2,999),IF(AND(HC4&gt;0.005,IG4&lt;=0.005),$HC$2,999),IF(AND(HD4&gt;0.005,IH4&lt;=0.005),$HD$2,999),IF(AND(HE4&gt;0.005,II4&lt;=0.005),$HE$2,999),IF(AND(HF4&gt;0.005,IJ4&lt;=0.005),$HF$2,999),IF(AND(HG4&gt;0.005,IK4&lt;=0.005),$HG$2,999),IF(AND(HH4&gt;0.005,IL4&lt;=0.005),$HH$2,999))</f>
        <v>999</v>
      </c>
      <c r="JZ4">
        <v>1</v>
      </c>
      <c r="KA4" s="21">
        <f>$D$7</f>
        <v>3000</v>
      </c>
      <c r="KB4" s="21">
        <f>$D$8</f>
        <v>6500</v>
      </c>
      <c r="KC4" s="21">
        <f>$D$9</f>
        <v>9000</v>
      </c>
      <c r="KD4" s="21">
        <f>$D$10</f>
        <v>0</v>
      </c>
      <c r="KE4" s="21">
        <f>$D$11</f>
        <v>0</v>
      </c>
      <c r="KF4" s="21">
        <f>$D$12</f>
        <v>0</v>
      </c>
      <c r="KG4" s="21">
        <f>$D$13</f>
        <v>0</v>
      </c>
      <c r="KH4" s="21">
        <f>$D$14</f>
        <v>0</v>
      </c>
      <c r="KI4" s="21">
        <f>$D$15</f>
        <v>0</v>
      </c>
      <c r="KJ4" s="21">
        <f>$D$16</f>
        <v>0</v>
      </c>
      <c r="KK4">
        <f t="shared" ref="KK4:KK35" si="120">IF(KA4&lt;=0,0,MIN($F$7,(KA4+ROUND(KA4*$E$7/12,2))))</f>
        <v>90</v>
      </c>
      <c r="KL4">
        <f t="shared" ref="KL4:KL35" si="121">IF(KB4&lt;=0,0,MIN($F$8,(KB4+ROUND(KB4*$E$8/12,2))))</f>
        <v>163</v>
      </c>
      <c r="KM4">
        <f t="shared" ref="KM4:KM35" si="122">IF(KC4&lt;=0,0,MIN($F$9,(KC4+ROUND(KC4*$E$9/12,2))))</f>
        <v>200</v>
      </c>
      <c r="KN4">
        <f t="shared" ref="KN4:KN35" si="123">IF(KD4&lt;=0,0,MIN($F$10,(KD4+ROUND(KD4*$E$10/12,2))))</f>
        <v>0</v>
      </c>
      <c r="KO4">
        <f t="shared" ref="KO4:KO35" si="124">IF(KE4&lt;=0,0,MIN($F$11,(KE4+ROUND(KE4*$E$11/12,2))))</f>
        <v>0</v>
      </c>
      <c r="KP4">
        <f t="shared" ref="KP4:KP35" si="125">IF(KF4&lt;=0,0,MIN($F$12,(KF4+ROUND(KF4*$E$12/12,2))))</f>
        <v>0</v>
      </c>
      <c r="KQ4">
        <f t="shared" ref="KQ4:KQ35" si="126">IF(KG4&lt;=0,0,MIN($F$13,(KG4+ROUND(KG4*$E$13/12,2))))</f>
        <v>0</v>
      </c>
      <c r="KR4">
        <f t="shared" ref="KR4:KR35" si="127">IF(KH4&lt;=0,0,MIN($F$14,(KH4+ROUND(KH4*$E$14/12,2))))</f>
        <v>0</v>
      </c>
      <c r="KS4">
        <f t="shared" ref="KS4:KS35" si="128">IF(KI4&lt;=0,0,MIN($F$15,(KI4+ROUND(KI4*$E$15/12,2))))</f>
        <v>0</v>
      </c>
      <c r="KT4">
        <f t="shared" ref="KT4:KT35" si="129">IF(KJ4&lt;=0,0,MIN($F$16,(KJ4+ROUND(KJ4*$E$16/12,2))))</f>
        <v>0</v>
      </c>
      <c r="KU4">
        <f t="shared" ref="KU4:KU35" si="130">MAX(0,(KA4+ROUND(KA4*$E$7/12,2))-KK4)</f>
        <v>2967.48</v>
      </c>
      <c r="KV4">
        <f t="shared" ref="KV4:KV35" si="131">MAX(0,(KB4+ROUND(KB4*$E$8/12,2))-KL4)</f>
        <v>6485.9</v>
      </c>
      <c r="KW4">
        <f t="shared" ref="KW4:KW35" si="132">MAX(0,(KC4+ROUND(KC4*$E$9/12,2))-KM4)</f>
        <v>8889.25</v>
      </c>
      <c r="KX4">
        <f t="shared" ref="KX4:KX35" si="133">MAX(0,(KD4+ROUND(KD4*$E$10/12,2))-KN4)</f>
        <v>0</v>
      </c>
      <c r="KY4">
        <f t="shared" ref="KY4:KY35" si="134">MAX(0,(KE4+ROUND(KE4*$E$11/12,2))-KO4)</f>
        <v>0</v>
      </c>
      <c r="KZ4">
        <f t="shared" ref="KZ4:KZ35" si="135">MAX(0,(KF4+ROUND(KF4*$E$12/12,2))-KP4)</f>
        <v>0</v>
      </c>
      <c r="LA4">
        <f t="shared" ref="LA4:LA35" si="136">MAX(0,(KG4+ROUND(KG4*$E$13/12,2))-KQ4)</f>
        <v>0</v>
      </c>
      <c r="LB4">
        <f t="shared" ref="LB4:LB35" si="137">MAX(0,(KH4+ROUND(KH4*$E$14/12,2))-KR4)</f>
        <v>0</v>
      </c>
      <c r="LC4">
        <f t="shared" ref="LC4:LC35" si="138">MAX(0,(KI4+ROUND(KI4*$E$15/12,2))-KS4)</f>
        <v>0</v>
      </c>
      <c r="LD4">
        <f t="shared" ref="LD4:LD35" si="139">MAX(0,(KJ4+ROUND(KJ4*$E$16/12,2))-KT4)</f>
        <v>0</v>
      </c>
      <c r="LE4">
        <f t="shared" ref="LE4:LE35" si="140">IF(KA4&lt;=0,0,ROUND(MAX(0,(KA4+ROUND(KA4*$E$7/12,2))-KK4-(MIN(KU4,MAX(0,LO4-SUMPRODUCT(($KA$2:$KJ$2&lt;$KA$2)*KU4:LD4))))),2))</f>
        <v>2867.48</v>
      </c>
      <c r="LF4">
        <f t="shared" ref="LF4:LF35" si="141">IF(KB4&lt;=0,0,ROUND(MAX(0,(KB4+ROUND(KB4*$E$8/12,2))-KL4-(MIN(KV4,MAX(0,LO4-SUMPRODUCT(($KA$2:$KJ$2&lt;$KB$2)*KU4:LD4))))),2))</f>
        <v>6485.9</v>
      </c>
      <c r="LG4">
        <f t="shared" ref="LG4:LG35" si="142">IF(KC4&lt;=0,0,ROUND(MAX(0,(KC4+ROUND(KC4*$E$9/12,2))-KM4-(MIN(KW4,MAX(0,LO4-SUMPRODUCT(($KA$2:$KJ$2&lt;$KC$2)*KU4:LD4))))),2))</f>
        <v>8889.25</v>
      </c>
      <c r="LH4">
        <f t="shared" ref="LH4:LH35" si="143">IF(KD4&lt;=0,0,ROUND(MAX(0,(KD4+ROUND(KD4*$E$10/12,2))-KN4-(MIN(KX4,MAX(0,LO4-SUMPRODUCT(($KA$2:$KJ$2&lt;$KD$2)*KU4:LD4))))),2))</f>
        <v>0</v>
      </c>
      <c r="LI4">
        <f t="shared" ref="LI4:LI35" si="144">IF(KE4&lt;=0,0,ROUND(MAX(0,(KE4+ROUND(KE4*$E$11/12,2))-KO4-(MIN(KY4,MAX(0,LO4-SUMPRODUCT(($KA$2:$KJ$2&lt;$KE$2)*KU4:LD4))))),2))</f>
        <v>0</v>
      </c>
      <c r="LJ4">
        <f t="shared" ref="LJ4:LJ35" si="145">IF(KF4&lt;=0,0,ROUND(MAX(0,(KF4+ROUND(KF4*$E$12/12,2))-KP4-(MIN(KZ4,MAX(0,LO4-SUMPRODUCT(($KA$2:$KJ$2&lt;$KF$2)*KU4:LD4))))),2))</f>
        <v>0</v>
      </c>
      <c r="LK4">
        <f t="shared" ref="LK4:LK35" si="146">IF(KG4&lt;=0,0,ROUND(MAX(0,(KG4+ROUND(KG4*$E$13/12,2))-KQ4-(MIN(LA4,MAX(0,LO4-SUMPRODUCT(($KA$2:$KJ$2&lt;$KG$2)*KU4:LD4))))),2))</f>
        <v>0</v>
      </c>
      <c r="LL4">
        <f t="shared" ref="LL4:LL35" si="147">IF(KH4&lt;=0,0,ROUND(MAX(0,(KH4+ROUND(KH4*$E$14/12,2))-KR4-(MIN(LB4,MAX(0,LO4-SUMPRODUCT(($KA$2:$KJ$2&lt;$KH$2)*KU4:LD4))))),2))</f>
        <v>0</v>
      </c>
      <c r="LM4">
        <f t="shared" ref="LM4:LM35" si="148">IF(KI4&lt;=0,0,ROUND(MAX(0,(KI4+ROUND(KI4*$E$15/12,2))-KS4-(MIN(LC4,MAX(0,LO4-SUMPRODUCT(($KA$2:$KJ$2&lt;$KI$2)*KU4:LD4))))),2))</f>
        <v>0</v>
      </c>
      <c r="LN4">
        <f t="shared" ref="LN4:LN35" si="149">IF(KJ4&lt;=0,0,ROUND(MAX(0,(KJ4+ROUND(KJ4*$E$16/12,2))-KT4-(MIN(LD4,MAX(0,LO4-SUMPRODUCT(($KA$2:$KJ$2&lt;$KJ$2)*KU4:LD4))))),2))</f>
        <v>0</v>
      </c>
      <c r="LO4">
        <f t="shared" ref="LO4:LO35" si="150">$LO$2-SUM(KK4:KT4)</f>
        <v>100</v>
      </c>
      <c r="LP4">
        <f t="shared" ref="LP4:LP35" si="151">SUM(KA4:KJ4)</f>
        <v>18500</v>
      </c>
      <c r="LQ4">
        <f t="shared" ref="LQ4:LQ35" si="152">SUM(LE4:LN4)</f>
        <v>18242.629999999997</v>
      </c>
      <c r="LR4">
        <f t="shared" ref="LR4:LR35" si="153">SUMPRODUCT(ROUND(KA4:KJ4*$LY$2:$MH$2/12,2))</f>
        <v>295.63</v>
      </c>
      <c r="LS4">
        <f t="shared" ref="LS4:LS35" si="154">LR4+(LP4-LQ4)</f>
        <v>553.00000000000261</v>
      </c>
      <c r="LT4">
        <f t="shared" ref="LT4:LT35" si="155">IF(MS4&gt;=999,"",MATCH(MS4,$KA$2:$KJ$2,0))</f>
        <v>1</v>
      </c>
      <c r="LU4" t="str">
        <f t="shared" ref="LU4:LU35" si="156">IF(MT4&gt;=999,"",MATCH(MT4,$KA$2:$KJ$2,0))</f>
        <v/>
      </c>
      <c r="LV4">
        <f t="shared" ref="LV4:LV35" si="157">SUMPRODUCT((LE4:LN4&lt;=0.005)*($MI$2:$MR$2&gt;0))</f>
        <v>0</v>
      </c>
      <c r="MS4">
        <f t="shared" ref="MS4:MS35" si="158">MIN(IF(KA4&gt;0.005,$KA$2,999),IF(KB4&gt;0.005,$KB$2,999),IF(KC4&gt;0.005,$KC$2,999),IF(KD4&gt;0.005,$KD$2,999),IF(KE4&gt;0.005,$KE$2,999),IF(KF4&gt;0.005,$KF$2,999),IF(KG4&gt;0.005,$KG$2,999),IF(KH4&gt;0.005,$KH$2,999),IF(KI4&gt;0.005,$KI$2,999),IF(KJ4&gt;0.005,$KJ$2,999))</f>
        <v>1</v>
      </c>
      <c r="MT4">
        <f t="shared" ref="MT4:MT35" si="159">MIN(IF(AND(KA4&gt;0.005,LE4&lt;=0.005),$KA$2,999),IF(AND(KB4&gt;0.005,LF4&lt;=0.005),$KB$2,999),IF(AND(KC4&gt;0.005,LG4&lt;=0.005),$KC$2,999),IF(AND(KD4&gt;0.005,LH4&lt;=0.005),$KD$2,999),IF(AND(KE4&gt;0.005,LI4&lt;=0.005),$KE$2,999),IF(AND(KF4&gt;0.005,LJ4&lt;=0.005),$KF$2,999),IF(AND(KG4&gt;0.005,LK4&lt;=0.005),$KG$2,999),IF(AND(KH4&gt;0.005,LL4&lt;=0.005),$KH$2,999),IF(AND(KI4&gt;0.005,LM4&lt;=0.005),$KI$2,999),IF(AND(KJ4&gt;0.005,LN4&lt;=0.005),$KJ$2,999))</f>
        <v>999</v>
      </c>
      <c r="NB4">
        <v>1</v>
      </c>
      <c r="NC4" s="21">
        <f>$D$7</f>
        <v>3000</v>
      </c>
      <c r="ND4" s="21">
        <f>$D$8</f>
        <v>6500</v>
      </c>
      <c r="NE4" s="21">
        <f>$D$9</f>
        <v>9000</v>
      </c>
      <c r="NF4" s="21">
        <f>$D$10</f>
        <v>0</v>
      </c>
      <c r="NG4" s="21">
        <f>$D$11</f>
        <v>0</v>
      </c>
      <c r="NH4" s="21">
        <f>$D$12</f>
        <v>0</v>
      </c>
      <c r="NI4" s="21">
        <f>$D$13</f>
        <v>0</v>
      </c>
      <c r="NJ4" s="21">
        <f>$D$14</f>
        <v>0</v>
      </c>
      <c r="NK4" s="21">
        <f>$D$15</f>
        <v>0</v>
      </c>
      <c r="NL4" s="21">
        <f>$D$16</f>
        <v>0</v>
      </c>
      <c r="NM4">
        <f t="shared" ref="NM4:NM35" si="160">IF(NC4&lt;=0,0,MIN($F$7,(NC4+ROUND(NC4*$E$7/12,2))))</f>
        <v>90</v>
      </c>
      <c r="NN4">
        <f t="shared" ref="NN4:NN35" si="161">IF(ND4&lt;=0,0,MIN($F$8,(ND4+ROUND(ND4*$E$8/12,2))))</f>
        <v>163</v>
      </c>
      <c r="NO4">
        <f t="shared" ref="NO4:NO35" si="162">IF(NE4&lt;=0,0,MIN($F$9,(NE4+ROUND(NE4*$E$9/12,2))))</f>
        <v>200</v>
      </c>
      <c r="NP4">
        <f t="shared" ref="NP4:NP35" si="163">IF(NF4&lt;=0,0,MIN($F$10,(NF4+ROUND(NF4*$E$10/12,2))))</f>
        <v>0</v>
      </c>
      <c r="NQ4">
        <f t="shared" ref="NQ4:NQ35" si="164">IF(NG4&lt;=0,0,MIN($F$11,(NG4+ROUND(NG4*$E$11/12,2))))</f>
        <v>0</v>
      </c>
      <c r="NR4">
        <f t="shared" ref="NR4:NR35" si="165">IF(NH4&lt;=0,0,MIN($F$12,(NH4+ROUND(NH4*$E$12/12,2))))</f>
        <v>0</v>
      </c>
      <c r="NS4">
        <f t="shared" ref="NS4:NS35" si="166">IF(NI4&lt;=0,0,MIN($F$13,(NI4+ROUND(NI4*$E$13/12,2))))</f>
        <v>0</v>
      </c>
      <c r="NT4">
        <f t="shared" ref="NT4:NT35" si="167">IF(NJ4&lt;=0,0,MIN($F$14,(NJ4+ROUND(NJ4*$E$14/12,2))))</f>
        <v>0</v>
      </c>
      <c r="NU4">
        <f t="shared" ref="NU4:NU35" si="168">IF(NK4&lt;=0,0,MIN($F$15,(NK4+ROUND(NK4*$E$15/12,2))))</f>
        <v>0</v>
      </c>
      <c r="NV4">
        <f t="shared" ref="NV4:NV35" si="169">IF(NL4&lt;=0,0,MIN($F$16,(NL4+ROUND(NL4*$E$16/12,2))))</f>
        <v>0</v>
      </c>
      <c r="NW4">
        <f t="shared" ref="NW4:NW35" si="170">MAX(0,(NC4+ROUND(NC4*$E$7/12,2))-NM4)</f>
        <v>2967.48</v>
      </c>
      <c r="NX4">
        <f t="shared" ref="NX4:NX35" si="171">MAX(0,(ND4+ROUND(ND4*$E$8/12,2))-NN4)</f>
        <v>6485.9</v>
      </c>
      <c r="NY4">
        <f t="shared" ref="NY4:NY35" si="172">MAX(0,(NE4+ROUND(NE4*$E$9/12,2))-NO4)</f>
        <v>8889.25</v>
      </c>
      <c r="NZ4">
        <f t="shared" ref="NZ4:NZ35" si="173">MAX(0,(NF4+ROUND(NF4*$E$10/12,2))-NP4)</f>
        <v>0</v>
      </c>
      <c r="OA4">
        <f t="shared" ref="OA4:OA35" si="174">MAX(0,(NG4+ROUND(NG4*$E$11/12,2))-NQ4)</f>
        <v>0</v>
      </c>
      <c r="OB4">
        <f t="shared" ref="OB4:OB35" si="175">MAX(0,(NH4+ROUND(NH4*$E$12/12,2))-NR4)</f>
        <v>0</v>
      </c>
      <c r="OC4">
        <f t="shared" ref="OC4:OC35" si="176">MAX(0,(NI4+ROUND(NI4*$E$13/12,2))-NS4)</f>
        <v>0</v>
      </c>
      <c r="OD4">
        <f t="shared" ref="OD4:OD35" si="177">MAX(0,(NJ4+ROUND(NJ4*$E$14/12,2))-NT4)</f>
        <v>0</v>
      </c>
      <c r="OE4">
        <f t="shared" ref="OE4:OE35" si="178">MAX(0,(NK4+ROUND(NK4*$E$15/12,2))-NU4)</f>
        <v>0</v>
      </c>
      <c r="OF4">
        <f t="shared" ref="OF4:OF35" si="179">MAX(0,(NL4+ROUND(NL4*$E$16/12,2))-NV4)</f>
        <v>0</v>
      </c>
      <c r="OG4">
        <f t="shared" ref="OG4:OG35" si="180">IF(NC4&lt;=0,0,ROUND(MAX(0,(NC4+ROUND(NC4*$E$7/12,2))-NM4-(MIN(NW4,MAX(0,OQ4-SUMPRODUCT(($NC$2:$NL$2&lt;$NC$2)*NW4:OF4))))),2))</f>
        <v>2767.48</v>
      </c>
      <c r="OH4">
        <f t="shared" ref="OH4:OH35" si="181">IF(ND4&lt;=0,0,ROUND(MAX(0,(ND4+ROUND(ND4*$E$8/12,2))-NN4-(MIN(NX4,MAX(0,OQ4-SUMPRODUCT(($NC$2:$NL$2&lt;$ND$2)*NW4:OF4))))),2))</f>
        <v>6485.9</v>
      </c>
      <c r="OI4">
        <f t="shared" ref="OI4:OI35" si="182">IF(NE4&lt;=0,0,ROUND(MAX(0,(NE4+ROUND(NE4*$E$9/12,2))-NO4-(MIN(NY4,MAX(0,OQ4-SUMPRODUCT(($NC$2:$NL$2&lt;$NE$2)*NW4:OF4))))),2))</f>
        <v>8889.25</v>
      </c>
      <c r="OJ4">
        <f t="shared" ref="OJ4:OJ35" si="183">IF(NF4&lt;=0,0,ROUND(MAX(0,(NF4+ROUND(NF4*$E$10/12,2))-NP4-(MIN(NZ4,MAX(0,OQ4-SUMPRODUCT(($NC$2:$NL$2&lt;$NF$2)*NW4:OF4))))),2))</f>
        <v>0</v>
      </c>
      <c r="OK4">
        <f t="shared" ref="OK4:OK35" si="184">IF(NG4&lt;=0,0,ROUND(MAX(0,(NG4+ROUND(NG4*$E$11/12,2))-NQ4-(MIN(OA4,MAX(0,OQ4-SUMPRODUCT(($NC$2:$NL$2&lt;$NG$2)*NW4:OF4))))),2))</f>
        <v>0</v>
      </c>
      <c r="OL4">
        <f t="shared" ref="OL4:OL35" si="185">IF(NH4&lt;=0,0,ROUND(MAX(0,(NH4+ROUND(NH4*$E$12/12,2))-NR4-(MIN(OB4,MAX(0,OQ4-SUMPRODUCT(($NC$2:$NL$2&lt;$NH$2)*NW4:OF4))))),2))</f>
        <v>0</v>
      </c>
      <c r="OM4">
        <f t="shared" ref="OM4:OM35" si="186">IF(NI4&lt;=0,0,ROUND(MAX(0,(NI4+ROUND(NI4*$E$13/12,2))-NS4-(MIN(OC4,MAX(0,OQ4-SUMPRODUCT(($NC$2:$NL$2&lt;$NI$2)*NW4:OF4))))),2))</f>
        <v>0</v>
      </c>
      <c r="ON4">
        <f t="shared" ref="ON4:ON35" si="187">IF(NJ4&lt;=0,0,ROUND(MAX(0,(NJ4+ROUND(NJ4*$E$14/12,2))-NT4-(MIN(OD4,MAX(0,OQ4-SUMPRODUCT(($NC$2:$NL$2&lt;$NJ$2)*NW4:OF4))))),2))</f>
        <v>0</v>
      </c>
      <c r="OO4">
        <f t="shared" ref="OO4:OO35" si="188">IF(NK4&lt;=0,0,ROUND(MAX(0,(NK4+ROUND(NK4*$E$15/12,2))-NU4-(MIN(OE4,MAX(0,OQ4-SUMPRODUCT(($NC$2:$NL$2&lt;$NK$2)*NW4:OF4))))),2))</f>
        <v>0</v>
      </c>
      <c r="OP4">
        <f t="shared" ref="OP4:OP35" si="189">IF(NL4&lt;=0,0,ROUND(MAX(0,(NL4+ROUND(NL4*$E$16/12,2))-NV4-(MIN(OF4,MAX(0,OQ4-SUMPRODUCT(($NC$2:$NL$2&lt;$NL$2)*NW4:OF4))))),2))</f>
        <v>0</v>
      </c>
      <c r="OQ4">
        <f t="shared" ref="OQ4:OQ35" si="190">$OQ$2-SUM(NM4:NV4)</f>
        <v>200</v>
      </c>
      <c r="OR4">
        <f t="shared" ref="OR4:OR35" si="191">SUM(NC4:NL4)</f>
        <v>18500</v>
      </c>
      <c r="OS4">
        <f t="shared" ref="OS4:OS35" si="192">SUM(OG4:OP4)</f>
        <v>18142.629999999997</v>
      </c>
      <c r="OT4">
        <f t="shared" ref="OT4:OT35" si="193">SUMPRODUCT(ROUND(NC4:NL4*$PA$2:$PJ$2/12,2))</f>
        <v>295.63</v>
      </c>
      <c r="OU4">
        <f t="shared" ref="OU4:OU35" si="194">OT4+(OR4-OS4)</f>
        <v>653.00000000000261</v>
      </c>
      <c r="OV4">
        <f t="shared" ref="OV4:OV35" si="195">IF(PU4&gt;=999,"",MATCH(PU4,$NC$2:$NL$2,0))</f>
        <v>1</v>
      </c>
      <c r="OW4" t="str">
        <f t="shared" ref="OW4:OW35" si="196">IF(PV4&gt;=999,"",MATCH(PV4,$NC$2:$NL$2,0))</f>
        <v/>
      </c>
      <c r="OX4">
        <f t="shared" ref="OX4:OX35" si="197">SUMPRODUCT((OG4:OP4&lt;=0.005)*($PK$2:$PT$2&gt;0))</f>
        <v>0</v>
      </c>
      <c r="PU4">
        <f t="shared" ref="PU4:PU35" si="198">MIN(IF(NC4&gt;0.005,$NC$2,999),IF(ND4&gt;0.005,$ND$2,999),IF(NE4&gt;0.005,$NE$2,999),IF(NF4&gt;0.005,$NF$2,999),IF(NG4&gt;0.005,$NG$2,999),IF(NH4&gt;0.005,$NH$2,999),IF(NI4&gt;0.005,$NI$2,999),IF(NJ4&gt;0.005,$NJ$2,999),IF(NK4&gt;0.005,$NK$2,999),IF(NL4&gt;0.005,$NL$2,999))</f>
        <v>1</v>
      </c>
      <c r="PV4">
        <f t="shared" ref="PV4:PV35" si="199">MIN(IF(AND(NC4&gt;0.005,OG4&lt;=0.005),$NC$2,999),IF(AND(ND4&gt;0.005,OH4&lt;=0.005),$ND$2,999),IF(AND(NE4&gt;0.005,OI4&lt;=0.005),$NE$2,999),IF(AND(NF4&gt;0.005,OJ4&lt;=0.005),$NF$2,999),IF(AND(NG4&gt;0.005,OK4&lt;=0.005),$NG$2,999),IF(AND(NH4&gt;0.005,OL4&lt;=0.005),$NH$2,999),IF(AND(NI4&gt;0.005,OM4&lt;=0.005),$NI$2,999),IF(AND(NJ4&gt;0.005,ON4&lt;=0.005),$NJ$2,999),IF(AND(NK4&gt;0.005,OO4&lt;=0.005),$NK$2,999),IF(AND(NL4&gt;0.005,OP4&lt;=0.005),$NL$2,999))</f>
        <v>999</v>
      </c>
      <c r="QD4">
        <v>1</v>
      </c>
      <c r="QE4" s="21">
        <f>$D$7</f>
        <v>3000</v>
      </c>
      <c r="QF4" s="21">
        <f>$D$8</f>
        <v>6500</v>
      </c>
      <c r="QG4" s="21">
        <f>$D$9</f>
        <v>9000</v>
      </c>
      <c r="QH4" s="21">
        <f>$D$10</f>
        <v>0</v>
      </c>
      <c r="QI4" s="21">
        <f>$D$11</f>
        <v>0</v>
      </c>
      <c r="QJ4" s="21">
        <f>$D$12</f>
        <v>0</v>
      </c>
      <c r="QK4" s="21">
        <f>$D$13</f>
        <v>0</v>
      </c>
      <c r="QL4" s="21">
        <f>$D$14</f>
        <v>0</v>
      </c>
      <c r="QM4" s="21">
        <f>$D$15</f>
        <v>0</v>
      </c>
      <c r="QN4" s="21">
        <f>$D$16</f>
        <v>0</v>
      </c>
      <c r="QO4">
        <f t="shared" ref="QO4:QO35" si="200">IF(QE4&lt;=0,0,MIN($F$7,(QE4+ROUND(QE4*$E$7/12,2))))</f>
        <v>90</v>
      </c>
      <c r="QP4">
        <f t="shared" ref="QP4:QP35" si="201">IF(QF4&lt;=0,0,MIN($F$8,(QF4+ROUND(QF4*$E$8/12,2))))</f>
        <v>163</v>
      </c>
      <c r="QQ4">
        <f t="shared" ref="QQ4:QQ35" si="202">IF(QG4&lt;=0,0,MIN($F$9,(QG4+ROUND(QG4*$E$9/12,2))))</f>
        <v>200</v>
      </c>
      <c r="QR4">
        <f t="shared" ref="QR4:QR35" si="203">IF(QH4&lt;=0,0,MIN($F$10,(QH4+ROUND(QH4*$E$10/12,2))))</f>
        <v>0</v>
      </c>
      <c r="QS4">
        <f t="shared" ref="QS4:QS35" si="204">IF(QI4&lt;=0,0,MIN($F$11,(QI4+ROUND(QI4*$E$11/12,2))))</f>
        <v>0</v>
      </c>
      <c r="QT4">
        <f t="shared" ref="QT4:QT35" si="205">IF(QJ4&lt;=0,0,MIN($F$12,(QJ4+ROUND(QJ4*$E$12/12,2))))</f>
        <v>0</v>
      </c>
      <c r="QU4">
        <f t="shared" ref="QU4:QU35" si="206">IF(QK4&lt;=0,0,MIN($F$13,(QK4+ROUND(QK4*$E$13/12,2))))</f>
        <v>0</v>
      </c>
      <c r="QV4">
        <f t="shared" ref="QV4:QV35" si="207">IF(QL4&lt;=0,0,MIN($F$14,(QL4+ROUND(QL4*$E$14/12,2))))</f>
        <v>0</v>
      </c>
      <c r="QW4">
        <f t="shared" ref="QW4:QW35" si="208">IF(QM4&lt;=0,0,MIN($F$15,(QM4+ROUND(QM4*$E$15/12,2))))</f>
        <v>0</v>
      </c>
      <c r="QX4">
        <f t="shared" ref="QX4:QX35" si="209">IF(QN4&lt;=0,0,MIN($F$16,(QN4+ROUND(QN4*$E$16/12,2))))</f>
        <v>0</v>
      </c>
      <c r="QY4">
        <f t="shared" ref="QY4:QY35" si="210">MAX(0,(QE4+ROUND(QE4*$E$7/12,2))-QO4)</f>
        <v>2967.48</v>
      </c>
      <c r="QZ4">
        <f t="shared" ref="QZ4:QZ35" si="211">MAX(0,(QF4+ROUND(QF4*$E$8/12,2))-QP4)</f>
        <v>6485.9</v>
      </c>
      <c r="RA4">
        <f t="shared" ref="RA4:RA35" si="212">MAX(0,(QG4+ROUND(QG4*$E$9/12,2))-QQ4)</f>
        <v>8889.25</v>
      </c>
      <c r="RB4">
        <f t="shared" ref="RB4:RB35" si="213">MAX(0,(QH4+ROUND(QH4*$E$10/12,2))-QR4)</f>
        <v>0</v>
      </c>
      <c r="RC4">
        <f t="shared" ref="RC4:RC35" si="214">MAX(0,(QI4+ROUND(QI4*$E$11/12,2))-QS4)</f>
        <v>0</v>
      </c>
      <c r="RD4">
        <f t="shared" ref="RD4:RD35" si="215">MAX(0,(QJ4+ROUND(QJ4*$E$12/12,2))-QT4)</f>
        <v>0</v>
      </c>
      <c r="RE4">
        <f t="shared" ref="RE4:RE35" si="216">MAX(0,(QK4+ROUND(QK4*$E$13/12,2))-QU4)</f>
        <v>0</v>
      </c>
      <c r="RF4">
        <f t="shared" ref="RF4:RF35" si="217">MAX(0,(QL4+ROUND(QL4*$E$14/12,2))-QV4)</f>
        <v>0</v>
      </c>
      <c r="RG4">
        <f t="shared" ref="RG4:RG35" si="218">MAX(0,(QM4+ROUND(QM4*$E$15/12,2))-QW4)</f>
        <v>0</v>
      </c>
      <c r="RH4">
        <f t="shared" ref="RH4:RH35" si="219">MAX(0,(QN4+ROUND(QN4*$E$16/12,2))-QX4)</f>
        <v>0</v>
      </c>
      <c r="RI4">
        <f t="shared" ref="RI4:RI35" si="220">IF(QE4&lt;=0,0,ROUND(MAX(0,(QE4+ROUND(QE4*$E$7/12,2))-QO4-(MIN(QY4,MAX(0,RS4-SUMPRODUCT(($QE$2:$QN$2&lt;$QE$2)*QY4:RH4))))),2))</f>
        <v>2667.48</v>
      </c>
      <c r="RJ4">
        <f t="shared" ref="RJ4:RJ35" si="221">IF(QF4&lt;=0,0,ROUND(MAX(0,(QF4+ROUND(QF4*$E$8/12,2))-QP4-(MIN(QZ4,MAX(0,RS4-SUMPRODUCT(($QE$2:$QN$2&lt;$QF$2)*QY4:RH4))))),2))</f>
        <v>6485.9</v>
      </c>
      <c r="RK4">
        <f t="shared" ref="RK4:RK35" si="222">IF(QG4&lt;=0,0,ROUND(MAX(0,(QG4+ROUND(QG4*$E$9/12,2))-QQ4-(MIN(RA4,MAX(0,RS4-SUMPRODUCT(($QE$2:$QN$2&lt;$QG$2)*QY4:RH4))))),2))</f>
        <v>8889.25</v>
      </c>
      <c r="RL4">
        <f t="shared" ref="RL4:RL35" si="223">IF(QH4&lt;=0,0,ROUND(MAX(0,(QH4+ROUND(QH4*$E$10/12,2))-QR4-(MIN(RB4,MAX(0,RS4-SUMPRODUCT(($QE$2:$QN$2&lt;$QH$2)*QY4:RH4))))),2))</f>
        <v>0</v>
      </c>
      <c r="RM4">
        <f t="shared" ref="RM4:RM35" si="224">IF(QI4&lt;=0,0,ROUND(MAX(0,(QI4+ROUND(QI4*$E$11/12,2))-QS4-(MIN(RC4,MAX(0,RS4-SUMPRODUCT(($QE$2:$QN$2&lt;$QI$2)*QY4:RH4))))),2))</f>
        <v>0</v>
      </c>
      <c r="RN4">
        <f t="shared" ref="RN4:RN35" si="225">IF(QJ4&lt;=0,0,ROUND(MAX(0,(QJ4+ROUND(QJ4*$E$12/12,2))-QT4-(MIN(RD4,MAX(0,RS4-SUMPRODUCT(($QE$2:$QN$2&lt;$QJ$2)*QY4:RH4))))),2))</f>
        <v>0</v>
      </c>
      <c r="RO4">
        <f t="shared" ref="RO4:RO35" si="226">IF(QK4&lt;=0,0,ROUND(MAX(0,(QK4+ROUND(QK4*$E$13/12,2))-QU4-(MIN(RE4,MAX(0,RS4-SUMPRODUCT(($QE$2:$QN$2&lt;$QK$2)*QY4:RH4))))),2))</f>
        <v>0</v>
      </c>
      <c r="RP4">
        <f t="shared" ref="RP4:RP35" si="227">IF(QL4&lt;=0,0,ROUND(MAX(0,(QL4+ROUND(QL4*$E$14/12,2))-QV4-(MIN(RF4,MAX(0,RS4-SUMPRODUCT(($QE$2:$QN$2&lt;$QL$2)*QY4:RH4))))),2))</f>
        <v>0</v>
      </c>
      <c r="RQ4">
        <f t="shared" ref="RQ4:RQ35" si="228">IF(QM4&lt;=0,0,ROUND(MAX(0,(QM4+ROUND(QM4*$E$15/12,2))-QW4-(MIN(RG4,MAX(0,RS4-SUMPRODUCT(($QE$2:$QN$2&lt;$QM$2)*QY4:RH4))))),2))</f>
        <v>0</v>
      </c>
      <c r="RR4">
        <f t="shared" ref="RR4:RR35" si="229">IF(QN4&lt;=0,0,ROUND(MAX(0,(QN4+ROUND(QN4*$E$16/12,2))-QX4-(MIN(RH4,MAX(0,RS4-SUMPRODUCT(($QE$2:$QN$2&lt;$QN$2)*QY4:RH4))))),2))</f>
        <v>0</v>
      </c>
      <c r="RS4">
        <f t="shared" ref="RS4:RS35" si="230">$RS$2-SUM(QO4:QX4)</f>
        <v>300</v>
      </c>
      <c r="RT4">
        <f t="shared" ref="RT4:RT35" si="231">SUM(QE4:QN4)</f>
        <v>18500</v>
      </c>
      <c r="RU4">
        <f t="shared" ref="RU4:RU35" si="232">SUM(RI4:RR4)</f>
        <v>18042.629999999997</v>
      </c>
      <c r="RV4">
        <f t="shared" ref="RV4:RV35" si="233">SUMPRODUCT(ROUND(QE4:QN4*$SC$2:$SL$2/12,2))</f>
        <v>295.63</v>
      </c>
      <c r="RW4">
        <f t="shared" ref="RW4:RW35" si="234">RV4+(RT4-RU4)</f>
        <v>753.00000000000261</v>
      </c>
      <c r="RX4">
        <f t="shared" ref="RX4:RX35" si="235">IF(SW4&gt;=999,"",MATCH(SW4,$QE$2:$QN$2,0))</f>
        <v>1</v>
      </c>
      <c r="RY4" t="str">
        <f t="shared" ref="RY4:RY35" si="236">IF(SX4&gt;=999,"",MATCH(SX4,$QE$2:$QN$2,0))</f>
        <v/>
      </c>
      <c r="RZ4">
        <f t="shared" ref="RZ4:RZ35" si="237">SUMPRODUCT((RI4:RR4&lt;=0.005)*($SM$2:$SV$2&gt;0))</f>
        <v>0</v>
      </c>
      <c r="SW4">
        <f t="shared" ref="SW4:SW35" si="238">MIN(IF(QE4&gt;0.005,$QE$2,999),IF(QF4&gt;0.005,$QF$2,999),IF(QG4&gt;0.005,$QG$2,999),IF(QH4&gt;0.005,$QH$2,999),IF(QI4&gt;0.005,$QI$2,999),IF(QJ4&gt;0.005,$QJ$2,999),IF(QK4&gt;0.005,$QK$2,999),IF(QL4&gt;0.005,$QL$2,999),IF(QM4&gt;0.005,$QM$2,999),IF(QN4&gt;0.005,$QN$2,999))</f>
        <v>1</v>
      </c>
      <c r="SX4">
        <f t="shared" ref="SX4:SX35" si="239">MIN(IF(AND(QE4&gt;0.005,RI4&lt;=0.005),$QE$2,999),IF(AND(QF4&gt;0.005,RJ4&lt;=0.005),$QF$2,999),IF(AND(QG4&gt;0.005,RK4&lt;=0.005),$QG$2,999),IF(AND(QH4&gt;0.005,RL4&lt;=0.005),$QH$2,999),IF(AND(QI4&gt;0.005,RM4&lt;=0.005),$QI$2,999),IF(AND(QJ4&gt;0.005,RN4&lt;=0.005),$QJ$2,999),IF(AND(QK4&gt;0.005,RO4&lt;=0.005),$QK$2,999),IF(AND(QL4&gt;0.005,RP4&lt;=0.005),$QL$2,999),IF(AND(QM4&gt;0.005,RQ4&lt;=0.005),$QM$2,999),IF(AND(QN4&gt;0.005,RR4&lt;=0.005),$QN$2,999))</f>
        <v>999</v>
      </c>
      <c r="TF4">
        <v>1</v>
      </c>
      <c r="TG4" s="21">
        <f>$D$7</f>
        <v>3000</v>
      </c>
      <c r="TH4" s="21">
        <f>$D$8</f>
        <v>6500</v>
      </c>
      <c r="TI4" s="21">
        <f>$D$9</f>
        <v>9000</v>
      </c>
      <c r="TJ4" s="21">
        <f>$D$10</f>
        <v>0</v>
      </c>
      <c r="TK4" s="21">
        <f>$D$11</f>
        <v>0</v>
      </c>
      <c r="TL4" s="21">
        <f>$D$12</f>
        <v>0</v>
      </c>
      <c r="TM4" s="21">
        <f>$D$13</f>
        <v>0</v>
      </c>
      <c r="TN4" s="21">
        <f>$D$14</f>
        <v>0</v>
      </c>
      <c r="TO4" s="21">
        <f>$D$15</f>
        <v>0</v>
      </c>
      <c r="TP4" s="21">
        <f>$D$16</f>
        <v>0</v>
      </c>
      <c r="TQ4">
        <f t="shared" ref="TQ4:TQ35" si="240">IF(TG4&lt;=0,0,MIN($F$7,(TG4+ROUND(TG4*$E$7/12,2))))</f>
        <v>90</v>
      </c>
      <c r="TR4">
        <f t="shared" ref="TR4:TR35" si="241">IF(TH4&lt;=0,0,MIN($F$8,(TH4+ROUND(TH4*$E$8/12,2))))</f>
        <v>163</v>
      </c>
      <c r="TS4">
        <f t="shared" ref="TS4:TS35" si="242">IF(TI4&lt;=0,0,MIN($F$9,(TI4+ROUND(TI4*$E$9/12,2))))</f>
        <v>200</v>
      </c>
      <c r="TT4">
        <f t="shared" ref="TT4:TT35" si="243">IF(TJ4&lt;=0,0,MIN($F$10,(TJ4+ROUND(TJ4*$E$10/12,2))))</f>
        <v>0</v>
      </c>
      <c r="TU4">
        <f t="shared" ref="TU4:TU35" si="244">IF(TK4&lt;=0,0,MIN($F$11,(TK4+ROUND(TK4*$E$11/12,2))))</f>
        <v>0</v>
      </c>
      <c r="TV4">
        <f t="shared" ref="TV4:TV35" si="245">IF(TL4&lt;=0,0,MIN($F$12,(TL4+ROUND(TL4*$E$12/12,2))))</f>
        <v>0</v>
      </c>
      <c r="TW4">
        <f t="shared" ref="TW4:TW35" si="246">IF(TM4&lt;=0,0,MIN($F$13,(TM4+ROUND(TM4*$E$13/12,2))))</f>
        <v>0</v>
      </c>
      <c r="TX4">
        <f t="shared" ref="TX4:TX35" si="247">IF(TN4&lt;=0,0,MIN($F$14,(TN4+ROUND(TN4*$E$14/12,2))))</f>
        <v>0</v>
      </c>
      <c r="TY4">
        <f t="shared" ref="TY4:TY35" si="248">IF(TO4&lt;=0,0,MIN($F$15,(TO4+ROUND(TO4*$E$15/12,2))))</f>
        <v>0</v>
      </c>
      <c r="TZ4">
        <f t="shared" ref="TZ4:TZ35" si="249">IF(TP4&lt;=0,0,MIN($F$16,(TP4+ROUND(TP4*$E$16/12,2))))</f>
        <v>0</v>
      </c>
      <c r="UA4">
        <f t="shared" ref="UA4:UA35" si="250">MAX(0,(TG4+ROUND(TG4*$E$7/12,2))-TQ4)</f>
        <v>2967.48</v>
      </c>
      <c r="UB4">
        <f t="shared" ref="UB4:UB35" si="251">MAX(0,(TH4+ROUND(TH4*$E$8/12,2))-TR4)</f>
        <v>6485.9</v>
      </c>
      <c r="UC4">
        <f t="shared" ref="UC4:UC35" si="252">MAX(0,(TI4+ROUND(TI4*$E$9/12,2))-TS4)</f>
        <v>8889.25</v>
      </c>
      <c r="UD4">
        <f t="shared" ref="UD4:UD35" si="253">MAX(0,(TJ4+ROUND(TJ4*$E$10/12,2))-TT4)</f>
        <v>0</v>
      </c>
      <c r="UE4">
        <f t="shared" ref="UE4:UE35" si="254">MAX(0,(TK4+ROUND(TK4*$E$11/12,2))-TU4)</f>
        <v>0</v>
      </c>
      <c r="UF4">
        <f t="shared" ref="UF4:UF35" si="255">MAX(0,(TL4+ROUND(TL4*$E$12/12,2))-TV4)</f>
        <v>0</v>
      </c>
      <c r="UG4">
        <f t="shared" ref="UG4:UG35" si="256">MAX(0,(TM4+ROUND(TM4*$E$13/12,2))-TW4)</f>
        <v>0</v>
      </c>
      <c r="UH4">
        <f t="shared" ref="UH4:UH35" si="257">MAX(0,(TN4+ROUND(TN4*$E$14/12,2))-TX4)</f>
        <v>0</v>
      </c>
      <c r="UI4">
        <f t="shared" ref="UI4:UI35" si="258">MAX(0,(TO4+ROUND(TO4*$E$15/12,2))-TY4)</f>
        <v>0</v>
      </c>
      <c r="UJ4">
        <f t="shared" ref="UJ4:UJ35" si="259">MAX(0,(TP4+ROUND(TP4*$E$16/12,2))-TZ4)</f>
        <v>0</v>
      </c>
      <c r="UK4">
        <f t="shared" ref="UK4:UK35" si="260">IF(TG4&lt;=0,0,ROUND(MAX(0,(TG4+ROUND(TG4*$E$7/12,2))-TQ4-(MIN(UA4,MAX(0,UU4-SUMPRODUCT(($TG$2:$TP$2&lt;$TG$2)*UA4:UJ4))))),2))</f>
        <v>2567.48</v>
      </c>
      <c r="UL4">
        <f t="shared" ref="UL4:UL35" si="261">IF(TH4&lt;=0,0,ROUND(MAX(0,(TH4+ROUND(TH4*$E$8/12,2))-TR4-(MIN(UB4,MAX(0,UU4-SUMPRODUCT(($TG$2:$TP$2&lt;$TH$2)*UA4:UJ4))))),2))</f>
        <v>6485.9</v>
      </c>
      <c r="UM4">
        <f t="shared" ref="UM4:UM35" si="262">IF(TI4&lt;=0,0,ROUND(MAX(0,(TI4+ROUND(TI4*$E$9/12,2))-TS4-(MIN(UC4,MAX(0,UU4-SUMPRODUCT(($TG$2:$TP$2&lt;$TI$2)*UA4:UJ4))))),2))</f>
        <v>8889.25</v>
      </c>
      <c r="UN4">
        <f t="shared" ref="UN4:UN35" si="263">IF(TJ4&lt;=0,0,ROUND(MAX(0,(TJ4+ROUND(TJ4*$E$10/12,2))-TT4-(MIN(UD4,MAX(0,UU4-SUMPRODUCT(($TG$2:$TP$2&lt;$TJ$2)*UA4:UJ4))))),2))</f>
        <v>0</v>
      </c>
      <c r="UO4">
        <f t="shared" ref="UO4:UO35" si="264">IF(TK4&lt;=0,0,ROUND(MAX(0,(TK4+ROUND(TK4*$E$11/12,2))-TU4-(MIN(UE4,MAX(0,UU4-SUMPRODUCT(($TG$2:$TP$2&lt;$TK$2)*UA4:UJ4))))),2))</f>
        <v>0</v>
      </c>
      <c r="UP4">
        <f t="shared" ref="UP4:UP35" si="265">IF(TL4&lt;=0,0,ROUND(MAX(0,(TL4+ROUND(TL4*$E$12/12,2))-TV4-(MIN(UF4,MAX(0,UU4-SUMPRODUCT(($TG$2:$TP$2&lt;$TL$2)*UA4:UJ4))))),2))</f>
        <v>0</v>
      </c>
      <c r="UQ4">
        <f t="shared" ref="UQ4:UQ35" si="266">IF(TM4&lt;=0,0,ROUND(MAX(0,(TM4+ROUND(TM4*$E$13/12,2))-TW4-(MIN(UG4,MAX(0,UU4-SUMPRODUCT(($TG$2:$TP$2&lt;$TM$2)*UA4:UJ4))))),2))</f>
        <v>0</v>
      </c>
      <c r="UR4">
        <f t="shared" ref="UR4:UR35" si="267">IF(TN4&lt;=0,0,ROUND(MAX(0,(TN4+ROUND(TN4*$E$14/12,2))-TX4-(MIN(UH4,MAX(0,UU4-SUMPRODUCT(($TG$2:$TP$2&lt;$TN$2)*UA4:UJ4))))),2))</f>
        <v>0</v>
      </c>
      <c r="US4">
        <f t="shared" ref="US4:US35" si="268">IF(TO4&lt;=0,0,ROUND(MAX(0,(TO4+ROUND(TO4*$E$15/12,2))-TY4-(MIN(UI4,MAX(0,UU4-SUMPRODUCT(($TG$2:$TP$2&lt;$TO$2)*UA4:UJ4))))),2))</f>
        <v>0</v>
      </c>
      <c r="UT4">
        <f t="shared" ref="UT4:UT35" si="269">IF(TP4&lt;=0,0,ROUND(MAX(0,(TP4+ROUND(TP4*$E$16/12,2))-TZ4-(MIN(UJ4,MAX(0,UU4-SUMPRODUCT(($TG$2:$TP$2&lt;$TP$2)*UA4:UJ4))))),2))</f>
        <v>0</v>
      </c>
      <c r="UU4">
        <f t="shared" ref="UU4:UU35" si="270">$UU$2-SUM(TQ4:TZ4)</f>
        <v>400</v>
      </c>
      <c r="UV4">
        <f t="shared" ref="UV4:UV35" si="271">SUM(TG4:TP4)</f>
        <v>18500</v>
      </c>
      <c r="UW4">
        <f t="shared" ref="UW4:UW35" si="272">SUM(UK4:UT4)</f>
        <v>17942.629999999997</v>
      </c>
      <c r="UX4">
        <f t="shared" ref="UX4:UX35" si="273">SUMPRODUCT(ROUND(TG4:TP4*$VE$2:$VN$2/12,2))</f>
        <v>295.63</v>
      </c>
      <c r="UY4">
        <f t="shared" ref="UY4:UY35" si="274">UX4+(UV4-UW4)</f>
        <v>853.00000000000261</v>
      </c>
      <c r="UZ4">
        <f t="shared" ref="UZ4:UZ35" si="275">IF(VY4&gt;=999,"",MATCH(VY4,$TG$2:$TP$2,0))</f>
        <v>1</v>
      </c>
      <c r="VA4" t="str">
        <f t="shared" ref="VA4:VA35" si="276">IF(VZ4&gt;=999,"",MATCH(VZ4,$TG$2:$TP$2,0))</f>
        <v/>
      </c>
      <c r="VB4">
        <f t="shared" ref="VB4:VB35" si="277">SUMPRODUCT((UK4:UT4&lt;=0.005)*($VO$2:$VX$2&gt;0))</f>
        <v>0</v>
      </c>
      <c r="VY4">
        <f t="shared" ref="VY4:VY35" si="278">MIN(IF(TG4&gt;0.005,$TG$2,999),IF(TH4&gt;0.005,$TH$2,999),IF(TI4&gt;0.005,$TI$2,999),IF(TJ4&gt;0.005,$TJ$2,999),IF(TK4&gt;0.005,$TK$2,999),IF(TL4&gt;0.005,$TL$2,999),IF(TM4&gt;0.005,$TM$2,999),IF(TN4&gt;0.005,$TN$2,999),IF(TO4&gt;0.005,$TO$2,999),IF(TP4&gt;0.005,$TP$2,999))</f>
        <v>1</v>
      </c>
      <c r="VZ4">
        <f t="shared" ref="VZ4:VZ35" si="279">MIN(IF(AND(TG4&gt;0.005,UK4&lt;=0.005),$TG$2,999),IF(AND(TH4&gt;0.005,UL4&lt;=0.005),$TH$2,999),IF(AND(TI4&gt;0.005,UM4&lt;=0.005),$TI$2,999),IF(AND(TJ4&gt;0.005,UN4&lt;=0.005),$TJ$2,999),IF(AND(TK4&gt;0.005,UO4&lt;=0.005),$TK$2,999),IF(AND(TL4&gt;0.005,UP4&lt;=0.005),$TL$2,999),IF(AND(TM4&gt;0.005,UQ4&lt;=0.005),$TM$2,999),IF(AND(TN4&gt;0.005,UR4&lt;=0.005),$TN$2,999),IF(AND(TO4&gt;0.005,US4&lt;=0.005),$TO$2,999),IF(AND(TP4&gt;0.005,UT4&lt;=0.005),$TP$2,999))</f>
        <v>999</v>
      </c>
      <c r="WH4">
        <v>1</v>
      </c>
      <c r="WI4" s="21">
        <f>$D$7</f>
        <v>3000</v>
      </c>
      <c r="WJ4" s="21">
        <f>$D$8</f>
        <v>6500</v>
      </c>
      <c r="WK4" s="21">
        <f>$D$9</f>
        <v>9000</v>
      </c>
      <c r="WL4" s="21">
        <f>$D$10</f>
        <v>0</v>
      </c>
      <c r="WM4" s="21">
        <f>$D$11</f>
        <v>0</v>
      </c>
      <c r="WN4" s="21">
        <f>$D$12</f>
        <v>0</v>
      </c>
      <c r="WO4" s="21">
        <f>$D$13</f>
        <v>0</v>
      </c>
      <c r="WP4" s="21">
        <f>$D$14</f>
        <v>0</v>
      </c>
      <c r="WQ4" s="21">
        <f>$D$15</f>
        <v>0</v>
      </c>
      <c r="WR4" s="21">
        <f>$D$16</f>
        <v>0</v>
      </c>
      <c r="WS4">
        <f t="shared" ref="WS4:WS67" si="280">IF(WI4&lt;=0,0,MIN($F$7,(WI4+ROUND(WI4*$E$7/12,2))))</f>
        <v>90</v>
      </c>
      <c r="WT4">
        <f t="shared" ref="WT4:WT67" si="281">IF(WJ4&lt;=0,0,MIN($F$8,(WJ4+ROUND(WJ4*$E$8/12,2))))</f>
        <v>163</v>
      </c>
      <c r="WU4">
        <f t="shared" ref="WU4:WU67" si="282">IF(WK4&lt;=0,0,MIN($F$9,(WK4+ROUND(WK4*$E$9/12,2))))</f>
        <v>200</v>
      </c>
      <c r="WV4">
        <f t="shared" ref="WV4:WV67" si="283">IF(WL4&lt;=0,0,MIN($F$10,(WL4+ROUND(WL4*$E$10/12,2))))</f>
        <v>0</v>
      </c>
      <c r="WW4">
        <f t="shared" ref="WW4:WW67" si="284">IF(WM4&lt;=0,0,MIN($F$11,(WM4+ROUND(WM4*$E$11/12,2))))</f>
        <v>0</v>
      </c>
      <c r="WX4">
        <f t="shared" ref="WX4:WX67" si="285">IF(WN4&lt;=0,0,MIN($F$12,(WN4+ROUND(WN4*$E$12/12,2))))</f>
        <v>0</v>
      </c>
      <c r="WY4">
        <f t="shared" ref="WY4:WY67" si="286">IF(WO4&lt;=0,0,MIN($F$13,(WO4+ROUND(WO4*$E$13/12,2))))</f>
        <v>0</v>
      </c>
      <c r="WZ4">
        <f t="shared" ref="WZ4:WZ67" si="287">IF(WP4&lt;=0,0,MIN($F$14,(WP4+ROUND(WP4*$E$14/12,2))))</f>
        <v>0</v>
      </c>
      <c r="XA4">
        <f t="shared" ref="XA4:XA67" si="288">IF(WQ4&lt;=0,0,MIN($F$15,(WQ4+ROUND(WQ4*$E$15/12,2))))</f>
        <v>0</v>
      </c>
      <c r="XB4">
        <f t="shared" ref="XB4:XB67" si="289">IF(WR4&lt;=0,0,MIN($F$16,(WR4+ROUND(WR4*$E$16/12,2))))</f>
        <v>0</v>
      </c>
      <c r="XC4">
        <f t="shared" ref="XC4:XC67" si="290">MAX(0,(WI4+ROUND(WI4*$E$7/12,2))-WS4)</f>
        <v>2967.48</v>
      </c>
      <c r="XD4">
        <f t="shared" ref="XD4:XD67" si="291">MAX(0,(WJ4+ROUND(WJ4*$E$8/12,2))-WT4)</f>
        <v>6485.9</v>
      </c>
      <c r="XE4">
        <f t="shared" ref="XE4:XE67" si="292">MAX(0,(WK4+ROUND(WK4*$E$9/12,2))-WU4)</f>
        <v>8889.25</v>
      </c>
      <c r="XF4">
        <f t="shared" ref="XF4:XF67" si="293">MAX(0,(WL4+ROUND(WL4*$E$10/12,2))-WV4)</f>
        <v>0</v>
      </c>
      <c r="XG4">
        <f t="shared" ref="XG4:XG67" si="294">MAX(0,(WM4+ROUND(WM4*$E$11/12,2))-WW4)</f>
        <v>0</v>
      </c>
      <c r="XH4">
        <f t="shared" ref="XH4:XH67" si="295">MAX(0,(WN4+ROUND(WN4*$E$12/12,2))-WX4)</f>
        <v>0</v>
      </c>
      <c r="XI4">
        <f t="shared" ref="XI4:XI67" si="296">MAX(0,(WO4+ROUND(WO4*$E$13/12,2))-WY4)</f>
        <v>0</v>
      </c>
      <c r="XJ4">
        <f t="shared" ref="XJ4:XJ67" si="297">MAX(0,(WP4+ROUND(WP4*$E$14/12,2))-WZ4)</f>
        <v>0</v>
      </c>
      <c r="XK4">
        <f t="shared" ref="XK4:XK67" si="298">MAX(0,(WQ4+ROUND(WQ4*$E$15/12,2))-XA4)</f>
        <v>0</v>
      </c>
      <c r="XL4">
        <f t="shared" ref="XL4:XL67" si="299">MAX(0,(WR4+ROUND(WR4*$E$16/12,2))-XB4)</f>
        <v>0</v>
      </c>
      <c r="XM4">
        <f t="shared" ref="XM4:XM67" si="300">IF(WI4&lt;=0,0,ROUND(MAX(0,(WI4+ROUND(WI4*$E$7/12,2))-WS4),2))</f>
        <v>2967.48</v>
      </c>
      <c r="XN4">
        <f t="shared" ref="XN4:XN67" si="301">IF(WJ4&lt;=0,0,ROUND(MAX(0,(WJ4+ROUND(WJ4*$E$8/12,2))-WT4),2))</f>
        <v>6485.9</v>
      </c>
      <c r="XO4">
        <f t="shared" ref="XO4:XO67" si="302">IF(WK4&lt;=0,0,ROUND(MAX(0,(WK4+ROUND(WK4*$E$9/12,2))-WU4),2))</f>
        <v>8889.25</v>
      </c>
      <c r="XP4">
        <f t="shared" ref="XP4:XP67" si="303">IF(WL4&lt;=0,0,ROUND(MAX(0,(WL4+ROUND(WL4*$E$10/12,2))-WV4),2))</f>
        <v>0</v>
      </c>
      <c r="XQ4">
        <f t="shared" ref="XQ4:XQ67" si="304">IF(WM4&lt;=0,0,ROUND(MAX(0,(WM4+ROUND(WM4*$E$11/12,2))-WW4),2))</f>
        <v>0</v>
      </c>
      <c r="XR4">
        <f t="shared" ref="XR4:XR67" si="305">IF(WN4&lt;=0,0,ROUND(MAX(0,(WN4+ROUND(WN4*$E$12/12,2))-WX4),2))</f>
        <v>0</v>
      </c>
      <c r="XS4">
        <f t="shared" ref="XS4:XS67" si="306">IF(WO4&lt;=0,0,ROUND(MAX(0,(WO4+ROUND(WO4*$E$13/12,2))-WY4),2))</f>
        <v>0</v>
      </c>
      <c r="XT4">
        <f t="shared" ref="XT4:XT67" si="307">IF(WP4&lt;=0,0,ROUND(MAX(0,(WP4+ROUND(WP4*$E$14/12,2))-WZ4),2))</f>
        <v>0</v>
      </c>
      <c r="XU4">
        <f t="shared" ref="XU4:XU67" si="308">IF(WQ4&lt;=0,0,ROUND(MAX(0,(WQ4+ROUND(WQ4*$E$15/12,2))-XA4),2))</f>
        <v>0</v>
      </c>
      <c r="XV4">
        <f t="shared" ref="XV4:XV67" si="309">IF(WR4&lt;=0,0,ROUND(MAX(0,(WR4+ROUND(WR4*$E$16/12,2))-XB4),2))</f>
        <v>0</v>
      </c>
      <c r="XX4">
        <f t="shared" ref="XX4:XX67" si="310">SUM(WI4:WR4)</f>
        <v>18500</v>
      </c>
      <c r="XY4">
        <f t="shared" ref="XY4:XY67" si="311">SUM(XM4:XV4)</f>
        <v>18342.629999999997</v>
      </c>
      <c r="XZ4">
        <f t="shared" ref="XZ4:XZ67" si="312">SUMPRODUCT(ROUND(WI4:WR4*$YG$2:$YP$2/12,2))</f>
        <v>295.63</v>
      </c>
    </row>
    <row r="5" spans="1:676" x14ac:dyDescent="0.45">
      <c r="A5" s="10" t="s">
        <v>23</v>
      </c>
      <c r="B5" s="10"/>
      <c r="C5" s="10"/>
      <c r="D5" s="10"/>
      <c r="E5" s="10"/>
      <c r="F5" s="10"/>
      <c r="G5" s="10"/>
      <c r="H5" s="10"/>
      <c r="I5" s="10"/>
      <c r="AN5">
        <v>2</v>
      </c>
      <c r="AO5">
        <f>IF($D$8&lt;=0,999,SUMPRODUCT(($D$7:$D$16&gt;0)*($D$7:$D$16&lt;$D$8))+SUMPRODUCT(($D$7:$D$16&gt;0)*($D$7:$D$16=$D$8)*($AN$4:$AN$13&lt;$AN5))+1)</f>
        <v>2</v>
      </c>
      <c r="AP5">
        <f>IF($D$8&lt;=0,999,SUMPRODUCT(($D$7:$D$16&gt;0)*($E$7:$E$16&gt;$E$8))+SUMPRODUCT(($D$7:$D$16&gt;0)*($E$7:$E$16=$E$8)*($AN$4:$AN$13&lt;$AN5))+1)</f>
        <v>1</v>
      </c>
      <c r="AQ5">
        <f>IF($D$8&lt;=0,999,IF($D$20="Snowball",AO5,AP5))</f>
        <v>2</v>
      </c>
      <c r="AT5">
        <v>2</v>
      </c>
      <c r="AU5">
        <f t="shared" ref="AU5:AU36" si="313">BY4</f>
        <v>2767.48</v>
      </c>
      <c r="AV5">
        <f t="shared" ref="AV5:AV36" si="314">BZ4</f>
        <v>6485.9</v>
      </c>
      <c r="AW5">
        <f t="shared" ref="AW5:AW36" si="315">CA4</f>
        <v>8889.25</v>
      </c>
      <c r="AX5">
        <f t="shared" ref="AX5:AX36" si="316">CB4</f>
        <v>0</v>
      </c>
      <c r="AY5">
        <f t="shared" ref="AY5:AY36" si="317">CC4</f>
        <v>0</v>
      </c>
      <c r="AZ5">
        <f t="shared" ref="AZ5:AZ36" si="318">CD4</f>
        <v>0</v>
      </c>
      <c r="BA5">
        <f t="shared" ref="BA5:BA36" si="319">CE4</f>
        <v>0</v>
      </c>
      <c r="BB5">
        <f t="shared" ref="BB5:BB36" si="320">CF4</f>
        <v>0</v>
      </c>
      <c r="BC5">
        <f t="shared" ref="BC5:BC36" si="321">CG4</f>
        <v>0</v>
      </c>
      <c r="BD5">
        <f t="shared" ref="BD5:BD36" si="322">CH4</f>
        <v>0</v>
      </c>
      <c r="BE5">
        <f t="shared" si="0"/>
        <v>90</v>
      </c>
      <c r="BF5">
        <f t="shared" si="1"/>
        <v>163</v>
      </c>
      <c r="BG5">
        <f t="shared" si="2"/>
        <v>200</v>
      </c>
      <c r="BH5">
        <f t="shared" si="3"/>
        <v>0</v>
      </c>
      <c r="BI5">
        <f t="shared" si="4"/>
        <v>0</v>
      </c>
      <c r="BJ5">
        <f t="shared" si="5"/>
        <v>0</v>
      </c>
      <c r="BK5">
        <f t="shared" si="6"/>
        <v>0</v>
      </c>
      <c r="BL5">
        <f t="shared" si="7"/>
        <v>0</v>
      </c>
      <c r="BM5">
        <f t="shared" si="8"/>
        <v>0</v>
      </c>
      <c r="BN5">
        <f t="shared" si="9"/>
        <v>0</v>
      </c>
      <c r="BO5">
        <f t="shared" si="10"/>
        <v>2730.5</v>
      </c>
      <c r="BP5">
        <f t="shared" si="11"/>
        <v>6471.48</v>
      </c>
      <c r="BQ5">
        <f t="shared" si="12"/>
        <v>8777.4</v>
      </c>
      <c r="BR5">
        <f t="shared" si="13"/>
        <v>0</v>
      </c>
      <c r="BS5">
        <f t="shared" si="14"/>
        <v>0</v>
      </c>
      <c r="BT5">
        <f t="shared" si="15"/>
        <v>0</v>
      </c>
      <c r="BU5">
        <f t="shared" si="16"/>
        <v>0</v>
      </c>
      <c r="BV5">
        <f t="shared" si="17"/>
        <v>0</v>
      </c>
      <c r="BW5">
        <f t="shared" si="18"/>
        <v>0</v>
      </c>
      <c r="BX5">
        <f t="shared" si="19"/>
        <v>0</v>
      </c>
      <c r="BY5">
        <f t="shared" si="20"/>
        <v>2530.5</v>
      </c>
      <c r="BZ5">
        <f t="shared" si="21"/>
        <v>6471.48</v>
      </c>
      <c r="CA5">
        <f t="shared" si="22"/>
        <v>8777.4</v>
      </c>
      <c r="CB5">
        <f t="shared" si="23"/>
        <v>0</v>
      </c>
      <c r="CC5">
        <f t="shared" si="24"/>
        <v>0</v>
      </c>
      <c r="CD5">
        <f t="shared" si="25"/>
        <v>0</v>
      </c>
      <c r="CE5">
        <f t="shared" si="26"/>
        <v>0</v>
      </c>
      <c r="CF5">
        <f t="shared" si="27"/>
        <v>0</v>
      </c>
      <c r="CG5">
        <f t="shared" si="28"/>
        <v>0</v>
      </c>
      <c r="CH5">
        <f t="shared" si="29"/>
        <v>0</v>
      </c>
      <c r="CI5">
        <f t="shared" si="30"/>
        <v>200</v>
      </c>
      <c r="CJ5">
        <f t="shared" si="31"/>
        <v>18142.629999999997</v>
      </c>
      <c r="CK5">
        <f t="shared" si="32"/>
        <v>17779.379999999997</v>
      </c>
      <c r="CL5">
        <f t="shared" si="33"/>
        <v>289.75</v>
      </c>
      <c r="CM5">
        <f t="shared" si="34"/>
        <v>653</v>
      </c>
      <c r="CN5">
        <f t="shared" si="35"/>
        <v>1</v>
      </c>
      <c r="CO5" t="str">
        <f t="shared" si="36"/>
        <v/>
      </c>
      <c r="CP5">
        <f t="shared" si="37"/>
        <v>0</v>
      </c>
      <c r="DM5">
        <f t="shared" si="38"/>
        <v>1</v>
      </c>
      <c r="DN5">
        <f t="shared" si="39"/>
        <v>999</v>
      </c>
      <c r="DV5">
        <v>2</v>
      </c>
      <c r="DW5">
        <f t="shared" ref="DW5:DW36" si="323">FA4</f>
        <v>2967.48</v>
      </c>
      <c r="DX5">
        <f t="shared" ref="DX5:DX36" si="324">FB4</f>
        <v>6285.9</v>
      </c>
      <c r="DY5">
        <f t="shared" ref="DY5:DY36" si="325">FC4</f>
        <v>8889.25</v>
      </c>
      <c r="DZ5">
        <f t="shared" ref="DZ5:DZ36" si="326">FD4</f>
        <v>0</v>
      </c>
      <c r="EA5">
        <f t="shared" ref="EA5:EA36" si="327">FE4</f>
        <v>0</v>
      </c>
      <c r="EB5">
        <f t="shared" ref="EB5:EB36" si="328">FF4</f>
        <v>0</v>
      </c>
      <c r="EC5">
        <f t="shared" ref="EC5:EC36" si="329">FG4</f>
        <v>0</v>
      </c>
      <c r="ED5">
        <f t="shared" ref="ED5:ED36" si="330">FH4</f>
        <v>0</v>
      </c>
      <c r="EE5">
        <f t="shared" ref="EE5:EE36" si="331">FI4</f>
        <v>0</v>
      </c>
      <c r="EF5">
        <f t="shared" ref="EF5:EF36" si="332">FJ4</f>
        <v>0</v>
      </c>
      <c r="EG5">
        <f t="shared" si="40"/>
        <v>90</v>
      </c>
      <c r="EH5">
        <f t="shared" si="41"/>
        <v>163</v>
      </c>
      <c r="EI5">
        <f t="shared" si="42"/>
        <v>200</v>
      </c>
      <c r="EJ5">
        <f t="shared" si="43"/>
        <v>0</v>
      </c>
      <c r="EK5">
        <f t="shared" si="44"/>
        <v>0</v>
      </c>
      <c r="EL5">
        <f t="shared" si="45"/>
        <v>0</v>
      </c>
      <c r="EM5">
        <f t="shared" si="46"/>
        <v>0</v>
      </c>
      <c r="EN5">
        <f t="shared" si="47"/>
        <v>0</v>
      </c>
      <c r="EO5">
        <f t="shared" si="48"/>
        <v>0</v>
      </c>
      <c r="EP5">
        <f t="shared" si="49"/>
        <v>0</v>
      </c>
      <c r="EQ5">
        <f t="shared" si="50"/>
        <v>2934.33</v>
      </c>
      <c r="ER5">
        <f t="shared" si="51"/>
        <v>6266.9</v>
      </c>
      <c r="ES5">
        <f t="shared" si="52"/>
        <v>8777.4</v>
      </c>
      <c r="ET5">
        <f t="shared" si="53"/>
        <v>0</v>
      </c>
      <c r="EU5">
        <f t="shared" si="54"/>
        <v>0</v>
      </c>
      <c r="EV5">
        <f t="shared" si="55"/>
        <v>0</v>
      </c>
      <c r="EW5">
        <f t="shared" si="56"/>
        <v>0</v>
      </c>
      <c r="EX5">
        <f t="shared" si="57"/>
        <v>0</v>
      </c>
      <c r="EY5">
        <f t="shared" si="58"/>
        <v>0</v>
      </c>
      <c r="EZ5">
        <f t="shared" si="59"/>
        <v>0</v>
      </c>
      <c r="FA5">
        <f t="shared" si="60"/>
        <v>2934.33</v>
      </c>
      <c r="FB5">
        <f t="shared" si="61"/>
        <v>6066.9</v>
      </c>
      <c r="FC5">
        <f t="shared" si="62"/>
        <v>8777.4</v>
      </c>
      <c r="FD5">
        <f t="shared" si="63"/>
        <v>0</v>
      </c>
      <c r="FE5">
        <f t="shared" si="64"/>
        <v>0</v>
      </c>
      <c r="FF5">
        <f t="shared" si="65"/>
        <v>0</v>
      </c>
      <c r="FG5">
        <f t="shared" si="66"/>
        <v>0</v>
      </c>
      <c r="FH5">
        <f t="shared" si="67"/>
        <v>0</v>
      </c>
      <c r="FI5">
        <f t="shared" si="68"/>
        <v>0</v>
      </c>
      <c r="FJ5">
        <f t="shared" si="69"/>
        <v>0</v>
      </c>
      <c r="FK5">
        <f t="shared" si="70"/>
        <v>200</v>
      </c>
      <c r="FL5">
        <f t="shared" si="71"/>
        <v>18142.629999999997</v>
      </c>
      <c r="FM5">
        <f t="shared" si="72"/>
        <v>17778.629999999997</v>
      </c>
      <c r="FN5">
        <f t="shared" si="73"/>
        <v>289</v>
      </c>
      <c r="FO5">
        <f t="shared" si="74"/>
        <v>653</v>
      </c>
      <c r="FP5">
        <f t="shared" si="75"/>
        <v>2</v>
      </c>
      <c r="FQ5" t="str">
        <f t="shared" si="76"/>
        <v/>
      </c>
      <c r="FR5">
        <f t="shared" si="77"/>
        <v>0</v>
      </c>
      <c r="GO5">
        <f t="shared" si="78"/>
        <v>1</v>
      </c>
      <c r="GP5">
        <f t="shared" si="79"/>
        <v>999</v>
      </c>
      <c r="GX5">
        <v>2</v>
      </c>
      <c r="GY5">
        <f t="shared" ref="GY5:GY36" si="333">IC4</f>
        <v>2967.48</v>
      </c>
      <c r="GZ5">
        <f t="shared" ref="GZ5:GZ36" si="334">ID4</f>
        <v>6485.9</v>
      </c>
      <c r="HA5">
        <f t="shared" ref="HA5:HA36" si="335">IE4</f>
        <v>8889.25</v>
      </c>
      <c r="HB5">
        <f t="shared" ref="HB5:HB36" si="336">IF4</f>
        <v>0</v>
      </c>
      <c r="HC5">
        <f t="shared" ref="HC5:HC36" si="337">IG4</f>
        <v>0</v>
      </c>
      <c r="HD5">
        <f t="shared" ref="HD5:HD36" si="338">IH4</f>
        <v>0</v>
      </c>
      <c r="HE5">
        <f t="shared" ref="HE5:HE36" si="339">II4</f>
        <v>0</v>
      </c>
      <c r="HF5">
        <f t="shared" ref="HF5:HF36" si="340">IJ4</f>
        <v>0</v>
      </c>
      <c r="HG5">
        <f t="shared" ref="HG5:HG36" si="341">IK4</f>
        <v>0</v>
      </c>
      <c r="HH5">
        <f t="shared" ref="HH5:HH36" si="342">IL4</f>
        <v>0</v>
      </c>
      <c r="HI5">
        <f t="shared" si="80"/>
        <v>90</v>
      </c>
      <c r="HJ5">
        <f t="shared" si="81"/>
        <v>163</v>
      </c>
      <c r="HK5">
        <f t="shared" si="82"/>
        <v>200</v>
      </c>
      <c r="HL5">
        <f t="shared" si="83"/>
        <v>0</v>
      </c>
      <c r="HM5">
        <f t="shared" si="84"/>
        <v>0</v>
      </c>
      <c r="HN5">
        <f t="shared" si="85"/>
        <v>0</v>
      </c>
      <c r="HO5">
        <f t="shared" si="86"/>
        <v>0</v>
      </c>
      <c r="HP5">
        <f t="shared" si="87"/>
        <v>0</v>
      </c>
      <c r="HQ5">
        <f t="shared" si="88"/>
        <v>0</v>
      </c>
      <c r="HR5">
        <f t="shared" si="89"/>
        <v>0</v>
      </c>
      <c r="HS5">
        <f t="shared" si="90"/>
        <v>2934.33</v>
      </c>
      <c r="HT5">
        <f t="shared" si="91"/>
        <v>6471.48</v>
      </c>
      <c r="HU5">
        <f t="shared" si="92"/>
        <v>8777.4</v>
      </c>
      <c r="HV5">
        <f t="shared" si="93"/>
        <v>0</v>
      </c>
      <c r="HW5">
        <f t="shared" si="94"/>
        <v>0</v>
      </c>
      <c r="HX5">
        <f t="shared" si="95"/>
        <v>0</v>
      </c>
      <c r="HY5">
        <f t="shared" si="96"/>
        <v>0</v>
      </c>
      <c r="HZ5">
        <f t="shared" si="97"/>
        <v>0</v>
      </c>
      <c r="IA5">
        <f t="shared" si="98"/>
        <v>0</v>
      </c>
      <c r="IB5">
        <f t="shared" si="99"/>
        <v>0</v>
      </c>
      <c r="IC5">
        <f t="shared" si="100"/>
        <v>2934.33</v>
      </c>
      <c r="ID5">
        <f t="shared" si="101"/>
        <v>6471.48</v>
      </c>
      <c r="IE5">
        <f t="shared" si="102"/>
        <v>8777.4</v>
      </c>
      <c r="IF5">
        <f t="shared" si="103"/>
        <v>0</v>
      </c>
      <c r="IG5">
        <f t="shared" si="104"/>
        <v>0</v>
      </c>
      <c r="IH5">
        <f t="shared" si="105"/>
        <v>0</v>
      </c>
      <c r="II5">
        <f t="shared" si="106"/>
        <v>0</v>
      </c>
      <c r="IJ5">
        <f t="shared" si="107"/>
        <v>0</v>
      </c>
      <c r="IK5">
        <f t="shared" si="108"/>
        <v>0</v>
      </c>
      <c r="IL5">
        <f t="shared" si="109"/>
        <v>0</v>
      </c>
      <c r="IM5">
        <f t="shared" si="110"/>
        <v>0</v>
      </c>
      <c r="IN5">
        <f t="shared" si="111"/>
        <v>18342.629999999997</v>
      </c>
      <c r="IO5">
        <f t="shared" si="112"/>
        <v>18183.21</v>
      </c>
      <c r="IP5">
        <f t="shared" si="113"/>
        <v>293.58000000000004</v>
      </c>
      <c r="IQ5">
        <f t="shared" si="114"/>
        <v>452.99999999999829</v>
      </c>
      <c r="IR5">
        <f t="shared" si="115"/>
        <v>1</v>
      </c>
      <c r="IS5" t="str">
        <f t="shared" si="116"/>
        <v/>
      </c>
      <c r="IT5">
        <f t="shared" si="117"/>
        <v>0</v>
      </c>
      <c r="JQ5">
        <f t="shared" si="118"/>
        <v>1</v>
      </c>
      <c r="JR5">
        <f t="shared" si="119"/>
        <v>999</v>
      </c>
      <c r="JZ5">
        <v>2</v>
      </c>
      <c r="KA5">
        <f t="shared" ref="KA5:KA36" si="343">LE4</f>
        <v>2867.48</v>
      </c>
      <c r="KB5">
        <f t="shared" ref="KB5:KB36" si="344">LF4</f>
        <v>6485.9</v>
      </c>
      <c r="KC5">
        <f t="shared" ref="KC5:KC36" si="345">LG4</f>
        <v>8889.25</v>
      </c>
      <c r="KD5">
        <f t="shared" ref="KD5:KD36" si="346">LH4</f>
        <v>0</v>
      </c>
      <c r="KE5">
        <f t="shared" ref="KE5:KE36" si="347">LI4</f>
        <v>0</v>
      </c>
      <c r="KF5">
        <f t="shared" ref="KF5:KF36" si="348">LJ4</f>
        <v>0</v>
      </c>
      <c r="KG5">
        <f t="shared" ref="KG5:KG36" si="349">LK4</f>
        <v>0</v>
      </c>
      <c r="KH5">
        <f t="shared" ref="KH5:KH36" si="350">LL4</f>
        <v>0</v>
      </c>
      <c r="KI5">
        <f t="shared" ref="KI5:KI36" si="351">LM4</f>
        <v>0</v>
      </c>
      <c r="KJ5">
        <f t="shared" ref="KJ5:KJ36" si="352">LN4</f>
        <v>0</v>
      </c>
      <c r="KK5">
        <f t="shared" si="120"/>
        <v>90</v>
      </c>
      <c r="KL5">
        <f t="shared" si="121"/>
        <v>163</v>
      </c>
      <c r="KM5">
        <f t="shared" si="122"/>
        <v>200</v>
      </c>
      <c r="KN5">
        <f t="shared" si="123"/>
        <v>0</v>
      </c>
      <c r="KO5">
        <f t="shared" si="124"/>
        <v>0</v>
      </c>
      <c r="KP5">
        <f t="shared" si="125"/>
        <v>0</v>
      </c>
      <c r="KQ5">
        <f t="shared" si="126"/>
        <v>0</v>
      </c>
      <c r="KR5">
        <f t="shared" si="127"/>
        <v>0</v>
      </c>
      <c r="KS5">
        <f t="shared" si="128"/>
        <v>0</v>
      </c>
      <c r="KT5">
        <f t="shared" si="129"/>
        <v>0</v>
      </c>
      <c r="KU5">
        <f t="shared" si="130"/>
        <v>2832.42</v>
      </c>
      <c r="KV5">
        <f t="shared" si="131"/>
        <v>6471.48</v>
      </c>
      <c r="KW5">
        <f t="shared" si="132"/>
        <v>8777.4</v>
      </c>
      <c r="KX5">
        <f t="shared" si="133"/>
        <v>0</v>
      </c>
      <c r="KY5">
        <f t="shared" si="134"/>
        <v>0</v>
      </c>
      <c r="KZ5">
        <f t="shared" si="135"/>
        <v>0</v>
      </c>
      <c r="LA5">
        <f t="shared" si="136"/>
        <v>0</v>
      </c>
      <c r="LB5">
        <f t="shared" si="137"/>
        <v>0</v>
      </c>
      <c r="LC5">
        <f t="shared" si="138"/>
        <v>0</v>
      </c>
      <c r="LD5">
        <f t="shared" si="139"/>
        <v>0</v>
      </c>
      <c r="LE5">
        <f t="shared" si="140"/>
        <v>2732.42</v>
      </c>
      <c r="LF5">
        <f t="shared" si="141"/>
        <v>6471.48</v>
      </c>
      <c r="LG5">
        <f t="shared" si="142"/>
        <v>8777.4</v>
      </c>
      <c r="LH5">
        <f t="shared" si="143"/>
        <v>0</v>
      </c>
      <c r="LI5">
        <f t="shared" si="144"/>
        <v>0</v>
      </c>
      <c r="LJ5">
        <f t="shared" si="145"/>
        <v>0</v>
      </c>
      <c r="LK5">
        <f t="shared" si="146"/>
        <v>0</v>
      </c>
      <c r="LL5">
        <f t="shared" si="147"/>
        <v>0</v>
      </c>
      <c r="LM5">
        <f t="shared" si="148"/>
        <v>0</v>
      </c>
      <c r="LN5">
        <f t="shared" si="149"/>
        <v>0</v>
      </c>
      <c r="LO5">
        <f t="shared" si="150"/>
        <v>100</v>
      </c>
      <c r="LP5">
        <f t="shared" si="151"/>
        <v>18242.629999999997</v>
      </c>
      <c r="LQ5">
        <f t="shared" si="152"/>
        <v>17981.3</v>
      </c>
      <c r="LR5">
        <f t="shared" si="153"/>
        <v>291.67</v>
      </c>
      <c r="LS5">
        <f t="shared" si="154"/>
        <v>552.99999999999818</v>
      </c>
      <c r="LT5">
        <f t="shared" si="155"/>
        <v>1</v>
      </c>
      <c r="LU5" t="str">
        <f t="shared" si="156"/>
        <v/>
      </c>
      <c r="LV5">
        <f t="shared" si="157"/>
        <v>0</v>
      </c>
      <c r="MS5">
        <f t="shared" si="158"/>
        <v>1</v>
      </c>
      <c r="MT5">
        <f t="shared" si="159"/>
        <v>999</v>
      </c>
      <c r="NB5">
        <v>2</v>
      </c>
      <c r="NC5">
        <f t="shared" ref="NC5:NC36" si="353">OG4</f>
        <v>2767.48</v>
      </c>
      <c r="ND5">
        <f t="shared" ref="ND5:ND36" si="354">OH4</f>
        <v>6485.9</v>
      </c>
      <c r="NE5">
        <f t="shared" ref="NE5:NE36" si="355">OI4</f>
        <v>8889.25</v>
      </c>
      <c r="NF5">
        <f t="shared" ref="NF5:NF36" si="356">OJ4</f>
        <v>0</v>
      </c>
      <c r="NG5">
        <f t="shared" ref="NG5:NG36" si="357">OK4</f>
        <v>0</v>
      </c>
      <c r="NH5">
        <f t="shared" ref="NH5:NH36" si="358">OL4</f>
        <v>0</v>
      </c>
      <c r="NI5">
        <f t="shared" ref="NI5:NI36" si="359">OM4</f>
        <v>0</v>
      </c>
      <c r="NJ5">
        <f t="shared" ref="NJ5:NJ36" si="360">ON4</f>
        <v>0</v>
      </c>
      <c r="NK5">
        <f t="shared" ref="NK5:NK36" si="361">OO4</f>
        <v>0</v>
      </c>
      <c r="NL5">
        <f t="shared" ref="NL5:NL36" si="362">OP4</f>
        <v>0</v>
      </c>
      <c r="NM5">
        <f t="shared" si="160"/>
        <v>90</v>
      </c>
      <c r="NN5">
        <f t="shared" si="161"/>
        <v>163</v>
      </c>
      <c r="NO5">
        <f t="shared" si="162"/>
        <v>200</v>
      </c>
      <c r="NP5">
        <f t="shared" si="163"/>
        <v>0</v>
      </c>
      <c r="NQ5">
        <f t="shared" si="164"/>
        <v>0</v>
      </c>
      <c r="NR5">
        <f t="shared" si="165"/>
        <v>0</v>
      </c>
      <c r="NS5">
        <f t="shared" si="166"/>
        <v>0</v>
      </c>
      <c r="NT5">
        <f t="shared" si="167"/>
        <v>0</v>
      </c>
      <c r="NU5">
        <f t="shared" si="168"/>
        <v>0</v>
      </c>
      <c r="NV5">
        <f t="shared" si="169"/>
        <v>0</v>
      </c>
      <c r="NW5">
        <f t="shared" si="170"/>
        <v>2730.5</v>
      </c>
      <c r="NX5">
        <f t="shared" si="171"/>
        <v>6471.48</v>
      </c>
      <c r="NY5">
        <f t="shared" si="172"/>
        <v>8777.4</v>
      </c>
      <c r="NZ5">
        <f t="shared" si="173"/>
        <v>0</v>
      </c>
      <c r="OA5">
        <f t="shared" si="174"/>
        <v>0</v>
      </c>
      <c r="OB5">
        <f t="shared" si="175"/>
        <v>0</v>
      </c>
      <c r="OC5">
        <f t="shared" si="176"/>
        <v>0</v>
      </c>
      <c r="OD5">
        <f t="shared" si="177"/>
        <v>0</v>
      </c>
      <c r="OE5">
        <f t="shared" si="178"/>
        <v>0</v>
      </c>
      <c r="OF5">
        <f t="shared" si="179"/>
        <v>0</v>
      </c>
      <c r="OG5">
        <f t="shared" si="180"/>
        <v>2530.5</v>
      </c>
      <c r="OH5">
        <f t="shared" si="181"/>
        <v>6471.48</v>
      </c>
      <c r="OI5">
        <f t="shared" si="182"/>
        <v>8777.4</v>
      </c>
      <c r="OJ5">
        <f t="shared" si="183"/>
        <v>0</v>
      </c>
      <c r="OK5">
        <f t="shared" si="184"/>
        <v>0</v>
      </c>
      <c r="OL5">
        <f t="shared" si="185"/>
        <v>0</v>
      </c>
      <c r="OM5">
        <f t="shared" si="186"/>
        <v>0</v>
      </c>
      <c r="ON5">
        <f t="shared" si="187"/>
        <v>0</v>
      </c>
      <c r="OO5">
        <f t="shared" si="188"/>
        <v>0</v>
      </c>
      <c r="OP5">
        <f t="shared" si="189"/>
        <v>0</v>
      </c>
      <c r="OQ5">
        <f t="shared" si="190"/>
        <v>200</v>
      </c>
      <c r="OR5">
        <f t="shared" si="191"/>
        <v>18142.629999999997</v>
      </c>
      <c r="OS5">
        <f t="shared" si="192"/>
        <v>17779.379999999997</v>
      </c>
      <c r="OT5">
        <f t="shared" si="193"/>
        <v>289.75</v>
      </c>
      <c r="OU5">
        <f t="shared" si="194"/>
        <v>653</v>
      </c>
      <c r="OV5">
        <f t="shared" si="195"/>
        <v>1</v>
      </c>
      <c r="OW5" t="str">
        <f t="shared" si="196"/>
        <v/>
      </c>
      <c r="OX5">
        <f t="shared" si="197"/>
        <v>0</v>
      </c>
      <c r="PU5">
        <f t="shared" si="198"/>
        <v>1</v>
      </c>
      <c r="PV5">
        <f t="shared" si="199"/>
        <v>999</v>
      </c>
      <c r="QD5">
        <v>2</v>
      </c>
      <c r="QE5">
        <f t="shared" ref="QE5:QE36" si="363">RI4</f>
        <v>2667.48</v>
      </c>
      <c r="QF5">
        <f t="shared" ref="QF5:QF36" si="364">RJ4</f>
        <v>6485.9</v>
      </c>
      <c r="QG5">
        <f t="shared" ref="QG5:QG36" si="365">RK4</f>
        <v>8889.25</v>
      </c>
      <c r="QH5">
        <f t="shared" ref="QH5:QH36" si="366">RL4</f>
        <v>0</v>
      </c>
      <c r="QI5">
        <f t="shared" ref="QI5:QI36" si="367">RM4</f>
        <v>0</v>
      </c>
      <c r="QJ5">
        <f t="shared" ref="QJ5:QJ36" si="368">RN4</f>
        <v>0</v>
      </c>
      <c r="QK5">
        <f t="shared" ref="QK5:QK36" si="369">RO4</f>
        <v>0</v>
      </c>
      <c r="QL5">
        <f t="shared" ref="QL5:QL36" si="370">RP4</f>
        <v>0</v>
      </c>
      <c r="QM5">
        <f t="shared" ref="QM5:QM36" si="371">RQ4</f>
        <v>0</v>
      </c>
      <c r="QN5">
        <f t="shared" ref="QN5:QN36" si="372">RR4</f>
        <v>0</v>
      </c>
      <c r="QO5">
        <f t="shared" si="200"/>
        <v>90</v>
      </c>
      <c r="QP5">
        <f t="shared" si="201"/>
        <v>163</v>
      </c>
      <c r="QQ5">
        <f t="shared" si="202"/>
        <v>200</v>
      </c>
      <c r="QR5">
        <f t="shared" si="203"/>
        <v>0</v>
      </c>
      <c r="QS5">
        <f t="shared" si="204"/>
        <v>0</v>
      </c>
      <c r="QT5">
        <f t="shared" si="205"/>
        <v>0</v>
      </c>
      <c r="QU5">
        <f t="shared" si="206"/>
        <v>0</v>
      </c>
      <c r="QV5">
        <f t="shared" si="207"/>
        <v>0</v>
      </c>
      <c r="QW5">
        <f t="shared" si="208"/>
        <v>0</v>
      </c>
      <c r="QX5">
        <f t="shared" si="209"/>
        <v>0</v>
      </c>
      <c r="QY5">
        <f t="shared" si="210"/>
        <v>2628.58</v>
      </c>
      <c r="QZ5">
        <f t="shared" si="211"/>
        <v>6471.48</v>
      </c>
      <c r="RA5">
        <f t="shared" si="212"/>
        <v>8777.4</v>
      </c>
      <c r="RB5">
        <f t="shared" si="213"/>
        <v>0</v>
      </c>
      <c r="RC5">
        <f t="shared" si="214"/>
        <v>0</v>
      </c>
      <c r="RD5">
        <f t="shared" si="215"/>
        <v>0</v>
      </c>
      <c r="RE5">
        <f t="shared" si="216"/>
        <v>0</v>
      </c>
      <c r="RF5">
        <f t="shared" si="217"/>
        <v>0</v>
      </c>
      <c r="RG5">
        <f t="shared" si="218"/>
        <v>0</v>
      </c>
      <c r="RH5">
        <f t="shared" si="219"/>
        <v>0</v>
      </c>
      <c r="RI5">
        <f t="shared" si="220"/>
        <v>2328.58</v>
      </c>
      <c r="RJ5">
        <f t="shared" si="221"/>
        <v>6471.48</v>
      </c>
      <c r="RK5">
        <f t="shared" si="222"/>
        <v>8777.4</v>
      </c>
      <c r="RL5">
        <f t="shared" si="223"/>
        <v>0</v>
      </c>
      <c r="RM5">
        <f t="shared" si="224"/>
        <v>0</v>
      </c>
      <c r="RN5">
        <f t="shared" si="225"/>
        <v>0</v>
      </c>
      <c r="RO5">
        <f t="shared" si="226"/>
        <v>0</v>
      </c>
      <c r="RP5">
        <f t="shared" si="227"/>
        <v>0</v>
      </c>
      <c r="RQ5">
        <f t="shared" si="228"/>
        <v>0</v>
      </c>
      <c r="RR5">
        <f t="shared" si="229"/>
        <v>0</v>
      </c>
      <c r="RS5">
        <f t="shared" si="230"/>
        <v>300</v>
      </c>
      <c r="RT5">
        <f t="shared" si="231"/>
        <v>18042.629999999997</v>
      </c>
      <c r="RU5">
        <f t="shared" si="232"/>
        <v>17577.46</v>
      </c>
      <c r="RV5">
        <f t="shared" si="233"/>
        <v>287.83000000000004</v>
      </c>
      <c r="RW5">
        <f t="shared" si="234"/>
        <v>752.99999999999829</v>
      </c>
      <c r="RX5">
        <f t="shared" si="235"/>
        <v>1</v>
      </c>
      <c r="RY5" t="str">
        <f t="shared" si="236"/>
        <v/>
      </c>
      <c r="RZ5">
        <f t="shared" si="237"/>
        <v>0</v>
      </c>
      <c r="SW5">
        <f t="shared" si="238"/>
        <v>1</v>
      </c>
      <c r="SX5">
        <f t="shared" si="239"/>
        <v>999</v>
      </c>
      <c r="TF5">
        <v>2</v>
      </c>
      <c r="TG5">
        <f t="shared" ref="TG5:TG36" si="373">UK4</f>
        <v>2567.48</v>
      </c>
      <c r="TH5">
        <f t="shared" ref="TH5:TH36" si="374">UL4</f>
        <v>6485.9</v>
      </c>
      <c r="TI5">
        <f t="shared" ref="TI5:TI36" si="375">UM4</f>
        <v>8889.25</v>
      </c>
      <c r="TJ5">
        <f t="shared" ref="TJ5:TJ36" si="376">UN4</f>
        <v>0</v>
      </c>
      <c r="TK5">
        <f t="shared" ref="TK5:TK36" si="377">UO4</f>
        <v>0</v>
      </c>
      <c r="TL5">
        <f t="shared" ref="TL5:TL36" si="378">UP4</f>
        <v>0</v>
      </c>
      <c r="TM5">
        <f t="shared" ref="TM5:TM36" si="379">UQ4</f>
        <v>0</v>
      </c>
      <c r="TN5">
        <f t="shared" ref="TN5:TN36" si="380">UR4</f>
        <v>0</v>
      </c>
      <c r="TO5">
        <f t="shared" ref="TO5:TO36" si="381">US4</f>
        <v>0</v>
      </c>
      <c r="TP5">
        <f t="shared" ref="TP5:TP36" si="382">UT4</f>
        <v>0</v>
      </c>
      <c r="TQ5">
        <f t="shared" si="240"/>
        <v>90</v>
      </c>
      <c r="TR5">
        <f t="shared" si="241"/>
        <v>163</v>
      </c>
      <c r="TS5">
        <f t="shared" si="242"/>
        <v>200</v>
      </c>
      <c r="TT5">
        <f t="shared" si="243"/>
        <v>0</v>
      </c>
      <c r="TU5">
        <f t="shared" si="244"/>
        <v>0</v>
      </c>
      <c r="TV5">
        <f t="shared" si="245"/>
        <v>0</v>
      </c>
      <c r="TW5">
        <f t="shared" si="246"/>
        <v>0</v>
      </c>
      <c r="TX5">
        <f t="shared" si="247"/>
        <v>0</v>
      </c>
      <c r="TY5">
        <f t="shared" si="248"/>
        <v>0</v>
      </c>
      <c r="TZ5">
        <f t="shared" si="249"/>
        <v>0</v>
      </c>
      <c r="UA5">
        <f t="shared" si="250"/>
        <v>2526.67</v>
      </c>
      <c r="UB5">
        <f t="shared" si="251"/>
        <v>6471.48</v>
      </c>
      <c r="UC5">
        <f t="shared" si="252"/>
        <v>8777.4</v>
      </c>
      <c r="UD5">
        <f t="shared" si="253"/>
        <v>0</v>
      </c>
      <c r="UE5">
        <f t="shared" si="254"/>
        <v>0</v>
      </c>
      <c r="UF5">
        <f t="shared" si="255"/>
        <v>0</v>
      </c>
      <c r="UG5">
        <f t="shared" si="256"/>
        <v>0</v>
      </c>
      <c r="UH5">
        <f t="shared" si="257"/>
        <v>0</v>
      </c>
      <c r="UI5">
        <f t="shared" si="258"/>
        <v>0</v>
      </c>
      <c r="UJ5">
        <f t="shared" si="259"/>
        <v>0</v>
      </c>
      <c r="UK5">
        <f t="shared" si="260"/>
        <v>2126.67</v>
      </c>
      <c r="UL5">
        <f t="shared" si="261"/>
        <v>6471.48</v>
      </c>
      <c r="UM5">
        <f t="shared" si="262"/>
        <v>8777.4</v>
      </c>
      <c r="UN5">
        <f t="shared" si="263"/>
        <v>0</v>
      </c>
      <c r="UO5">
        <f t="shared" si="264"/>
        <v>0</v>
      </c>
      <c r="UP5">
        <f t="shared" si="265"/>
        <v>0</v>
      </c>
      <c r="UQ5">
        <f t="shared" si="266"/>
        <v>0</v>
      </c>
      <c r="UR5">
        <f t="shared" si="267"/>
        <v>0</v>
      </c>
      <c r="US5">
        <f t="shared" si="268"/>
        <v>0</v>
      </c>
      <c r="UT5">
        <f t="shared" si="269"/>
        <v>0</v>
      </c>
      <c r="UU5">
        <f t="shared" si="270"/>
        <v>400</v>
      </c>
      <c r="UV5">
        <f t="shared" si="271"/>
        <v>17942.629999999997</v>
      </c>
      <c r="UW5">
        <f t="shared" si="272"/>
        <v>17375.55</v>
      </c>
      <c r="UX5">
        <f t="shared" si="273"/>
        <v>285.92</v>
      </c>
      <c r="UY5">
        <f t="shared" si="274"/>
        <v>852.99999999999818</v>
      </c>
      <c r="UZ5">
        <f t="shared" si="275"/>
        <v>1</v>
      </c>
      <c r="VA5" t="str">
        <f t="shared" si="276"/>
        <v/>
      </c>
      <c r="VB5">
        <f t="shared" si="277"/>
        <v>0</v>
      </c>
      <c r="VY5">
        <f t="shared" si="278"/>
        <v>1</v>
      </c>
      <c r="VZ5">
        <f t="shared" si="279"/>
        <v>999</v>
      </c>
      <c r="WH5">
        <v>2</v>
      </c>
      <c r="WI5">
        <f t="shared" ref="WI5:WI68" si="383">XM4</f>
        <v>2967.48</v>
      </c>
      <c r="WJ5">
        <f t="shared" ref="WJ5:WJ68" si="384">XN4</f>
        <v>6485.9</v>
      </c>
      <c r="WK5">
        <f t="shared" ref="WK5:WK68" si="385">XO4</f>
        <v>8889.25</v>
      </c>
      <c r="WL5">
        <f t="shared" ref="WL5:WL68" si="386">XP4</f>
        <v>0</v>
      </c>
      <c r="WM5">
        <f t="shared" ref="WM5:WM68" si="387">XQ4</f>
        <v>0</v>
      </c>
      <c r="WN5">
        <f t="shared" ref="WN5:WN68" si="388">XR4</f>
        <v>0</v>
      </c>
      <c r="WO5">
        <f t="shared" ref="WO5:WO68" si="389">XS4</f>
        <v>0</v>
      </c>
      <c r="WP5">
        <f t="shared" ref="WP5:WP68" si="390">XT4</f>
        <v>0</v>
      </c>
      <c r="WQ5">
        <f t="shared" ref="WQ5:WQ68" si="391">XU4</f>
        <v>0</v>
      </c>
      <c r="WR5">
        <f t="shared" ref="WR5:WR68" si="392">XV4</f>
        <v>0</v>
      </c>
      <c r="WS5">
        <f t="shared" si="280"/>
        <v>90</v>
      </c>
      <c r="WT5">
        <f t="shared" si="281"/>
        <v>163</v>
      </c>
      <c r="WU5">
        <f t="shared" si="282"/>
        <v>200</v>
      </c>
      <c r="WV5">
        <f t="shared" si="283"/>
        <v>0</v>
      </c>
      <c r="WW5">
        <f t="shared" si="284"/>
        <v>0</v>
      </c>
      <c r="WX5">
        <f t="shared" si="285"/>
        <v>0</v>
      </c>
      <c r="WY5">
        <f t="shared" si="286"/>
        <v>0</v>
      </c>
      <c r="WZ5">
        <f t="shared" si="287"/>
        <v>0</v>
      </c>
      <c r="XA5">
        <f t="shared" si="288"/>
        <v>0</v>
      </c>
      <c r="XB5">
        <f t="shared" si="289"/>
        <v>0</v>
      </c>
      <c r="XC5">
        <f t="shared" si="290"/>
        <v>2934.33</v>
      </c>
      <c r="XD5">
        <f t="shared" si="291"/>
        <v>6471.48</v>
      </c>
      <c r="XE5">
        <f t="shared" si="292"/>
        <v>8777.4</v>
      </c>
      <c r="XF5">
        <f t="shared" si="293"/>
        <v>0</v>
      </c>
      <c r="XG5">
        <f t="shared" si="294"/>
        <v>0</v>
      </c>
      <c r="XH5">
        <f t="shared" si="295"/>
        <v>0</v>
      </c>
      <c r="XI5">
        <f t="shared" si="296"/>
        <v>0</v>
      </c>
      <c r="XJ5">
        <f t="shared" si="297"/>
        <v>0</v>
      </c>
      <c r="XK5">
        <f t="shared" si="298"/>
        <v>0</v>
      </c>
      <c r="XL5">
        <f t="shared" si="299"/>
        <v>0</v>
      </c>
      <c r="XM5">
        <f t="shared" si="300"/>
        <v>2934.33</v>
      </c>
      <c r="XN5">
        <f t="shared" si="301"/>
        <v>6471.48</v>
      </c>
      <c r="XO5">
        <f t="shared" si="302"/>
        <v>8777.4</v>
      </c>
      <c r="XP5">
        <f t="shared" si="303"/>
        <v>0</v>
      </c>
      <c r="XQ5">
        <f t="shared" si="304"/>
        <v>0</v>
      </c>
      <c r="XR5">
        <f t="shared" si="305"/>
        <v>0</v>
      </c>
      <c r="XS5">
        <f t="shared" si="306"/>
        <v>0</v>
      </c>
      <c r="XT5">
        <f t="shared" si="307"/>
        <v>0</v>
      </c>
      <c r="XU5">
        <f t="shared" si="308"/>
        <v>0</v>
      </c>
      <c r="XV5">
        <f t="shared" si="309"/>
        <v>0</v>
      </c>
      <c r="XX5">
        <f t="shared" si="310"/>
        <v>18342.629999999997</v>
      </c>
      <c r="XY5">
        <f t="shared" si="311"/>
        <v>18183.21</v>
      </c>
      <c r="XZ5">
        <f t="shared" si="312"/>
        <v>293.58000000000004</v>
      </c>
    </row>
    <row r="6" spans="1:676" x14ac:dyDescent="0.45">
      <c r="C6" s="22" t="s">
        <v>24</v>
      </c>
      <c r="D6" s="23" t="s">
        <v>25</v>
      </c>
      <c r="E6" s="23" t="s">
        <v>26</v>
      </c>
      <c r="F6" s="23" t="s">
        <v>27</v>
      </c>
      <c r="AN6">
        <v>3</v>
      </c>
      <c r="AO6">
        <f>IF($D$9&lt;=0,999,SUMPRODUCT(($D$7:$D$16&gt;0)*($D$7:$D$16&lt;$D$9))+SUMPRODUCT(($D$7:$D$16&gt;0)*($D$7:$D$16=$D$9)*($AN$4:$AN$13&lt;$AN6))+1)</f>
        <v>3</v>
      </c>
      <c r="AP6">
        <f>IF($D$9&lt;=0,999,SUMPRODUCT(($D$7:$D$16&gt;0)*($E$7:$E$16&gt;$E$9))+SUMPRODUCT(($D$7:$D$16&gt;0)*($E$7:$E$16=$E$9)*($AN$4:$AN$13&lt;$AN6))+1)</f>
        <v>3</v>
      </c>
      <c r="AQ6">
        <f>IF($D$9&lt;=0,999,IF($D$20="Snowball",AO6,AP6))</f>
        <v>3</v>
      </c>
      <c r="AT6">
        <v>3</v>
      </c>
      <c r="AU6">
        <f t="shared" si="313"/>
        <v>2530.5</v>
      </c>
      <c r="AV6">
        <f t="shared" si="314"/>
        <v>6471.48</v>
      </c>
      <c r="AW6">
        <f t="shared" si="315"/>
        <v>8777.4</v>
      </c>
      <c r="AX6">
        <f t="shared" si="316"/>
        <v>0</v>
      </c>
      <c r="AY6">
        <f t="shared" si="317"/>
        <v>0</v>
      </c>
      <c r="AZ6">
        <f t="shared" si="318"/>
        <v>0</v>
      </c>
      <c r="BA6">
        <f t="shared" si="319"/>
        <v>0</v>
      </c>
      <c r="BB6">
        <f t="shared" si="320"/>
        <v>0</v>
      </c>
      <c r="BC6">
        <f t="shared" si="321"/>
        <v>0</v>
      </c>
      <c r="BD6">
        <f t="shared" si="322"/>
        <v>0</v>
      </c>
      <c r="BE6">
        <f t="shared" si="0"/>
        <v>90</v>
      </c>
      <c r="BF6">
        <f t="shared" si="1"/>
        <v>163</v>
      </c>
      <c r="BG6">
        <f t="shared" si="2"/>
        <v>200</v>
      </c>
      <c r="BH6">
        <f t="shared" si="3"/>
        <v>0</v>
      </c>
      <c r="BI6">
        <f t="shared" si="4"/>
        <v>0</v>
      </c>
      <c r="BJ6">
        <f t="shared" si="5"/>
        <v>0</v>
      </c>
      <c r="BK6">
        <f t="shared" si="6"/>
        <v>0</v>
      </c>
      <c r="BL6">
        <f t="shared" si="7"/>
        <v>0</v>
      </c>
      <c r="BM6">
        <f t="shared" si="8"/>
        <v>0</v>
      </c>
      <c r="BN6">
        <f t="shared" si="9"/>
        <v>0</v>
      </c>
      <c r="BO6">
        <f t="shared" si="10"/>
        <v>2488.98</v>
      </c>
      <c r="BP6">
        <f t="shared" si="11"/>
        <v>6456.73</v>
      </c>
      <c r="BQ6">
        <f t="shared" si="12"/>
        <v>8664.44</v>
      </c>
      <c r="BR6">
        <f t="shared" si="13"/>
        <v>0</v>
      </c>
      <c r="BS6">
        <f t="shared" si="14"/>
        <v>0</v>
      </c>
      <c r="BT6">
        <f t="shared" si="15"/>
        <v>0</v>
      </c>
      <c r="BU6">
        <f t="shared" si="16"/>
        <v>0</v>
      </c>
      <c r="BV6">
        <f t="shared" si="17"/>
        <v>0</v>
      </c>
      <c r="BW6">
        <f t="shared" si="18"/>
        <v>0</v>
      </c>
      <c r="BX6">
        <f t="shared" si="19"/>
        <v>0</v>
      </c>
      <c r="BY6">
        <f t="shared" si="20"/>
        <v>2288.98</v>
      </c>
      <c r="BZ6">
        <f t="shared" si="21"/>
        <v>6456.73</v>
      </c>
      <c r="CA6">
        <f t="shared" si="22"/>
        <v>8664.44</v>
      </c>
      <c r="CB6">
        <f t="shared" si="23"/>
        <v>0</v>
      </c>
      <c r="CC6">
        <f t="shared" si="24"/>
        <v>0</v>
      </c>
      <c r="CD6">
        <f t="shared" si="25"/>
        <v>0</v>
      </c>
      <c r="CE6">
        <f t="shared" si="26"/>
        <v>0</v>
      </c>
      <c r="CF6">
        <f t="shared" si="27"/>
        <v>0</v>
      </c>
      <c r="CG6">
        <f t="shared" si="28"/>
        <v>0</v>
      </c>
      <c r="CH6">
        <f t="shared" si="29"/>
        <v>0</v>
      </c>
      <c r="CI6">
        <f t="shared" si="30"/>
        <v>200</v>
      </c>
      <c r="CJ6">
        <f t="shared" si="31"/>
        <v>17779.379999999997</v>
      </c>
      <c r="CK6">
        <f t="shared" si="32"/>
        <v>17410.150000000001</v>
      </c>
      <c r="CL6">
        <f t="shared" si="33"/>
        <v>283.77</v>
      </c>
      <c r="CM6">
        <f t="shared" si="34"/>
        <v>652.99999999999591</v>
      </c>
      <c r="CN6">
        <f t="shared" si="35"/>
        <v>1</v>
      </c>
      <c r="CO6" t="str">
        <f t="shared" si="36"/>
        <v/>
      </c>
      <c r="CP6">
        <f t="shared" si="37"/>
        <v>0</v>
      </c>
      <c r="DM6">
        <f t="shared" si="38"/>
        <v>1</v>
      </c>
      <c r="DN6">
        <f t="shared" si="39"/>
        <v>999</v>
      </c>
      <c r="DV6">
        <v>3</v>
      </c>
      <c r="DW6">
        <f t="shared" si="323"/>
        <v>2934.33</v>
      </c>
      <c r="DX6">
        <f t="shared" si="324"/>
        <v>6066.9</v>
      </c>
      <c r="DY6">
        <f t="shared" si="325"/>
        <v>8777.4</v>
      </c>
      <c r="DZ6">
        <f t="shared" si="326"/>
        <v>0</v>
      </c>
      <c r="EA6">
        <f t="shared" si="327"/>
        <v>0</v>
      </c>
      <c r="EB6">
        <f t="shared" si="328"/>
        <v>0</v>
      </c>
      <c r="EC6">
        <f t="shared" si="329"/>
        <v>0</v>
      </c>
      <c r="ED6">
        <f t="shared" si="330"/>
        <v>0</v>
      </c>
      <c r="EE6">
        <f t="shared" si="331"/>
        <v>0</v>
      </c>
      <c r="EF6">
        <f t="shared" si="332"/>
        <v>0</v>
      </c>
      <c r="EG6">
        <f t="shared" si="40"/>
        <v>90</v>
      </c>
      <c r="EH6">
        <f t="shared" si="41"/>
        <v>163</v>
      </c>
      <c r="EI6">
        <f t="shared" si="42"/>
        <v>200</v>
      </c>
      <c r="EJ6">
        <f t="shared" si="43"/>
        <v>0</v>
      </c>
      <c r="EK6">
        <f t="shared" si="44"/>
        <v>0</v>
      </c>
      <c r="EL6">
        <f t="shared" si="45"/>
        <v>0</v>
      </c>
      <c r="EM6">
        <f t="shared" si="46"/>
        <v>0</v>
      </c>
      <c r="EN6">
        <f t="shared" si="47"/>
        <v>0</v>
      </c>
      <c r="EO6">
        <f t="shared" si="48"/>
        <v>0</v>
      </c>
      <c r="EP6">
        <f t="shared" si="49"/>
        <v>0</v>
      </c>
      <c r="EQ6">
        <f t="shared" si="50"/>
        <v>2900.5499999999997</v>
      </c>
      <c r="ER6">
        <f t="shared" si="51"/>
        <v>6042.8799999999992</v>
      </c>
      <c r="ES6">
        <f t="shared" si="52"/>
        <v>8664.44</v>
      </c>
      <c r="ET6">
        <f t="shared" si="53"/>
        <v>0</v>
      </c>
      <c r="EU6">
        <f t="shared" si="54"/>
        <v>0</v>
      </c>
      <c r="EV6">
        <f t="shared" si="55"/>
        <v>0</v>
      </c>
      <c r="EW6">
        <f t="shared" si="56"/>
        <v>0</v>
      </c>
      <c r="EX6">
        <f t="shared" si="57"/>
        <v>0</v>
      </c>
      <c r="EY6">
        <f t="shared" si="58"/>
        <v>0</v>
      </c>
      <c r="EZ6">
        <f t="shared" si="59"/>
        <v>0</v>
      </c>
      <c r="FA6">
        <f t="shared" si="60"/>
        <v>2900.55</v>
      </c>
      <c r="FB6">
        <f t="shared" si="61"/>
        <v>5842.88</v>
      </c>
      <c r="FC6">
        <f t="shared" si="62"/>
        <v>8664.44</v>
      </c>
      <c r="FD6">
        <f t="shared" si="63"/>
        <v>0</v>
      </c>
      <c r="FE6">
        <f t="shared" si="64"/>
        <v>0</v>
      </c>
      <c r="FF6">
        <f t="shared" si="65"/>
        <v>0</v>
      </c>
      <c r="FG6">
        <f t="shared" si="66"/>
        <v>0</v>
      </c>
      <c r="FH6">
        <f t="shared" si="67"/>
        <v>0</v>
      </c>
      <c r="FI6">
        <f t="shared" si="68"/>
        <v>0</v>
      </c>
      <c r="FJ6">
        <f t="shared" si="69"/>
        <v>0</v>
      </c>
      <c r="FK6">
        <f t="shared" si="70"/>
        <v>200</v>
      </c>
      <c r="FL6">
        <f t="shared" si="71"/>
        <v>17778.629999999997</v>
      </c>
      <c r="FM6">
        <f t="shared" si="72"/>
        <v>17407.870000000003</v>
      </c>
      <c r="FN6">
        <f t="shared" si="73"/>
        <v>282.24</v>
      </c>
      <c r="FO6">
        <f t="shared" si="74"/>
        <v>652.99999999999477</v>
      </c>
      <c r="FP6">
        <f t="shared" si="75"/>
        <v>2</v>
      </c>
      <c r="FQ6" t="str">
        <f t="shared" si="76"/>
        <v/>
      </c>
      <c r="FR6">
        <f t="shared" si="77"/>
        <v>0</v>
      </c>
      <c r="GO6">
        <f t="shared" si="78"/>
        <v>1</v>
      </c>
      <c r="GP6">
        <f t="shared" si="79"/>
        <v>999</v>
      </c>
      <c r="GX6">
        <v>3</v>
      </c>
      <c r="GY6">
        <f t="shared" si="333"/>
        <v>2934.33</v>
      </c>
      <c r="GZ6">
        <f t="shared" si="334"/>
        <v>6471.48</v>
      </c>
      <c r="HA6">
        <f t="shared" si="335"/>
        <v>8777.4</v>
      </c>
      <c r="HB6">
        <f t="shared" si="336"/>
        <v>0</v>
      </c>
      <c r="HC6">
        <f t="shared" si="337"/>
        <v>0</v>
      </c>
      <c r="HD6">
        <f t="shared" si="338"/>
        <v>0</v>
      </c>
      <c r="HE6">
        <f t="shared" si="339"/>
        <v>0</v>
      </c>
      <c r="HF6">
        <f t="shared" si="340"/>
        <v>0</v>
      </c>
      <c r="HG6">
        <f t="shared" si="341"/>
        <v>0</v>
      </c>
      <c r="HH6">
        <f t="shared" si="342"/>
        <v>0</v>
      </c>
      <c r="HI6">
        <f t="shared" si="80"/>
        <v>90</v>
      </c>
      <c r="HJ6">
        <f t="shared" si="81"/>
        <v>163</v>
      </c>
      <c r="HK6">
        <f t="shared" si="82"/>
        <v>200</v>
      </c>
      <c r="HL6">
        <f t="shared" si="83"/>
        <v>0</v>
      </c>
      <c r="HM6">
        <f t="shared" si="84"/>
        <v>0</v>
      </c>
      <c r="HN6">
        <f t="shared" si="85"/>
        <v>0</v>
      </c>
      <c r="HO6">
        <f t="shared" si="86"/>
        <v>0</v>
      </c>
      <c r="HP6">
        <f t="shared" si="87"/>
        <v>0</v>
      </c>
      <c r="HQ6">
        <f t="shared" si="88"/>
        <v>0</v>
      </c>
      <c r="HR6">
        <f t="shared" si="89"/>
        <v>0</v>
      </c>
      <c r="HS6">
        <f t="shared" si="90"/>
        <v>2900.5499999999997</v>
      </c>
      <c r="HT6">
        <f t="shared" si="91"/>
        <v>6456.73</v>
      </c>
      <c r="HU6">
        <f t="shared" si="92"/>
        <v>8664.44</v>
      </c>
      <c r="HV6">
        <f t="shared" si="93"/>
        <v>0</v>
      </c>
      <c r="HW6">
        <f t="shared" si="94"/>
        <v>0</v>
      </c>
      <c r="HX6">
        <f t="shared" si="95"/>
        <v>0</v>
      </c>
      <c r="HY6">
        <f t="shared" si="96"/>
        <v>0</v>
      </c>
      <c r="HZ6">
        <f t="shared" si="97"/>
        <v>0</v>
      </c>
      <c r="IA6">
        <f t="shared" si="98"/>
        <v>0</v>
      </c>
      <c r="IB6">
        <f t="shared" si="99"/>
        <v>0</v>
      </c>
      <c r="IC6">
        <f t="shared" si="100"/>
        <v>2900.55</v>
      </c>
      <c r="ID6">
        <f t="shared" si="101"/>
        <v>6456.73</v>
      </c>
      <c r="IE6">
        <f t="shared" si="102"/>
        <v>8664.44</v>
      </c>
      <c r="IF6">
        <f t="shared" si="103"/>
        <v>0</v>
      </c>
      <c r="IG6">
        <f t="shared" si="104"/>
        <v>0</v>
      </c>
      <c r="IH6">
        <f t="shared" si="105"/>
        <v>0</v>
      </c>
      <c r="II6">
        <f t="shared" si="106"/>
        <v>0</v>
      </c>
      <c r="IJ6">
        <f t="shared" si="107"/>
        <v>0</v>
      </c>
      <c r="IK6">
        <f t="shared" si="108"/>
        <v>0</v>
      </c>
      <c r="IL6">
        <f t="shared" si="109"/>
        <v>0</v>
      </c>
      <c r="IM6">
        <f t="shared" si="110"/>
        <v>0</v>
      </c>
      <c r="IN6">
        <f t="shared" si="111"/>
        <v>18183.21</v>
      </c>
      <c r="IO6">
        <f t="shared" si="112"/>
        <v>18021.72</v>
      </c>
      <c r="IP6">
        <f t="shared" si="113"/>
        <v>291.51</v>
      </c>
      <c r="IQ6">
        <f t="shared" si="114"/>
        <v>452.99999999999795</v>
      </c>
      <c r="IR6">
        <f t="shared" si="115"/>
        <v>1</v>
      </c>
      <c r="IS6" t="str">
        <f t="shared" si="116"/>
        <v/>
      </c>
      <c r="IT6">
        <f t="shared" si="117"/>
        <v>0</v>
      </c>
      <c r="JQ6">
        <f t="shared" si="118"/>
        <v>1</v>
      </c>
      <c r="JR6">
        <f t="shared" si="119"/>
        <v>999</v>
      </c>
      <c r="JZ6">
        <v>3</v>
      </c>
      <c r="KA6">
        <f t="shared" si="343"/>
        <v>2732.42</v>
      </c>
      <c r="KB6">
        <f t="shared" si="344"/>
        <v>6471.48</v>
      </c>
      <c r="KC6">
        <f t="shared" si="345"/>
        <v>8777.4</v>
      </c>
      <c r="KD6">
        <f t="shared" si="346"/>
        <v>0</v>
      </c>
      <c r="KE6">
        <f t="shared" si="347"/>
        <v>0</v>
      </c>
      <c r="KF6">
        <f t="shared" si="348"/>
        <v>0</v>
      </c>
      <c r="KG6">
        <f t="shared" si="349"/>
        <v>0</v>
      </c>
      <c r="KH6">
        <f t="shared" si="350"/>
        <v>0</v>
      </c>
      <c r="KI6">
        <f t="shared" si="351"/>
        <v>0</v>
      </c>
      <c r="KJ6">
        <f t="shared" si="352"/>
        <v>0</v>
      </c>
      <c r="KK6">
        <f t="shared" si="120"/>
        <v>90</v>
      </c>
      <c r="KL6">
        <f t="shared" si="121"/>
        <v>163</v>
      </c>
      <c r="KM6">
        <f t="shared" si="122"/>
        <v>200</v>
      </c>
      <c r="KN6">
        <f t="shared" si="123"/>
        <v>0</v>
      </c>
      <c r="KO6">
        <f t="shared" si="124"/>
        <v>0</v>
      </c>
      <c r="KP6">
        <f t="shared" si="125"/>
        <v>0</v>
      </c>
      <c r="KQ6">
        <f t="shared" si="126"/>
        <v>0</v>
      </c>
      <c r="KR6">
        <f t="shared" si="127"/>
        <v>0</v>
      </c>
      <c r="KS6">
        <f t="shared" si="128"/>
        <v>0</v>
      </c>
      <c r="KT6">
        <f t="shared" si="129"/>
        <v>0</v>
      </c>
      <c r="KU6">
        <f t="shared" si="130"/>
        <v>2694.77</v>
      </c>
      <c r="KV6">
        <f t="shared" si="131"/>
        <v>6456.73</v>
      </c>
      <c r="KW6">
        <f t="shared" si="132"/>
        <v>8664.44</v>
      </c>
      <c r="KX6">
        <f t="shared" si="133"/>
        <v>0</v>
      </c>
      <c r="KY6">
        <f t="shared" si="134"/>
        <v>0</v>
      </c>
      <c r="KZ6">
        <f t="shared" si="135"/>
        <v>0</v>
      </c>
      <c r="LA6">
        <f t="shared" si="136"/>
        <v>0</v>
      </c>
      <c r="LB6">
        <f t="shared" si="137"/>
        <v>0</v>
      </c>
      <c r="LC6">
        <f t="shared" si="138"/>
        <v>0</v>
      </c>
      <c r="LD6">
        <f t="shared" si="139"/>
        <v>0</v>
      </c>
      <c r="LE6">
        <f t="shared" si="140"/>
        <v>2594.77</v>
      </c>
      <c r="LF6">
        <f t="shared" si="141"/>
        <v>6456.73</v>
      </c>
      <c r="LG6">
        <f t="shared" si="142"/>
        <v>8664.44</v>
      </c>
      <c r="LH6">
        <f t="shared" si="143"/>
        <v>0</v>
      </c>
      <c r="LI6">
        <f t="shared" si="144"/>
        <v>0</v>
      </c>
      <c r="LJ6">
        <f t="shared" si="145"/>
        <v>0</v>
      </c>
      <c r="LK6">
        <f t="shared" si="146"/>
        <v>0</v>
      </c>
      <c r="LL6">
        <f t="shared" si="147"/>
        <v>0</v>
      </c>
      <c r="LM6">
        <f t="shared" si="148"/>
        <v>0</v>
      </c>
      <c r="LN6">
        <f t="shared" si="149"/>
        <v>0</v>
      </c>
      <c r="LO6">
        <f t="shared" si="150"/>
        <v>100</v>
      </c>
      <c r="LP6">
        <f t="shared" si="151"/>
        <v>17981.3</v>
      </c>
      <c r="LQ6">
        <f t="shared" si="152"/>
        <v>17715.940000000002</v>
      </c>
      <c r="LR6">
        <f t="shared" si="153"/>
        <v>287.64</v>
      </c>
      <c r="LS6">
        <f t="shared" si="154"/>
        <v>552.99999999999693</v>
      </c>
      <c r="LT6">
        <f t="shared" si="155"/>
        <v>1</v>
      </c>
      <c r="LU6" t="str">
        <f t="shared" si="156"/>
        <v/>
      </c>
      <c r="LV6">
        <f t="shared" si="157"/>
        <v>0</v>
      </c>
      <c r="MS6">
        <f t="shared" si="158"/>
        <v>1</v>
      </c>
      <c r="MT6">
        <f t="shared" si="159"/>
        <v>999</v>
      </c>
      <c r="NB6">
        <v>3</v>
      </c>
      <c r="NC6">
        <f t="shared" si="353"/>
        <v>2530.5</v>
      </c>
      <c r="ND6">
        <f t="shared" si="354"/>
        <v>6471.48</v>
      </c>
      <c r="NE6">
        <f t="shared" si="355"/>
        <v>8777.4</v>
      </c>
      <c r="NF6">
        <f t="shared" si="356"/>
        <v>0</v>
      </c>
      <c r="NG6">
        <f t="shared" si="357"/>
        <v>0</v>
      </c>
      <c r="NH6">
        <f t="shared" si="358"/>
        <v>0</v>
      </c>
      <c r="NI6">
        <f t="shared" si="359"/>
        <v>0</v>
      </c>
      <c r="NJ6">
        <f t="shared" si="360"/>
        <v>0</v>
      </c>
      <c r="NK6">
        <f t="shared" si="361"/>
        <v>0</v>
      </c>
      <c r="NL6">
        <f t="shared" si="362"/>
        <v>0</v>
      </c>
      <c r="NM6">
        <f t="shared" si="160"/>
        <v>90</v>
      </c>
      <c r="NN6">
        <f t="shared" si="161"/>
        <v>163</v>
      </c>
      <c r="NO6">
        <f t="shared" si="162"/>
        <v>200</v>
      </c>
      <c r="NP6">
        <f t="shared" si="163"/>
        <v>0</v>
      </c>
      <c r="NQ6">
        <f t="shared" si="164"/>
        <v>0</v>
      </c>
      <c r="NR6">
        <f t="shared" si="165"/>
        <v>0</v>
      </c>
      <c r="NS6">
        <f t="shared" si="166"/>
        <v>0</v>
      </c>
      <c r="NT6">
        <f t="shared" si="167"/>
        <v>0</v>
      </c>
      <c r="NU6">
        <f t="shared" si="168"/>
        <v>0</v>
      </c>
      <c r="NV6">
        <f t="shared" si="169"/>
        <v>0</v>
      </c>
      <c r="NW6">
        <f t="shared" si="170"/>
        <v>2488.98</v>
      </c>
      <c r="NX6">
        <f t="shared" si="171"/>
        <v>6456.73</v>
      </c>
      <c r="NY6">
        <f t="shared" si="172"/>
        <v>8664.44</v>
      </c>
      <c r="NZ6">
        <f t="shared" si="173"/>
        <v>0</v>
      </c>
      <c r="OA6">
        <f t="shared" si="174"/>
        <v>0</v>
      </c>
      <c r="OB6">
        <f t="shared" si="175"/>
        <v>0</v>
      </c>
      <c r="OC6">
        <f t="shared" si="176"/>
        <v>0</v>
      </c>
      <c r="OD6">
        <f t="shared" si="177"/>
        <v>0</v>
      </c>
      <c r="OE6">
        <f t="shared" si="178"/>
        <v>0</v>
      </c>
      <c r="OF6">
        <f t="shared" si="179"/>
        <v>0</v>
      </c>
      <c r="OG6">
        <f t="shared" si="180"/>
        <v>2288.98</v>
      </c>
      <c r="OH6">
        <f t="shared" si="181"/>
        <v>6456.73</v>
      </c>
      <c r="OI6">
        <f t="shared" si="182"/>
        <v>8664.44</v>
      </c>
      <c r="OJ6">
        <f t="shared" si="183"/>
        <v>0</v>
      </c>
      <c r="OK6">
        <f t="shared" si="184"/>
        <v>0</v>
      </c>
      <c r="OL6">
        <f t="shared" si="185"/>
        <v>0</v>
      </c>
      <c r="OM6">
        <f t="shared" si="186"/>
        <v>0</v>
      </c>
      <c r="ON6">
        <f t="shared" si="187"/>
        <v>0</v>
      </c>
      <c r="OO6">
        <f t="shared" si="188"/>
        <v>0</v>
      </c>
      <c r="OP6">
        <f t="shared" si="189"/>
        <v>0</v>
      </c>
      <c r="OQ6">
        <f t="shared" si="190"/>
        <v>200</v>
      </c>
      <c r="OR6">
        <f t="shared" si="191"/>
        <v>17779.379999999997</v>
      </c>
      <c r="OS6">
        <f t="shared" si="192"/>
        <v>17410.150000000001</v>
      </c>
      <c r="OT6">
        <f t="shared" si="193"/>
        <v>283.77</v>
      </c>
      <c r="OU6">
        <f t="shared" si="194"/>
        <v>652.99999999999591</v>
      </c>
      <c r="OV6">
        <f t="shared" si="195"/>
        <v>1</v>
      </c>
      <c r="OW6" t="str">
        <f t="shared" si="196"/>
        <v/>
      </c>
      <c r="OX6">
        <f t="shared" si="197"/>
        <v>0</v>
      </c>
      <c r="PU6">
        <f t="shared" si="198"/>
        <v>1</v>
      </c>
      <c r="PV6">
        <f t="shared" si="199"/>
        <v>999</v>
      </c>
      <c r="QD6">
        <v>3</v>
      </c>
      <c r="QE6">
        <f t="shared" si="363"/>
        <v>2328.58</v>
      </c>
      <c r="QF6">
        <f t="shared" si="364"/>
        <v>6471.48</v>
      </c>
      <c r="QG6">
        <f t="shared" si="365"/>
        <v>8777.4</v>
      </c>
      <c r="QH6">
        <f t="shared" si="366"/>
        <v>0</v>
      </c>
      <c r="QI6">
        <f t="shared" si="367"/>
        <v>0</v>
      </c>
      <c r="QJ6">
        <f t="shared" si="368"/>
        <v>0</v>
      </c>
      <c r="QK6">
        <f t="shared" si="369"/>
        <v>0</v>
      </c>
      <c r="QL6">
        <f t="shared" si="370"/>
        <v>0</v>
      </c>
      <c r="QM6">
        <f t="shared" si="371"/>
        <v>0</v>
      </c>
      <c r="QN6">
        <f t="shared" si="372"/>
        <v>0</v>
      </c>
      <c r="QO6">
        <f t="shared" si="200"/>
        <v>90</v>
      </c>
      <c r="QP6">
        <f t="shared" si="201"/>
        <v>163</v>
      </c>
      <c r="QQ6">
        <f t="shared" si="202"/>
        <v>200</v>
      </c>
      <c r="QR6">
        <f t="shared" si="203"/>
        <v>0</v>
      </c>
      <c r="QS6">
        <f t="shared" si="204"/>
        <v>0</v>
      </c>
      <c r="QT6">
        <f t="shared" si="205"/>
        <v>0</v>
      </c>
      <c r="QU6">
        <f t="shared" si="206"/>
        <v>0</v>
      </c>
      <c r="QV6">
        <f t="shared" si="207"/>
        <v>0</v>
      </c>
      <c r="QW6">
        <f t="shared" si="208"/>
        <v>0</v>
      </c>
      <c r="QX6">
        <f t="shared" si="209"/>
        <v>0</v>
      </c>
      <c r="QY6">
        <f t="shared" si="210"/>
        <v>2283.19</v>
      </c>
      <c r="QZ6">
        <f t="shared" si="211"/>
        <v>6456.73</v>
      </c>
      <c r="RA6">
        <f t="shared" si="212"/>
        <v>8664.44</v>
      </c>
      <c r="RB6">
        <f t="shared" si="213"/>
        <v>0</v>
      </c>
      <c r="RC6">
        <f t="shared" si="214"/>
        <v>0</v>
      </c>
      <c r="RD6">
        <f t="shared" si="215"/>
        <v>0</v>
      </c>
      <c r="RE6">
        <f t="shared" si="216"/>
        <v>0</v>
      </c>
      <c r="RF6">
        <f t="shared" si="217"/>
        <v>0</v>
      </c>
      <c r="RG6">
        <f t="shared" si="218"/>
        <v>0</v>
      </c>
      <c r="RH6">
        <f t="shared" si="219"/>
        <v>0</v>
      </c>
      <c r="RI6">
        <f t="shared" si="220"/>
        <v>1983.19</v>
      </c>
      <c r="RJ6">
        <f t="shared" si="221"/>
        <v>6456.73</v>
      </c>
      <c r="RK6">
        <f t="shared" si="222"/>
        <v>8664.44</v>
      </c>
      <c r="RL6">
        <f t="shared" si="223"/>
        <v>0</v>
      </c>
      <c r="RM6">
        <f t="shared" si="224"/>
        <v>0</v>
      </c>
      <c r="RN6">
        <f t="shared" si="225"/>
        <v>0</v>
      </c>
      <c r="RO6">
        <f t="shared" si="226"/>
        <v>0</v>
      </c>
      <c r="RP6">
        <f t="shared" si="227"/>
        <v>0</v>
      </c>
      <c r="RQ6">
        <f t="shared" si="228"/>
        <v>0</v>
      </c>
      <c r="RR6">
        <f t="shared" si="229"/>
        <v>0</v>
      </c>
      <c r="RS6">
        <f t="shared" si="230"/>
        <v>300</v>
      </c>
      <c r="RT6">
        <f t="shared" si="231"/>
        <v>17577.46</v>
      </c>
      <c r="RU6">
        <f t="shared" si="232"/>
        <v>17104.36</v>
      </c>
      <c r="RV6">
        <f t="shared" si="233"/>
        <v>279.90000000000003</v>
      </c>
      <c r="RW6">
        <f t="shared" si="234"/>
        <v>752.99999999999864</v>
      </c>
      <c r="RX6">
        <f t="shared" si="235"/>
        <v>1</v>
      </c>
      <c r="RY6" t="str">
        <f t="shared" si="236"/>
        <v/>
      </c>
      <c r="RZ6">
        <f t="shared" si="237"/>
        <v>0</v>
      </c>
      <c r="SW6">
        <f t="shared" si="238"/>
        <v>1</v>
      </c>
      <c r="SX6">
        <f t="shared" si="239"/>
        <v>999</v>
      </c>
      <c r="TF6">
        <v>3</v>
      </c>
      <c r="TG6">
        <f t="shared" si="373"/>
        <v>2126.67</v>
      </c>
      <c r="TH6">
        <f t="shared" si="374"/>
        <v>6471.48</v>
      </c>
      <c r="TI6">
        <f t="shared" si="375"/>
        <v>8777.4</v>
      </c>
      <c r="TJ6">
        <f t="shared" si="376"/>
        <v>0</v>
      </c>
      <c r="TK6">
        <f t="shared" si="377"/>
        <v>0</v>
      </c>
      <c r="TL6">
        <f t="shared" si="378"/>
        <v>0</v>
      </c>
      <c r="TM6">
        <f t="shared" si="379"/>
        <v>0</v>
      </c>
      <c r="TN6">
        <f t="shared" si="380"/>
        <v>0</v>
      </c>
      <c r="TO6">
        <f t="shared" si="381"/>
        <v>0</v>
      </c>
      <c r="TP6">
        <f t="shared" si="382"/>
        <v>0</v>
      </c>
      <c r="TQ6">
        <f t="shared" si="240"/>
        <v>90</v>
      </c>
      <c r="TR6">
        <f t="shared" si="241"/>
        <v>163</v>
      </c>
      <c r="TS6">
        <f t="shared" si="242"/>
        <v>200</v>
      </c>
      <c r="TT6">
        <f t="shared" si="243"/>
        <v>0</v>
      </c>
      <c r="TU6">
        <f t="shared" si="244"/>
        <v>0</v>
      </c>
      <c r="TV6">
        <f t="shared" si="245"/>
        <v>0</v>
      </c>
      <c r="TW6">
        <f t="shared" si="246"/>
        <v>0</v>
      </c>
      <c r="TX6">
        <f t="shared" si="247"/>
        <v>0</v>
      </c>
      <c r="TY6">
        <f t="shared" si="248"/>
        <v>0</v>
      </c>
      <c r="TZ6">
        <f t="shared" si="249"/>
        <v>0</v>
      </c>
      <c r="UA6">
        <f t="shared" si="250"/>
        <v>2077.41</v>
      </c>
      <c r="UB6">
        <f t="shared" si="251"/>
        <v>6456.73</v>
      </c>
      <c r="UC6">
        <f t="shared" si="252"/>
        <v>8664.44</v>
      </c>
      <c r="UD6">
        <f t="shared" si="253"/>
        <v>0</v>
      </c>
      <c r="UE6">
        <f t="shared" si="254"/>
        <v>0</v>
      </c>
      <c r="UF6">
        <f t="shared" si="255"/>
        <v>0</v>
      </c>
      <c r="UG6">
        <f t="shared" si="256"/>
        <v>0</v>
      </c>
      <c r="UH6">
        <f t="shared" si="257"/>
        <v>0</v>
      </c>
      <c r="UI6">
        <f t="shared" si="258"/>
        <v>0</v>
      </c>
      <c r="UJ6">
        <f t="shared" si="259"/>
        <v>0</v>
      </c>
      <c r="UK6">
        <f t="shared" si="260"/>
        <v>1677.41</v>
      </c>
      <c r="UL6">
        <f t="shared" si="261"/>
        <v>6456.73</v>
      </c>
      <c r="UM6">
        <f t="shared" si="262"/>
        <v>8664.44</v>
      </c>
      <c r="UN6">
        <f t="shared" si="263"/>
        <v>0</v>
      </c>
      <c r="UO6">
        <f t="shared" si="264"/>
        <v>0</v>
      </c>
      <c r="UP6">
        <f t="shared" si="265"/>
        <v>0</v>
      </c>
      <c r="UQ6">
        <f t="shared" si="266"/>
        <v>0</v>
      </c>
      <c r="UR6">
        <f t="shared" si="267"/>
        <v>0</v>
      </c>
      <c r="US6">
        <f t="shared" si="268"/>
        <v>0</v>
      </c>
      <c r="UT6">
        <f t="shared" si="269"/>
        <v>0</v>
      </c>
      <c r="UU6">
        <f t="shared" si="270"/>
        <v>400</v>
      </c>
      <c r="UV6">
        <f t="shared" si="271"/>
        <v>17375.55</v>
      </c>
      <c r="UW6">
        <f t="shared" si="272"/>
        <v>16798.580000000002</v>
      </c>
      <c r="UX6">
        <f t="shared" si="273"/>
        <v>276.03000000000003</v>
      </c>
      <c r="UY6">
        <f t="shared" si="274"/>
        <v>852.9999999999975</v>
      </c>
      <c r="UZ6">
        <f t="shared" si="275"/>
        <v>1</v>
      </c>
      <c r="VA6" t="str">
        <f t="shared" si="276"/>
        <v/>
      </c>
      <c r="VB6">
        <f t="shared" si="277"/>
        <v>0</v>
      </c>
      <c r="VY6">
        <f t="shared" si="278"/>
        <v>1</v>
      </c>
      <c r="VZ6">
        <f t="shared" si="279"/>
        <v>999</v>
      </c>
      <c r="WH6">
        <v>3</v>
      </c>
      <c r="WI6">
        <f t="shared" si="383"/>
        <v>2934.33</v>
      </c>
      <c r="WJ6">
        <f t="shared" si="384"/>
        <v>6471.48</v>
      </c>
      <c r="WK6">
        <f t="shared" si="385"/>
        <v>8777.4</v>
      </c>
      <c r="WL6">
        <f t="shared" si="386"/>
        <v>0</v>
      </c>
      <c r="WM6">
        <f t="shared" si="387"/>
        <v>0</v>
      </c>
      <c r="WN6">
        <f t="shared" si="388"/>
        <v>0</v>
      </c>
      <c r="WO6">
        <f t="shared" si="389"/>
        <v>0</v>
      </c>
      <c r="WP6">
        <f t="shared" si="390"/>
        <v>0</v>
      </c>
      <c r="WQ6">
        <f t="shared" si="391"/>
        <v>0</v>
      </c>
      <c r="WR6">
        <f t="shared" si="392"/>
        <v>0</v>
      </c>
      <c r="WS6">
        <f t="shared" si="280"/>
        <v>90</v>
      </c>
      <c r="WT6">
        <f t="shared" si="281"/>
        <v>163</v>
      </c>
      <c r="WU6">
        <f t="shared" si="282"/>
        <v>200</v>
      </c>
      <c r="WV6">
        <f t="shared" si="283"/>
        <v>0</v>
      </c>
      <c r="WW6">
        <f t="shared" si="284"/>
        <v>0</v>
      </c>
      <c r="WX6">
        <f t="shared" si="285"/>
        <v>0</v>
      </c>
      <c r="WY6">
        <f t="shared" si="286"/>
        <v>0</v>
      </c>
      <c r="WZ6">
        <f t="shared" si="287"/>
        <v>0</v>
      </c>
      <c r="XA6">
        <f t="shared" si="288"/>
        <v>0</v>
      </c>
      <c r="XB6">
        <f t="shared" si="289"/>
        <v>0</v>
      </c>
      <c r="XC6">
        <f t="shared" si="290"/>
        <v>2900.5499999999997</v>
      </c>
      <c r="XD6">
        <f t="shared" si="291"/>
        <v>6456.73</v>
      </c>
      <c r="XE6">
        <f t="shared" si="292"/>
        <v>8664.44</v>
      </c>
      <c r="XF6">
        <f t="shared" si="293"/>
        <v>0</v>
      </c>
      <c r="XG6">
        <f t="shared" si="294"/>
        <v>0</v>
      </c>
      <c r="XH6">
        <f t="shared" si="295"/>
        <v>0</v>
      </c>
      <c r="XI6">
        <f t="shared" si="296"/>
        <v>0</v>
      </c>
      <c r="XJ6">
        <f t="shared" si="297"/>
        <v>0</v>
      </c>
      <c r="XK6">
        <f t="shared" si="298"/>
        <v>0</v>
      </c>
      <c r="XL6">
        <f t="shared" si="299"/>
        <v>0</v>
      </c>
      <c r="XM6">
        <f t="shared" si="300"/>
        <v>2900.55</v>
      </c>
      <c r="XN6">
        <f t="shared" si="301"/>
        <v>6456.73</v>
      </c>
      <c r="XO6">
        <f t="shared" si="302"/>
        <v>8664.44</v>
      </c>
      <c r="XP6">
        <f t="shared" si="303"/>
        <v>0</v>
      </c>
      <c r="XQ6">
        <f t="shared" si="304"/>
        <v>0</v>
      </c>
      <c r="XR6">
        <f t="shared" si="305"/>
        <v>0</v>
      </c>
      <c r="XS6">
        <f t="shared" si="306"/>
        <v>0</v>
      </c>
      <c r="XT6">
        <f t="shared" si="307"/>
        <v>0</v>
      </c>
      <c r="XU6">
        <f t="shared" si="308"/>
        <v>0</v>
      </c>
      <c r="XV6">
        <f t="shared" si="309"/>
        <v>0</v>
      </c>
      <c r="XX6">
        <f t="shared" si="310"/>
        <v>18183.21</v>
      </c>
      <c r="XY6">
        <f t="shared" si="311"/>
        <v>18021.72</v>
      </c>
      <c r="XZ6">
        <f t="shared" si="312"/>
        <v>291.51</v>
      </c>
    </row>
    <row r="7" spans="1:676" x14ac:dyDescent="0.45">
      <c r="C7" s="47" t="s">
        <v>85</v>
      </c>
      <c r="D7" s="48">
        <v>3000</v>
      </c>
      <c r="E7" s="49">
        <v>0.22989999999999999</v>
      </c>
      <c r="F7" s="48">
        <v>90</v>
      </c>
      <c r="AN7">
        <v>4</v>
      </c>
      <c r="AO7">
        <f>IF($D$10&lt;=0,999,SUMPRODUCT(($D$7:$D$16&gt;0)*($D$7:$D$16&lt;$D$10))+SUMPRODUCT(($D$7:$D$16&gt;0)*($D$7:$D$16=$D$10)*($AN$4:$AN$13&lt;$AN7))+1)</f>
        <v>999</v>
      </c>
      <c r="AP7">
        <f>IF($D$10&lt;=0,999,SUMPRODUCT(($D$7:$D$16&gt;0)*($E$7:$E$16&gt;$E$10))+SUMPRODUCT(($D$7:$D$16&gt;0)*($E$7:$E$16=$E$10)*($AN$4:$AN$13&lt;$AN7))+1)</f>
        <v>999</v>
      </c>
      <c r="AQ7">
        <f>IF($D$10&lt;=0,999,IF($D$20="Snowball",AO7,AP7))</f>
        <v>999</v>
      </c>
      <c r="AT7">
        <v>4</v>
      </c>
      <c r="AU7">
        <f t="shared" si="313"/>
        <v>2288.98</v>
      </c>
      <c r="AV7">
        <f t="shared" si="314"/>
        <v>6456.73</v>
      </c>
      <c r="AW7">
        <f t="shared" si="315"/>
        <v>8664.44</v>
      </c>
      <c r="AX7">
        <f t="shared" si="316"/>
        <v>0</v>
      </c>
      <c r="AY7">
        <f t="shared" si="317"/>
        <v>0</v>
      </c>
      <c r="AZ7">
        <f t="shared" si="318"/>
        <v>0</v>
      </c>
      <c r="BA7">
        <f t="shared" si="319"/>
        <v>0</v>
      </c>
      <c r="BB7">
        <f t="shared" si="320"/>
        <v>0</v>
      </c>
      <c r="BC7">
        <f t="shared" si="321"/>
        <v>0</v>
      </c>
      <c r="BD7">
        <f t="shared" si="322"/>
        <v>0</v>
      </c>
      <c r="BE7">
        <f t="shared" si="0"/>
        <v>90</v>
      </c>
      <c r="BF7">
        <f t="shared" si="1"/>
        <v>163</v>
      </c>
      <c r="BG7">
        <f t="shared" si="2"/>
        <v>200</v>
      </c>
      <c r="BH7">
        <f t="shared" si="3"/>
        <v>0</v>
      </c>
      <c r="BI7">
        <f t="shared" si="4"/>
        <v>0</v>
      </c>
      <c r="BJ7">
        <f t="shared" si="5"/>
        <v>0</v>
      </c>
      <c r="BK7">
        <f t="shared" si="6"/>
        <v>0</v>
      </c>
      <c r="BL7">
        <f t="shared" si="7"/>
        <v>0</v>
      </c>
      <c r="BM7">
        <f t="shared" si="8"/>
        <v>0</v>
      </c>
      <c r="BN7">
        <f t="shared" si="9"/>
        <v>0</v>
      </c>
      <c r="BO7">
        <f t="shared" si="10"/>
        <v>2242.83</v>
      </c>
      <c r="BP7">
        <f t="shared" si="11"/>
        <v>6441.6399999999994</v>
      </c>
      <c r="BQ7">
        <f t="shared" si="12"/>
        <v>8550.36</v>
      </c>
      <c r="BR7">
        <f t="shared" si="13"/>
        <v>0</v>
      </c>
      <c r="BS7">
        <f t="shared" si="14"/>
        <v>0</v>
      </c>
      <c r="BT7">
        <f t="shared" si="15"/>
        <v>0</v>
      </c>
      <c r="BU7">
        <f t="shared" si="16"/>
        <v>0</v>
      </c>
      <c r="BV7">
        <f t="shared" si="17"/>
        <v>0</v>
      </c>
      <c r="BW7">
        <f t="shared" si="18"/>
        <v>0</v>
      </c>
      <c r="BX7">
        <f t="shared" si="19"/>
        <v>0</v>
      </c>
      <c r="BY7">
        <f t="shared" si="20"/>
        <v>2042.83</v>
      </c>
      <c r="BZ7">
        <f t="shared" si="21"/>
        <v>6441.64</v>
      </c>
      <c r="CA7">
        <f t="shared" si="22"/>
        <v>8550.36</v>
      </c>
      <c r="CB7">
        <f t="shared" si="23"/>
        <v>0</v>
      </c>
      <c r="CC7">
        <f t="shared" si="24"/>
        <v>0</v>
      </c>
      <c r="CD7">
        <f t="shared" si="25"/>
        <v>0</v>
      </c>
      <c r="CE7">
        <f t="shared" si="26"/>
        <v>0</v>
      </c>
      <c r="CF7">
        <f t="shared" si="27"/>
        <v>0</v>
      </c>
      <c r="CG7">
        <f t="shared" si="28"/>
        <v>0</v>
      </c>
      <c r="CH7">
        <f t="shared" si="29"/>
        <v>0</v>
      </c>
      <c r="CI7">
        <f t="shared" si="30"/>
        <v>200</v>
      </c>
      <c r="CJ7">
        <f t="shared" si="31"/>
        <v>17410.150000000001</v>
      </c>
      <c r="CK7">
        <f t="shared" si="32"/>
        <v>17034.830000000002</v>
      </c>
      <c r="CL7">
        <f t="shared" si="33"/>
        <v>277.68</v>
      </c>
      <c r="CM7">
        <f t="shared" si="34"/>
        <v>652.99999999999977</v>
      </c>
      <c r="CN7">
        <f t="shared" si="35"/>
        <v>1</v>
      </c>
      <c r="CO7" t="str">
        <f t="shared" si="36"/>
        <v/>
      </c>
      <c r="CP7">
        <f t="shared" si="37"/>
        <v>0</v>
      </c>
      <c r="DM7">
        <f t="shared" si="38"/>
        <v>1</v>
      </c>
      <c r="DN7">
        <f t="shared" si="39"/>
        <v>999</v>
      </c>
      <c r="DV7">
        <v>4</v>
      </c>
      <c r="DW7">
        <f t="shared" si="323"/>
        <v>2900.55</v>
      </c>
      <c r="DX7">
        <f t="shared" si="324"/>
        <v>5842.88</v>
      </c>
      <c r="DY7">
        <f t="shared" si="325"/>
        <v>8664.44</v>
      </c>
      <c r="DZ7">
        <f t="shared" si="326"/>
        <v>0</v>
      </c>
      <c r="EA7">
        <f t="shared" si="327"/>
        <v>0</v>
      </c>
      <c r="EB7">
        <f t="shared" si="328"/>
        <v>0</v>
      </c>
      <c r="EC7">
        <f t="shared" si="329"/>
        <v>0</v>
      </c>
      <c r="ED7">
        <f t="shared" si="330"/>
        <v>0</v>
      </c>
      <c r="EE7">
        <f t="shared" si="331"/>
        <v>0</v>
      </c>
      <c r="EF7">
        <f t="shared" si="332"/>
        <v>0</v>
      </c>
      <c r="EG7">
        <f t="shared" si="40"/>
        <v>90</v>
      </c>
      <c r="EH7">
        <f t="shared" si="41"/>
        <v>163</v>
      </c>
      <c r="EI7">
        <f t="shared" si="42"/>
        <v>200</v>
      </c>
      <c r="EJ7">
        <f t="shared" si="43"/>
        <v>0</v>
      </c>
      <c r="EK7">
        <f t="shared" si="44"/>
        <v>0</v>
      </c>
      <c r="EL7">
        <f t="shared" si="45"/>
        <v>0</v>
      </c>
      <c r="EM7">
        <f t="shared" si="46"/>
        <v>0</v>
      </c>
      <c r="EN7">
        <f t="shared" si="47"/>
        <v>0</v>
      </c>
      <c r="EO7">
        <f t="shared" si="48"/>
        <v>0</v>
      </c>
      <c r="EP7">
        <f t="shared" si="49"/>
        <v>0</v>
      </c>
      <c r="EQ7">
        <f t="shared" si="50"/>
        <v>2866.1200000000003</v>
      </c>
      <c r="ER7">
        <f t="shared" si="51"/>
        <v>5813.7300000000005</v>
      </c>
      <c r="ES7">
        <f t="shared" si="52"/>
        <v>8550.36</v>
      </c>
      <c r="ET7">
        <f t="shared" si="53"/>
        <v>0</v>
      </c>
      <c r="EU7">
        <f t="shared" si="54"/>
        <v>0</v>
      </c>
      <c r="EV7">
        <f t="shared" si="55"/>
        <v>0</v>
      </c>
      <c r="EW7">
        <f t="shared" si="56"/>
        <v>0</v>
      </c>
      <c r="EX7">
        <f t="shared" si="57"/>
        <v>0</v>
      </c>
      <c r="EY7">
        <f t="shared" si="58"/>
        <v>0</v>
      </c>
      <c r="EZ7">
        <f t="shared" si="59"/>
        <v>0</v>
      </c>
      <c r="FA7">
        <f t="shared" si="60"/>
        <v>2866.12</v>
      </c>
      <c r="FB7">
        <f t="shared" si="61"/>
        <v>5613.73</v>
      </c>
      <c r="FC7">
        <f t="shared" si="62"/>
        <v>8550.36</v>
      </c>
      <c r="FD7">
        <f t="shared" si="63"/>
        <v>0</v>
      </c>
      <c r="FE7">
        <f t="shared" si="64"/>
        <v>0</v>
      </c>
      <c r="FF7">
        <f t="shared" si="65"/>
        <v>0</v>
      </c>
      <c r="FG7">
        <f t="shared" si="66"/>
        <v>0</v>
      </c>
      <c r="FH7">
        <f t="shared" si="67"/>
        <v>0</v>
      </c>
      <c r="FI7">
        <f t="shared" si="68"/>
        <v>0</v>
      </c>
      <c r="FJ7">
        <f t="shared" si="69"/>
        <v>0</v>
      </c>
      <c r="FK7">
        <f t="shared" si="70"/>
        <v>200</v>
      </c>
      <c r="FL7">
        <f t="shared" si="71"/>
        <v>17407.870000000003</v>
      </c>
      <c r="FM7">
        <f t="shared" si="72"/>
        <v>17030.21</v>
      </c>
      <c r="FN7">
        <f t="shared" si="73"/>
        <v>275.33999999999997</v>
      </c>
      <c r="FO7">
        <f t="shared" si="74"/>
        <v>653.00000000000341</v>
      </c>
      <c r="FP7">
        <f t="shared" si="75"/>
        <v>2</v>
      </c>
      <c r="FQ7" t="str">
        <f t="shared" si="76"/>
        <v/>
      </c>
      <c r="FR7">
        <f t="shared" si="77"/>
        <v>0</v>
      </c>
      <c r="GO7">
        <f t="shared" si="78"/>
        <v>1</v>
      </c>
      <c r="GP7">
        <f t="shared" si="79"/>
        <v>999</v>
      </c>
      <c r="GX7">
        <v>4</v>
      </c>
      <c r="GY7">
        <f t="shared" si="333"/>
        <v>2900.55</v>
      </c>
      <c r="GZ7">
        <f t="shared" si="334"/>
        <v>6456.73</v>
      </c>
      <c r="HA7">
        <f t="shared" si="335"/>
        <v>8664.44</v>
      </c>
      <c r="HB7">
        <f t="shared" si="336"/>
        <v>0</v>
      </c>
      <c r="HC7">
        <f t="shared" si="337"/>
        <v>0</v>
      </c>
      <c r="HD7">
        <f t="shared" si="338"/>
        <v>0</v>
      </c>
      <c r="HE7">
        <f t="shared" si="339"/>
        <v>0</v>
      </c>
      <c r="HF7">
        <f t="shared" si="340"/>
        <v>0</v>
      </c>
      <c r="HG7">
        <f t="shared" si="341"/>
        <v>0</v>
      </c>
      <c r="HH7">
        <f t="shared" si="342"/>
        <v>0</v>
      </c>
      <c r="HI7">
        <f t="shared" si="80"/>
        <v>90</v>
      </c>
      <c r="HJ7">
        <f t="shared" si="81"/>
        <v>163</v>
      </c>
      <c r="HK7">
        <f t="shared" si="82"/>
        <v>200</v>
      </c>
      <c r="HL7">
        <f t="shared" si="83"/>
        <v>0</v>
      </c>
      <c r="HM7">
        <f t="shared" si="84"/>
        <v>0</v>
      </c>
      <c r="HN7">
        <f t="shared" si="85"/>
        <v>0</v>
      </c>
      <c r="HO7">
        <f t="shared" si="86"/>
        <v>0</v>
      </c>
      <c r="HP7">
        <f t="shared" si="87"/>
        <v>0</v>
      </c>
      <c r="HQ7">
        <f t="shared" si="88"/>
        <v>0</v>
      </c>
      <c r="HR7">
        <f t="shared" si="89"/>
        <v>0</v>
      </c>
      <c r="HS7">
        <f t="shared" si="90"/>
        <v>2866.1200000000003</v>
      </c>
      <c r="HT7">
        <f t="shared" si="91"/>
        <v>6441.6399999999994</v>
      </c>
      <c r="HU7">
        <f t="shared" si="92"/>
        <v>8550.36</v>
      </c>
      <c r="HV7">
        <f t="shared" si="93"/>
        <v>0</v>
      </c>
      <c r="HW7">
        <f t="shared" si="94"/>
        <v>0</v>
      </c>
      <c r="HX7">
        <f t="shared" si="95"/>
        <v>0</v>
      </c>
      <c r="HY7">
        <f t="shared" si="96"/>
        <v>0</v>
      </c>
      <c r="HZ7">
        <f t="shared" si="97"/>
        <v>0</v>
      </c>
      <c r="IA7">
        <f t="shared" si="98"/>
        <v>0</v>
      </c>
      <c r="IB7">
        <f t="shared" si="99"/>
        <v>0</v>
      </c>
      <c r="IC7">
        <f t="shared" si="100"/>
        <v>2866.12</v>
      </c>
      <c r="ID7">
        <f t="shared" si="101"/>
        <v>6441.64</v>
      </c>
      <c r="IE7">
        <f t="shared" si="102"/>
        <v>8550.36</v>
      </c>
      <c r="IF7">
        <f t="shared" si="103"/>
        <v>0</v>
      </c>
      <c r="IG7">
        <f t="shared" si="104"/>
        <v>0</v>
      </c>
      <c r="IH7">
        <f t="shared" si="105"/>
        <v>0</v>
      </c>
      <c r="II7">
        <f t="shared" si="106"/>
        <v>0</v>
      </c>
      <c r="IJ7">
        <f t="shared" si="107"/>
        <v>0</v>
      </c>
      <c r="IK7">
        <f t="shared" si="108"/>
        <v>0</v>
      </c>
      <c r="IL7">
        <f t="shared" si="109"/>
        <v>0</v>
      </c>
      <c r="IM7">
        <f t="shared" si="110"/>
        <v>0</v>
      </c>
      <c r="IN7">
        <f t="shared" si="111"/>
        <v>18021.72</v>
      </c>
      <c r="IO7">
        <f t="shared" si="112"/>
        <v>17858.120000000003</v>
      </c>
      <c r="IP7">
        <f t="shared" si="113"/>
        <v>289.39999999999998</v>
      </c>
      <c r="IQ7">
        <f t="shared" si="114"/>
        <v>452.99999999999852</v>
      </c>
      <c r="IR7">
        <f t="shared" si="115"/>
        <v>1</v>
      </c>
      <c r="IS7" t="str">
        <f t="shared" si="116"/>
        <v/>
      </c>
      <c r="IT7">
        <f t="shared" si="117"/>
        <v>0</v>
      </c>
      <c r="JQ7">
        <f t="shared" si="118"/>
        <v>1</v>
      </c>
      <c r="JR7">
        <f t="shared" si="119"/>
        <v>999</v>
      </c>
      <c r="JZ7">
        <v>4</v>
      </c>
      <c r="KA7">
        <f t="shared" si="343"/>
        <v>2594.77</v>
      </c>
      <c r="KB7">
        <f t="shared" si="344"/>
        <v>6456.73</v>
      </c>
      <c r="KC7">
        <f t="shared" si="345"/>
        <v>8664.44</v>
      </c>
      <c r="KD7">
        <f t="shared" si="346"/>
        <v>0</v>
      </c>
      <c r="KE7">
        <f t="shared" si="347"/>
        <v>0</v>
      </c>
      <c r="KF7">
        <f t="shared" si="348"/>
        <v>0</v>
      </c>
      <c r="KG7">
        <f t="shared" si="349"/>
        <v>0</v>
      </c>
      <c r="KH7">
        <f t="shared" si="350"/>
        <v>0</v>
      </c>
      <c r="KI7">
        <f t="shared" si="351"/>
        <v>0</v>
      </c>
      <c r="KJ7">
        <f t="shared" si="352"/>
        <v>0</v>
      </c>
      <c r="KK7">
        <f t="shared" si="120"/>
        <v>90</v>
      </c>
      <c r="KL7">
        <f t="shared" si="121"/>
        <v>163</v>
      </c>
      <c r="KM7">
        <f t="shared" si="122"/>
        <v>200</v>
      </c>
      <c r="KN7">
        <f t="shared" si="123"/>
        <v>0</v>
      </c>
      <c r="KO7">
        <f t="shared" si="124"/>
        <v>0</v>
      </c>
      <c r="KP7">
        <f t="shared" si="125"/>
        <v>0</v>
      </c>
      <c r="KQ7">
        <f t="shared" si="126"/>
        <v>0</v>
      </c>
      <c r="KR7">
        <f t="shared" si="127"/>
        <v>0</v>
      </c>
      <c r="KS7">
        <f t="shared" si="128"/>
        <v>0</v>
      </c>
      <c r="KT7">
        <f t="shared" si="129"/>
        <v>0</v>
      </c>
      <c r="KU7">
        <f t="shared" si="130"/>
        <v>2554.48</v>
      </c>
      <c r="KV7">
        <f t="shared" si="131"/>
        <v>6441.6399999999994</v>
      </c>
      <c r="KW7">
        <f t="shared" si="132"/>
        <v>8550.36</v>
      </c>
      <c r="KX7">
        <f t="shared" si="133"/>
        <v>0</v>
      </c>
      <c r="KY7">
        <f t="shared" si="134"/>
        <v>0</v>
      </c>
      <c r="KZ7">
        <f t="shared" si="135"/>
        <v>0</v>
      </c>
      <c r="LA7">
        <f t="shared" si="136"/>
        <v>0</v>
      </c>
      <c r="LB7">
        <f t="shared" si="137"/>
        <v>0</v>
      </c>
      <c r="LC7">
        <f t="shared" si="138"/>
        <v>0</v>
      </c>
      <c r="LD7">
        <f t="shared" si="139"/>
        <v>0</v>
      </c>
      <c r="LE7">
        <f t="shared" si="140"/>
        <v>2454.48</v>
      </c>
      <c r="LF7">
        <f t="shared" si="141"/>
        <v>6441.64</v>
      </c>
      <c r="LG7">
        <f t="shared" si="142"/>
        <v>8550.36</v>
      </c>
      <c r="LH7">
        <f t="shared" si="143"/>
        <v>0</v>
      </c>
      <c r="LI7">
        <f t="shared" si="144"/>
        <v>0</v>
      </c>
      <c r="LJ7">
        <f t="shared" si="145"/>
        <v>0</v>
      </c>
      <c r="LK7">
        <f t="shared" si="146"/>
        <v>0</v>
      </c>
      <c r="LL7">
        <f t="shared" si="147"/>
        <v>0</v>
      </c>
      <c r="LM7">
        <f t="shared" si="148"/>
        <v>0</v>
      </c>
      <c r="LN7">
        <f t="shared" si="149"/>
        <v>0</v>
      </c>
      <c r="LO7">
        <f t="shared" si="150"/>
        <v>100</v>
      </c>
      <c r="LP7">
        <f t="shared" si="151"/>
        <v>17715.940000000002</v>
      </c>
      <c r="LQ7">
        <f t="shared" si="152"/>
        <v>17446.480000000003</v>
      </c>
      <c r="LR7">
        <f t="shared" si="153"/>
        <v>283.54000000000002</v>
      </c>
      <c r="LS7">
        <f t="shared" si="154"/>
        <v>552.99999999999909</v>
      </c>
      <c r="LT7">
        <f t="shared" si="155"/>
        <v>1</v>
      </c>
      <c r="LU7" t="str">
        <f t="shared" si="156"/>
        <v/>
      </c>
      <c r="LV7">
        <f t="shared" si="157"/>
        <v>0</v>
      </c>
      <c r="MS7">
        <f t="shared" si="158"/>
        <v>1</v>
      </c>
      <c r="MT7">
        <f t="shared" si="159"/>
        <v>999</v>
      </c>
      <c r="NB7">
        <v>4</v>
      </c>
      <c r="NC7">
        <f t="shared" si="353"/>
        <v>2288.98</v>
      </c>
      <c r="ND7">
        <f t="shared" si="354"/>
        <v>6456.73</v>
      </c>
      <c r="NE7">
        <f t="shared" si="355"/>
        <v>8664.44</v>
      </c>
      <c r="NF7">
        <f t="shared" si="356"/>
        <v>0</v>
      </c>
      <c r="NG7">
        <f t="shared" si="357"/>
        <v>0</v>
      </c>
      <c r="NH7">
        <f t="shared" si="358"/>
        <v>0</v>
      </c>
      <c r="NI7">
        <f t="shared" si="359"/>
        <v>0</v>
      </c>
      <c r="NJ7">
        <f t="shared" si="360"/>
        <v>0</v>
      </c>
      <c r="NK7">
        <f t="shared" si="361"/>
        <v>0</v>
      </c>
      <c r="NL7">
        <f t="shared" si="362"/>
        <v>0</v>
      </c>
      <c r="NM7">
        <f t="shared" si="160"/>
        <v>90</v>
      </c>
      <c r="NN7">
        <f t="shared" si="161"/>
        <v>163</v>
      </c>
      <c r="NO7">
        <f t="shared" si="162"/>
        <v>200</v>
      </c>
      <c r="NP7">
        <f t="shared" si="163"/>
        <v>0</v>
      </c>
      <c r="NQ7">
        <f t="shared" si="164"/>
        <v>0</v>
      </c>
      <c r="NR7">
        <f t="shared" si="165"/>
        <v>0</v>
      </c>
      <c r="NS7">
        <f t="shared" si="166"/>
        <v>0</v>
      </c>
      <c r="NT7">
        <f t="shared" si="167"/>
        <v>0</v>
      </c>
      <c r="NU7">
        <f t="shared" si="168"/>
        <v>0</v>
      </c>
      <c r="NV7">
        <f t="shared" si="169"/>
        <v>0</v>
      </c>
      <c r="NW7">
        <f t="shared" si="170"/>
        <v>2242.83</v>
      </c>
      <c r="NX7">
        <f t="shared" si="171"/>
        <v>6441.6399999999994</v>
      </c>
      <c r="NY7">
        <f t="shared" si="172"/>
        <v>8550.36</v>
      </c>
      <c r="NZ7">
        <f t="shared" si="173"/>
        <v>0</v>
      </c>
      <c r="OA7">
        <f t="shared" si="174"/>
        <v>0</v>
      </c>
      <c r="OB7">
        <f t="shared" si="175"/>
        <v>0</v>
      </c>
      <c r="OC7">
        <f t="shared" si="176"/>
        <v>0</v>
      </c>
      <c r="OD7">
        <f t="shared" si="177"/>
        <v>0</v>
      </c>
      <c r="OE7">
        <f t="shared" si="178"/>
        <v>0</v>
      </c>
      <c r="OF7">
        <f t="shared" si="179"/>
        <v>0</v>
      </c>
      <c r="OG7">
        <f t="shared" si="180"/>
        <v>2042.83</v>
      </c>
      <c r="OH7">
        <f t="shared" si="181"/>
        <v>6441.64</v>
      </c>
      <c r="OI7">
        <f t="shared" si="182"/>
        <v>8550.36</v>
      </c>
      <c r="OJ7">
        <f t="shared" si="183"/>
        <v>0</v>
      </c>
      <c r="OK7">
        <f t="shared" si="184"/>
        <v>0</v>
      </c>
      <c r="OL7">
        <f t="shared" si="185"/>
        <v>0</v>
      </c>
      <c r="OM7">
        <f t="shared" si="186"/>
        <v>0</v>
      </c>
      <c r="ON7">
        <f t="shared" si="187"/>
        <v>0</v>
      </c>
      <c r="OO7">
        <f t="shared" si="188"/>
        <v>0</v>
      </c>
      <c r="OP7">
        <f t="shared" si="189"/>
        <v>0</v>
      </c>
      <c r="OQ7">
        <f t="shared" si="190"/>
        <v>200</v>
      </c>
      <c r="OR7">
        <f t="shared" si="191"/>
        <v>17410.150000000001</v>
      </c>
      <c r="OS7">
        <f t="shared" si="192"/>
        <v>17034.830000000002</v>
      </c>
      <c r="OT7">
        <f t="shared" si="193"/>
        <v>277.68</v>
      </c>
      <c r="OU7">
        <f t="shared" si="194"/>
        <v>652.99999999999977</v>
      </c>
      <c r="OV7">
        <f t="shared" si="195"/>
        <v>1</v>
      </c>
      <c r="OW7" t="str">
        <f t="shared" si="196"/>
        <v/>
      </c>
      <c r="OX7">
        <f t="shared" si="197"/>
        <v>0</v>
      </c>
      <c r="PU7">
        <f t="shared" si="198"/>
        <v>1</v>
      </c>
      <c r="PV7">
        <f t="shared" si="199"/>
        <v>999</v>
      </c>
      <c r="QD7">
        <v>4</v>
      </c>
      <c r="QE7">
        <f t="shared" si="363"/>
        <v>1983.19</v>
      </c>
      <c r="QF7">
        <f t="shared" si="364"/>
        <v>6456.73</v>
      </c>
      <c r="QG7">
        <f t="shared" si="365"/>
        <v>8664.44</v>
      </c>
      <c r="QH7">
        <f t="shared" si="366"/>
        <v>0</v>
      </c>
      <c r="QI7">
        <f t="shared" si="367"/>
        <v>0</v>
      </c>
      <c r="QJ7">
        <f t="shared" si="368"/>
        <v>0</v>
      </c>
      <c r="QK7">
        <f t="shared" si="369"/>
        <v>0</v>
      </c>
      <c r="QL7">
        <f t="shared" si="370"/>
        <v>0</v>
      </c>
      <c r="QM7">
        <f t="shared" si="371"/>
        <v>0</v>
      </c>
      <c r="QN7">
        <f t="shared" si="372"/>
        <v>0</v>
      </c>
      <c r="QO7">
        <f t="shared" si="200"/>
        <v>90</v>
      </c>
      <c r="QP7">
        <f t="shared" si="201"/>
        <v>163</v>
      </c>
      <c r="QQ7">
        <f t="shared" si="202"/>
        <v>200</v>
      </c>
      <c r="QR7">
        <f t="shared" si="203"/>
        <v>0</v>
      </c>
      <c r="QS7">
        <f t="shared" si="204"/>
        <v>0</v>
      </c>
      <c r="QT7">
        <f t="shared" si="205"/>
        <v>0</v>
      </c>
      <c r="QU7">
        <f t="shared" si="206"/>
        <v>0</v>
      </c>
      <c r="QV7">
        <f t="shared" si="207"/>
        <v>0</v>
      </c>
      <c r="QW7">
        <f t="shared" si="208"/>
        <v>0</v>
      </c>
      <c r="QX7">
        <f t="shared" si="209"/>
        <v>0</v>
      </c>
      <c r="QY7">
        <f t="shared" si="210"/>
        <v>1931.18</v>
      </c>
      <c r="QZ7">
        <f t="shared" si="211"/>
        <v>6441.6399999999994</v>
      </c>
      <c r="RA7">
        <f t="shared" si="212"/>
        <v>8550.36</v>
      </c>
      <c r="RB7">
        <f t="shared" si="213"/>
        <v>0</v>
      </c>
      <c r="RC7">
        <f t="shared" si="214"/>
        <v>0</v>
      </c>
      <c r="RD7">
        <f t="shared" si="215"/>
        <v>0</v>
      </c>
      <c r="RE7">
        <f t="shared" si="216"/>
        <v>0</v>
      </c>
      <c r="RF7">
        <f t="shared" si="217"/>
        <v>0</v>
      </c>
      <c r="RG7">
        <f t="shared" si="218"/>
        <v>0</v>
      </c>
      <c r="RH7">
        <f t="shared" si="219"/>
        <v>0</v>
      </c>
      <c r="RI7">
        <f t="shared" si="220"/>
        <v>1631.18</v>
      </c>
      <c r="RJ7">
        <f t="shared" si="221"/>
        <v>6441.64</v>
      </c>
      <c r="RK7">
        <f t="shared" si="222"/>
        <v>8550.36</v>
      </c>
      <c r="RL7">
        <f t="shared" si="223"/>
        <v>0</v>
      </c>
      <c r="RM7">
        <f t="shared" si="224"/>
        <v>0</v>
      </c>
      <c r="RN7">
        <f t="shared" si="225"/>
        <v>0</v>
      </c>
      <c r="RO7">
        <f t="shared" si="226"/>
        <v>0</v>
      </c>
      <c r="RP7">
        <f t="shared" si="227"/>
        <v>0</v>
      </c>
      <c r="RQ7">
        <f t="shared" si="228"/>
        <v>0</v>
      </c>
      <c r="RR7">
        <f t="shared" si="229"/>
        <v>0</v>
      </c>
      <c r="RS7">
        <f t="shared" si="230"/>
        <v>300</v>
      </c>
      <c r="RT7">
        <f t="shared" si="231"/>
        <v>17104.36</v>
      </c>
      <c r="RU7">
        <f t="shared" si="232"/>
        <v>16623.18</v>
      </c>
      <c r="RV7">
        <f t="shared" si="233"/>
        <v>271.82</v>
      </c>
      <c r="RW7">
        <f t="shared" si="234"/>
        <v>753.00000000000023</v>
      </c>
      <c r="RX7">
        <f t="shared" si="235"/>
        <v>1</v>
      </c>
      <c r="RY7" t="str">
        <f t="shared" si="236"/>
        <v/>
      </c>
      <c r="RZ7">
        <f t="shared" si="237"/>
        <v>0</v>
      </c>
      <c r="SW7">
        <f t="shared" si="238"/>
        <v>1</v>
      </c>
      <c r="SX7">
        <f t="shared" si="239"/>
        <v>999</v>
      </c>
      <c r="TF7">
        <v>4</v>
      </c>
      <c r="TG7">
        <f t="shared" si="373"/>
        <v>1677.41</v>
      </c>
      <c r="TH7">
        <f t="shared" si="374"/>
        <v>6456.73</v>
      </c>
      <c r="TI7">
        <f t="shared" si="375"/>
        <v>8664.44</v>
      </c>
      <c r="TJ7">
        <f t="shared" si="376"/>
        <v>0</v>
      </c>
      <c r="TK7">
        <f t="shared" si="377"/>
        <v>0</v>
      </c>
      <c r="TL7">
        <f t="shared" si="378"/>
        <v>0</v>
      </c>
      <c r="TM7">
        <f t="shared" si="379"/>
        <v>0</v>
      </c>
      <c r="TN7">
        <f t="shared" si="380"/>
        <v>0</v>
      </c>
      <c r="TO7">
        <f t="shared" si="381"/>
        <v>0</v>
      </c>
      <c r="TP7">
        <f t="shared" si="382"/>
        <v>0</v>
      </c>
      <c r="TQ7">
        <f t="shared" si="240"/>
        <v>90</v>
      </c>
      <c r="TR7">
        <f t="shared" si="241"/>
        <v>163</v>
      </c>
      <c r="TS7">
        <f t="shared" si="242"/>
        <v>200</v>
      </c>
      <c r="TT7">
        <f t="shared" si="243"/>
        <v>0</v>
      </c>
      <c r="TU7">
        <f t="shared" si="244"/>
        <v>0</v>
      </c>
      <c r="TV7">
        <f t="shared" si="245"/>
        <v>0</v>
      </c>
      <c r="TW7">
        <f t="shared" si="246"/>
        <v>0</v>
      </c>
      <c r="TX7">
        <f t="shared" si="247"/>
        <v>0</v>
      </c>
      <c r="TY7">
        <f t="shared" si="248"/>
        <v>0</v>
      </c>
      <c r="TZ7">
        <f t="shared" si="249"/>
        <v>0</v>
      </c>
      <c r="UA7">
        <f t="shared" si="250"/>
        <v>1619.5500000000002</v>
      </c>
      <c r="UB7">
        <f t="shared" si="251"/>
        <v>6441.6399999999994</v>
      </c>
      <c r="UC7">
        <f t="shared" si="252"/>
        <v>8550.36</v>
      </c>
      <c r="UD7">
        <f t="shared" si="253"/>
        <v>0</v>
      </c>
      <c r="UE7">
        <f t="shared" si="254"/>
        <v>0</v>
      </c>
      <c r="UF7">
        <f t="shared" si="255"/>
        <v>0</v>
      </c>
      <c r="UG7">
        <f t="shared" si="256"/>
        <v>0</v>
      </c>
      <c r="UH7">
        <f t="shared" si="257"/>
        <v>0</v>
      </c>
      <c r="UI7">
        <f t="shared" si="258"/>
        <v>0</v>
      </c>
      <c r="UJ7">
        <f t="shared" si="259"/>
        <v>0</v>
      </c>
      <c r="UK7">
        <f t="shared" si="260"/>
        <v>1219.55</v>
      </c>
      <c r="UL7">
        <f t="shared" si="261"/>
        <v>6441.64</v>
      </c>
      <c r="UM7">
        <f t="shared" si="262"/>
        <v>8550.36</v>
      </c>
      <c r="UN7">
        <f t="shared" si="263"/>
        <v>0</v>
      </c>
      <c r="UO7">
        <f t="shared" si="264"/>
        <v>0</v>
      </c>
      <c r="UP7">
        <f t="shared" si="265"/>
        <v>0</v>
      </c>
      <c r="UQ7">
        <f t="shared" si="266"/>
        <v>0</v>
      </c>
      <c r="UR7">
        <f t="shared" si="267"/>
        <v>0</v>
      </c>
      <c r="US7">
        <f t="shared" si="268"/>
        <v>0</v>
      </c>
      <c r="UT7">
        <f t="shared" si="269"/>
        <v>0</v>
      </c>
      <c r="UU7">
        <f t="shared" si="270"/>
        <v>400</v>
      </c>
      <c r="UV7">
        <f t="shared" si="271"/>
        <v>16798.580000000002</v>
      </c>
      <c r="UW7">
        <f t="shared" si="272"/>
        <v>16211.550000000001</v>
      </c>
      <c r="UX7">
        <f t="shared" si="273"/>
        <v>265.97000000000003</v>
      </c>
      <c r="UY7">
        <f t="shared" si="274"/>
        <v>853.00000000000068</v>
      </c>
      <c r="UZ7">
        <f t="shared" si="275"/>
        <v>1</v>
      </c>
      <c r="VA7" t="str">
        <f t="shared" si="276"/>
        <v/>
      </c>
      <c r="VB7">
        <f t="shared" si="277"/>
        <v>0</v>
      </c>
      <c r="VY7">
        <f t="shared" si="278"/>
        <v>1</v>
      </c>
      <c r="VZ7">
        <f t="shared" si="279"/>
        <v>999</v>
      </c>
      <c r="WH7">
        <v>4</v>
      </c>
      <c r="WI7">
        <f t="shared" si="383"/>
        <v>2900.55</v>
      </c>
      <c r="WJ7">
        <f t="shared" si="384"/>
        <v>6456.73</v>
      </c>
      <c r="WK7">
        <f t="shared" si="385"/>
        <v>8664.44</v>
      </c>
      <c r="WL7">
        <f t="shared" si="386"/>
        <v>0</v>
      </c>
      <c r="WM7">
        <f t="shared" si="387"/>
        <v>0</v>
      </c>
      <c r="WN7">
        <f t="shared" si="388"/>
        <v>0</v>
      </c>
      <c r="WO7">
        <f t="shared" si="389"/>
        <v>0</v>
      </c>
      <c r="WP7">
        <f t="shared" si="390"/>
        <v>0</v>
      </c>
      <c r="WQ7">
        <f t="shared" si="391"/>
        <v>0</v>
      </c>
      <c r="WR7">
        <f t="shared" si="392"/>
        <v>0</v>
      </c>
      <c r="WS7">
        <f t="shared" si="280"/>
        <v>90</v>
      </c>
      <c r="WT7">
        <f t="shared" si="281"/>
        <v>163</v>
      </c>
      <c r="WU7">
        <f t="shared" si="282"/>
        <v>200</v>
      </c>
      <c r="WV7">
        <f t="shared" si="283"/>
        <v>0</v>
      </c>
      <c r="WW7">
        <f t="shared" si="284"/>
        <v>0</v>
      </c>
      <c r="WX7">
        <f t="shared" si="285"/>
        <v>0</v>
      </c>
      <c r="WY7">
        <f t="shared" si="286"/>
        <v>0</v>
      </c>
      <c r="WZ7">
        <f t="shared" si="287"/>
        <v>0</v>
      </c>
      <c r="XA7">
        <f t="shared" si="288"/>
        <v>0</v>
      </c>
      <c r="XB7">
        <f t="shared" si="289"/>
        <v>0</v>
      </c>
      <c r="XC7">
        <f t="shared" si="290"/>
        <v>2866.1200000000003</v>
      </c>
      <c r="XD7">
        <f t="shared" si="291"/>
        <v>6441.6399999999994</v>
      </c>
      <c r="XE7">
        <f t="shared" si="292"/>
        <v>8550.36</v>
      </c>
      <c r="XF7">
        <f t="shared" si="293"/>
        <v>0</v>
      </c>
      <c r="XG7">
        <f t="shared" si="294"/>
        <v>0</v>
      </c>
      <c r="XH7">
        <f t="shared" si="295"/>
        <v>0</v>
      </c>
      <c r="XI7">
        <f t="shared" si="296"/>
        <v>0</v>
      </c>
      <c r="XJ7">
        <f t="shared" si="297"/>
        <v>0</v>
      </c>
      <c r="XK7">
        <f t="shared" si="298"/>
        <v>0</v>
      </c>
      <c r="XL7">
        <f t="shared" si="299"/>
        <v>0</v>
      </c>
      <c r="XM7">
        <f t="shared" si="300"/>
        <v>2866.12</v>
      </c>
      <c r="XN7">
        <f t="shared" si="301"/>
        <v>6441.64</v>
      </c>
      <c r="XO7">
        <f t="shared" si="302"/>
        <v>8550.36</v>
      </c>
      <c r="XP7">
        <f t="shared" si="303"/>
        <v>0</v>
      </c>
      <c r="XQ7">
        <f t="shared" si="304"/>
        <v>0</v>
      </c>
      <c r="XR7">
        <f t="shared" si="305"/>
        <v>0</v>
      </c>
      <c r="XS7">
        <f t="shared" si="306"/>
        <v>0</v>
      </c>
      <c r="XT7">
        <f t="shared" si="307"/>
        <v>0</v>
      </c>
      <c r="XU7">
        <f t="shared" si="308"/>
        <v>0</v>
      </c>
      <c r="XV7">
        <f t="shared" si="309"/>
        <v>0</v>
      </c>
      <c r="XX7">
        <f t="shared" si="310"/>
        <v>18021.72</v>
      </c>
      <c r="XY7">
        <f t="shared" si="311"/>
        <v>17858.120000000003</v>
      </c>
      <c r="XZ7">
        <f t="shared" si="312"/>
        <v>289.39999999999998</v>
      </c>
    </row>
    <row r="8" spans="1:676" x14ac:dyDescent="0.45">
      <c r="C8" s="47" t="s">
        <v>86</v>
      </c>
      <c r="D8" s="48">
        <v>6500</v>
      </c>
      <c r="E8" s="49">
        <v>0.27489999999999998</v>
      </c>
      <c r="F8" s="48">
        <v>163</v>
      </c>
      <c r="AN8">
        <v>5</v>
      </c>
      <c r="AO8">
        <f>IF($D$11&lt;=0,999,SUMPRODUCT(($D$7:$D$16&gt;0)*($D$7:$D$16&lt;$D$11))+SUMPRODUCT(($D$7:$D$16&gt;0)*($D$7:$D$16=$D$11)*($AN$4:$AN$13&lt;$AN8))+1)</f>
        <v>999</v>
      </c>
      <c r="AP8">
        <f>IF($D$11&lt;=0,999,SUMPRODUCT(($D$7:$D$16&gt;0)*($E$7:$E$16&gt;$E$11))+SUMPRODUCT(($D$7:$D$16&gt;0)*($E$7:$E$16=$E$11)*($AN$4:$AN$13&lt;$AN8))+1)</f>
        <v>999</v>
      </c>
      <c r="AQ8">
        <f>IF($D$11&lt;=0,999,IF($D$20="Snowball",AO8,AP8))</f>
        <v>999</v>
      </c>
      <c r="AT8">
        <v>5</v>
      </c>
      <c r="AU8">
        <f t="shared" si="313"/>
        <v>2042.83</v>
      </c>
      <c r="AV8">
        <f t="shared" si="314"/>
        <v>6441.64</v>
      </c>
      <c r="AW8">
        <f t="shared" si="315"/>
        <v>8550.36</v>
      </c>
      <c r="AX8">
        <f t="shared" si="316"/>
        <v>0</v>
      </c>
      <c r="AY8">
        <f t="shared" si="317"/>
        <v>0</v>
      </c>
      <c r="AZ8">
        <f t="shared" si="318"/>
        <v>0</v>
      </c>
      <c r="BA8">
        <f t="shared" si="319"/>
        <v>0</v>
      </c>
      <c r="BB8">
        <f t="shared" si="320"/>
        <v>0</v>
      </c>
      <c r="BC8">
        <f t="shared" si="321"/>
        <v>0</v>
      </c>
      <c r="BD8">
        <f t="shared" si="322"/>
        <v>0</v>
      </c>
      <c r="BE8">
        <f t="shared" si="0"/>
        <v>90</v>
      </c>
      <c r="BF8">
        <f t="shared" si="1"/>
        <v>163</v>
      </c>
      <c r="BG8">
        <f t="shared" si="2"/>
        <v>200</v>
      </c>
      <c r="BH8">
        <f t="shared" si="3"/>
        <v>0</v>
      </c>
      <c r="BI8">
        <f t="shared" si="4"/>
        <v>0</v>
      </c>
      <c r="BJ8">
        <f t="shared" si="5"/>
        <v>0</v>
      </c>
      <c r="BK8">
        <f t="shared" si="6"/>
        <v>0</v>
      </c>
      <c r="BL8">
        <f t="shared" si="7"/>
        <v>0</v>
      </c>
      <c r="BM8">
        <f t="shared" si="8"/>
        <v>0</v>
      </c>
      <c r="BN8">
        <f t="shared" si="9"/>
        <v>0</v>
      </c>
      <c r="BO8">
        <f t="shared" si="10"/>
        <v>1991.9699999999998</v>
      </c>
      <c r="BP8">
        <f t="shared" si="11"/>
        <v>6426.21</v>
      </c>
      <c r="BQ8">
        <f t="shared" si="12"/>
        <v>8435.1500000000015</v>
      </c>
      <c r="BR8">
        <f t="shared" si="13"/>
        <v>0</v>
      </c>
      <c r="BS8">
        <f t="shared" si="14"/>
        <v>0</v>
      </c>
      <c r="BT8">
        <f t="shared" si="15"/>
        <v>0</v>
      </c>
      <c r="BU8">
        <f t="shared" si="16"/>
        <v>0</v>
      </c>
      <c r="BV8">
        <f t="shared" si="17"/>
        <v>0</v>
      </c>
      <c r="BW8">
        <f t="shared" si="18"/>
        <v>0</v>
      </c>
      <c r="BX8">
        <f t="shared" si="19"/>
        <v>0</v>
      </c>
      <c r="BY8">
        <f t="shared" si="20"/>
        <v>1791.97</v>
      </c>
      <c r="BZ8">
        <f t="shared" si="21"/>
        <v>6426.21</v>
      </c>
      <c r="CA8">
        <f t="shared" si="22"/>
        <v>8435.15</v>
      </c>
      <c r="CB8">
        <f t="shared" si="23"/>
        <v>0</v>
      </c>
      <c r="CC8">
        <f t="shared" si="24"/>
        <v>0</v>
      </c>
      <c r="CD8">
        <f t="shared" si="25"/>
        <v>0</v>
      </c>
      <c r="CE8">
        <f t="shared" si="26"/>
        <v>0</v>
      </c>
      <c r="CF8">
        <f t="shared" si="27"/>
        <v>0</v>
      </c>
      <c r="CG8">
        <f t="shared" si="28"/>
        <v>0</v>
      </c>
      <c r="CH8">
        <f t="shared" si="29"/>
        <v>0</v>
      </c>
      <c r="CI8">
        <f t="shared" si="30"/>
        <v>200</v>
      </c>
      <c r="CJ8">
        <f t="shared" si="31"/>
        <v>17034.830000000002</v>
      </c>
      <c r="CK8">
        <f t="shared" si="32"/>
        <v>16653.330000000002</v>
      </c>
      <c r="CL8">
        <f t="shared" si="33"/>
        <v>271.5</v>
      </c>
      <c r="CM8">
        <f t="shared" si="34"/>
        <v>653</v>
      </c>
      <c r="CN8">
        <f t="shared" si="35"/>
        <v>1</v>
      </c>
      <c r="CO8" t="str">
        <f t="shared" si="36"/>
        <v/>
      </c>
      <c r="CP8">
        <f t="shared" si="37"/>
        <v>0</v>
      </c>
      <c r="DM8">
        <f t="shared" si="38"/>
        <v>1</v>
      </c>
      <c r="DN8">
        <f t="shared" si="39"/>
        <v>999</v>
      </c>
      <c r="DV8">
        <v>5</v>
      </c>
      <c r="DW8">
        <f t="shared" si="323"/>
        <v>2866.12</v>
      </c>
      <c r="DX8">
        <f t="shared" si="324"/>
        <v>5613.73</v>
      </c>
      <c r="DY8">
        <f t="shared" si="325"/>
        <v>8550.36</v>
      </c>
      <c r="DZ8">
        <f t="shared" si="326"/>
        <v>0</v>
      </c>
      <c r="EA8">
        <f t="shared" si="327"/>
        <v>0</v>
      </c>
      <c r="EB8">
        <f t="shared" si="328"/>
        <v>0</v>
      </c>
      <c r="EC8">
        <f t="shared" si="329"/>
        <v>0</v>
      </c>
      <c r="ED8">
        <f t="shared" si="330"/>
        <v>0</v>
      </c>
      <c r="EE8">
        <f t="shared" si="331"/>
        <v>0</v>
      </c>
      <c r="EF8">
        <f t="shared" si="332"/>
        <v>0</v>
      </c>
      <c r="EG8">
        <f t="shared" si="40"/>
        <v>90</v>
      </c>
      <c r="EH8">
        <f t="shared" si="41"/>
        <v>163</v>
      </c>
      <c r="EI8">
        <f t="shared" si="42"/>
        <v>200</v>
      </c>
      <c r="EJ8">
        <f t="shared" si="43"/>
        <v>0</v>
      </c>
      <c r="EK8">
        <f t="shared" si="44"/>
        <v>0</v>
      </c>
      <c r="EL8">
        <f t="shared" si="45"/>
        <v>0</v>
      </c>
      <c r="EM8">
        <f t="shared" si="46"/>
        <v>0</v>
      </c>
      <c r="EN8">
        <f t="shared" si="47"/>
        <v>0</v>
      </c>
      <c r="EO8">
        <f t="shared" si="48"/>
        <v>0</v>
      </c>
      <c r="EP8">
        <f t="shared" si="49"/>
        <v>0</v>
      </c>
      <c r="EQ8">
        <f t="shared" si="50"/>
        <v>2831.0299999999997</v>
      </c>
      <c r="ER8">
        <f t="shared" si="51"/>
        <v>5579.33</v>
      </c>
      <c r="ES8">
        <f t="shared" si="52"/>
        <v>8435.1500000000015</v>
      </c>
      <c r="ET8">
        <f t="shared" si="53"/>
        <v>0</v>
      </c>
      <c r="EU8">
        <f t="shared" si="54"/>
        <v>0</v>
      </c>
      <c r="EV8">
        <f t="shared" si="55"/>
        <v>0</v>
      </c>
      <c r="EW8">
        <f t="shared" si="56"/>
        <v>0</v>
      </c>
      <c r="EX8">
        <f t="shared" si="57"/>
        <v>0</v>
      </c>
      <c r="EY8">
        <f t="shared" si="58"/>
        <v>0</v>
      </c>
      <c r="EZ8">
        <f t="shared" si="59"/>
        <v>0</v>
      </c>
      <c r="FA8">
        <f t="shared" si="60"/>
        <v>2831.03</v>
      </c>
      <c r="FB8">
        <f t="shared" si="61"/>
        <v>5379.33</v>
      </c>
      <c r="FC8">
        <f t="shared" si="62"/>
        <v>8435.15</v>
      </c>
      <c r="FD8">
        <f t="shared" si="63"/>
        <v>0</v>
      </c>
      <c r="FE8">
        <f t="shared" si="64"/>
        <v>0</v>
      </c>
      <c r="FF8">
        <f t="shared" si="65"/>
        <v>0</v>
      </c>
      <c r="FG8">
        <f t="shared" si="66"/>
        <v>0</v>
      </c>
      <c r="FH8">
        <f t="shared" si="67"/>
        <v>0</v>
      </c>
      <c r="FI8">
        <f t="shared" si="68"/>
        <v>0</v>
      </c>
      <c r="FJ8">
        <f t="shared" si="69"/>
        <v>0</v>
      </c>
      <c r="FK8">
        <f t="shared" si="70"/>
        <v>200</v>
      </c>
      <c r="FL8">
        <f t="shared" si="71"/>
        <v>17030.21</v>
      </c>
      <c r="FM8">
        <f t="shared" si="72"/>
        <v>16645.510000000002</v>
      </c>
      <c r="FN8">
        <f t="shared" si="73"/>
        <v>268.3</v>
      </c>
      <c r="FO8">
        <f t="shared" si="74"/>
        <v>652.99999999999704</v>
      </c>
      <c r="FP8">
        <f t="shared" si="75"/>
        <v>2</v>
      </c>
      <c r="FQ8" t="str">
        <f t="shared" si="76"/>
        <v/>
      </c>
      <c r="FR8">
        <f t="shared" si="77"/>
        <v>0</v>
      </c>
      <c r="GO8">
        <f t="shared" si="78"/>
        <v>1</v>
      </c>
      <c r="GP8">
        <f t="shared" si="79"/>
        <v>999</v>
      </c>
      <c r="GX8">
        <v>5</v>
      </c>
      <c r="GY8">
        <f t="shared" si="333"/>
        <v>2866.12</v>
      </c>
      <c r="GZ8">
        <f t="shared" si="334"/>
        <v>6441.64</v>
      </c>
      <c r="HA8">
        <f t="shared" si="335"/>
        <v>8550.36</v>
      </c>
      <c r="HB8">
        <f t="shared" si="336"/>
        <v>0</v>
      </c>
      <c r="HC8">
        <f t="shared" si="337"/>
        <v>0</v>
      </c>
      <c r="HD8">
        <f t="shared" si="338"/>
        <v>0</v>
      </c>
      <c r="HE8">
        <f t="shared" si="339"/>
        <v>0</v>
      </c>
      <c r="HF8">
        <f t="shared" si="340"/>
        <v>0</v>
      </c>
      <c r="HG8">
        <f t="shared" si="341"/>
        <v>0</v>
      </c>
      <c r="HH8">
        <f t="shared" si="342"/>
        <v>0</v>
      </c>
      <c r="HI8">
        <f t="shared" si="80"/>
        <v>90</v>
      </c>
      <c r="HJ8">
        <f t="shared" si="81"/>
        <v>163</v>
      </c>
      <c r="HK8">
        <f t="shared" si="82"/>
        <v>200</v>
      </c>
      <c r="HL8">
        <f t="shared" si="83"/>
        <v>0</v>
      </c>
      <c r="HM8">
        <f t="shared" si="84"/>
        <v>0</v>
      </c>
      <c r="HN8">
        <f t="shared" si="85"/>
        <v>0</v>
      </c>
      <c r="HO8">
        <f t="shared" si="86"/>
        <v>0</v>
      </c>
      <c r="HP8">
        <f t="shared" si="87"/>
        <v>0</v>
      </c>
      <c r="HQ8">
        <f t="shared" si="88"/>
        <v>0</v>
      </c>
      <c r="HR8">
        <f t="shared" si="89"/>
        <v>0</v>
      </c>
      <c r="HS8">
        <f t="shared" si="90"/>
        <v>2831.0299999999997</v>
      </c>
      <c r="HT8">
        <f t="shared" si="91"/>
        <v>6426.21</v>
      </c>
      <c r="HU8">
        <f t="shared" si="92"/>
        <v>8435.1500000000015</v>
      </c>
      <c r="HV8">
        <f t="shared" si="93"/>
        <v>0</v>
      </c>
      <c r="HW8">
        <f t="shared" si="94"/>
        <v>0</v>
      </c>
      <c r="HX8">
        <f t="shared" si="95"/>
        <v>0</v>
      </c>
      <c r="HY8">
        <f t="shared" si="96"/>
        <v>0</v>
      </c>
      <c r="HZ8">
        <f t="shared" si="97"/>
        <v>0</v>
      </c>
      <c r="IA8">
        <f t="shared" si="98"/>
        <v>0</v>
      </c>
      <c r="IB8">
        <f t="shared" si="99"/>
        <v>0</v>
      </c>
      <c r="IC8">
        <f t="shared" si="100"/>
        <v>2831.03</v>
      </c>
      <c r="ID8">
        <f t="shared" si="101"/>
        <v>6426.21</v>
      </c>
      <c r="IE8">
        <f t="shared" si="102"/>
        <v>8435.15</v>
      </c>
      <c r="IF8">
        <f t="shared" si="103"/>
        <v>0</v>
      </c>
      <c r="IG8">
        <f t="shared" si="104"/>
        <v>0</v>
      </c>
      <c r="IH8">
        <f t="shared" si="105"/>
        <v>0</v>
      </c>
      <c r="II8">
        <f t="shared" si="106"/>
        <v>0</v>
      </c>
      <c r="IJ8">
        <f t="shared" si="107"/>
        <v>0</v>
      </c>
      <c r="IK8">
        <f t="shared" si="108"/>
        <v>0</v>
      </c>
      <c r="IL8">
        <f t="shared" si="109"/>
        <v>0</v>
      </c>
      <c r="IM8">
        <f t="shared" si="110"/>
        <v>0</v>
      </c>
      <c r="IN8">
        <f t="shared" si="111"/>
        <v>17858.120000000003</v>
      </c>
      <c r="IO8">
        <f t="shared" si="112"/>
        <v>17692.39</v>
      </c>
      <c r="IP8">
        <f t="shared" si="113"/>
        <v>287.27</v>
      </c>
      <c r="IQ8">
        <f t="shared" si="114"/>
        <v>453.00000000000318</v>
      </c>
      <c r="IR8">
        <f t="shared" si="115"/>
        <v>1</v>
      </c>
      <c r="IS8" t="str">
        <f t="shared" si="116"/>
        <v/>
      </c>
      <c r="IT8">
        <f t="shared" si="117"/>
        <v>0</v>
      </c>
      <c r="JQ8">
        <f t="shared" si="118"/>
        <v>1</v>
      </c>
      <c r="JR8">
        <f t="shared" si="119"/>
        <v>999</v>
      </c>
      <c r="JZ8">
        <v>5</v>
      </c>
      <c r="KA8">
        <f t="shared" si="343"/>
        <v>2454.48</v>
      </c>
      <c r="KB8">
        <f t="shared" si="344"/>
        <v>6441.64</v>
      </c>
      <c r="KC8">
        <f t="shared" si="345"/>
        <v>8550.36</v>
      </c>
      <c r="KD8">
        <f t="shared" si="346"/>
        <v>0</v>
      </c>
      <c r="KE8">
        <f t="shared" si="347"/>
        <v>0</v>
      </c>
      <c r="KF8">
        <f t="shared" si="348"/>
        <v>0</v>
      </c>
      <c r="KG8">
        <f t="shared" si="349"/>
        <v>0</v>
      </c>
      <c r="KH8">
        <f t="shared" si="350"/>
        <v>0</v>
      </c>
      <c r="KI8">
        <f t="shared" si="351"/>
        <v>0</v>
      </c>
      <c r="KJ8">
        <f t="shared" si="352"/>
        <v>0</v>
      </c>
      <c r="KK8">
        <f t="shared" si="120"/>
        <v>90</v>
      </c>
      <c r="KL8">
        <f t="shared" si="121"/>
        <v>163</v>
      </c>
      <c r="KM8">
        <f t="shared" si="122"/>
        <v>200</v>
      </c>
      <c r="KN8">
        <f t="shared" si="123"/>
        <v>0</v>
      </c>
      <c r="KO8">
        <f t="shared" si="124"/>
        <v>0</v>
      </c>
      <c r="KP8">
        <f t="shared" si="125"/>
        <v>0</v>
      </c>
      <c r="KQ8">
        <f t="shared" si="126"/>
        <v>0</v>
      </c>
      <c r="KR8">
        <f t="shared" si="127"/>
        <v>0</v>
      </c>
      <c r="KS8">
        <f t="shared" si="128"/>
        <v>0</v>
      </c>
      <c r="KT8">
        <f t="shared" si="129"/>
        <v>0</v>
      </c>
      <c r="KU8">
        <f t="shared" si="130"/>
        <v>2411.5</v>
      </c>
      <c r="KV8">
        <f t="shared" si="131"/>
        <v>6426.21</v>
      </c>
      <c r="KW8">
        <f t="shared" si="132"/>
        <v>8435.1500000000015</v>
      </c>
      <c r="KX8">
        <f t="shared" si="133"/>
        <v>0</v>
      </c>
      <c r="KY8">
        <f t="shared" si="134"/>
        <v>0</v>
      </c>
      <c r="KZ8">
        <f t="shared" si="135"/>
        <v>0</v>
      </c>
      <c r="LA8">
        <f t="shared" si="136"/>
        <v>0</v>
      </c>
      <c r="LB8">
        <f t="shared" si="137"/>
        <v>0</v>
      </c>
      <c r="LC8">
        <f t="shared" si="138"/>
        <v>0</v>
      </c>
      <c r="LD8">
        <f t="shared" si="139"/>
        <v>0</v>
      </c>
      <c r="LE8">
        <f t="shared" si="140"/>
        <v>2311.5</v>
      </c>
      <c r="LF8">
        <f t="shared" si="141"/>
        <v>6426.21</v>
      </c>
      <c r="LG8">
        <f t="shared" si="142"/>
        <v>8435.15</v>
      </c>
      <c r="LH8">
        <f t="shared" si="143"/>
        <v>0</v>
      </c>
      <c r="LI8">
        <f t="shared" si="144"/>
        <v>0</v>
      </c>
      <c r="LJ8">
        <f t="shared" si="145"/>
        <v>0</v>
      </c>
      <c r="LK8">
        <f t="shared" si="146"/>
        <v>0</v>
      </c>
      <c r="LL8">
        <f t="shared" si="147"/>
        <v>0</v>
      </c>
      <c r="LM8">
        <f t="shared" si="148"/>
        <v>0</v>
      </c>
      <c r="LN8">
        <f t="shared" si="149"/>
        <v>0</v>
      </c>
      <c r="LO8">
        <f t="shared" si="150"/>
        <v>100</v>
      </c>
      <c r="LP8">
        <f t="shared" si="151"/>
        <v>17446.480000000003</v>
      </c>
      <c r="LQ8">
        <f t="shared" si="152"/>
        <v>17172.86</v>
      </c>
      <c r="LR8">
        <f t="shared" si="153"/>
        <v>279.38</v>
      </c>
      <c r="LS8">
        <f t="shared" si="154"/>
        <v>553.00000000000261</v>
      </c>
      <c r="LT8">
        <f t="shared" si="155"/>
        <v>1</v>
      </c>
      <c r="LU8" t="str">
        <f t="shared" si="156"/>
        <v/>
      </c>
      <c r="LV8">
        <f t="shared" si="157"/>
        <v>0</v>
      </c>
      <c r="MS8">
        <f t="shared" si="158"/>
        <v>1</v>
      </c>
      <c r="MT8">
        <f t="shared" si="159"/>
        <v>999</v>
      </c>
      <c r="NB8">
        <v>5</v>
      </c>
      <c r="NC8">
        <f t="shared" si="353"/>
        <v>2042.83</v>
      </c>
      <c r="ND8">
        <f t="shared" si="354"/>
        <v>6441.64</v>
      </c>
      <c r="NE8">
        <f t="shared" si="355"/>
        <v>8550.36</v>
      </c>
      <c r="NF8">
        <f t="shared" si="356"/>
        <v>0</v>
      </c>
      <c r="NG8">
        <f t="shared" si="357"/>
        <v>0</v>
      </c>
      <c r="NH8">
        <f t="shared" si="358"/>
        <v>0</v>
      </c>
      <c r="NI8">
        <f t="shared" si="359"/>
        <v>0</v>
      </c>
      <c r="NJ8">
        <f t="shared" si="360"/>
        <v>0</v>
      </c>
      <c r="NK8">
        <f t="shared" si="361"/>
        <v>0</v>
      </c>
      <c r="NL8">
        <f t="shared" si="362"/>
        <v>0</v>
      </c>
      <c r="NM8">
        <f t="shared" si="160"/>
        <v>90</v>
      </c>
      <c r="NN8">
        <f t="shared" si="161"/>
        <v>163</v>
      </c>
      <c r="NO8">
        <f t="shared" si="162"/>
        <v>200</v>
      </c>
      <c r="NP8">
        <f t="shared" si="163"/>
        <v>0</v>
      </c>
      <c r="NQ8">
        <f t="shared" si="164"/>
        <v>0</v>
      </c>
      <c r="NR8">
        <f t="shared" si="165"/>
        <v>0</v>
      </c>
      <c r="NS8">
        <f t="shared" si="166"/>
        <v>0</v>
      </c>
      <c r="NT8">
        <f t="shared" si="167"/>
        <v>0</v>
      </c>
      <c r="NU8">
        <f t="shared" si="168"/>
        <v>0</v>
      </c>
      <c r="NV8">
        <f t="shared" si="169"/>
        <v>0</v>
      </c>
      <c r="NW8">
        <f t="shared" si="170"/>
        <v>1991.9699999999998</v>
      </c>
      <c r="NX8">
        <f t="shared" si="171"/>
        <v>6426.21</v>
      </c>
      <c r="NY8">
        <f t="shared" si="172"/>
        <v>8435.1500000000015</v>
      </c>
      <c r="NZ8">
        <f t="shared" si="173"/>
        <v>0</v>
      </c>
      <c r="OA8">
        <f t="shared" si="174"/>
        <v>0</v>
      </c>
      <c r="OB8">
        <f t="shared" si="175"/>
        <v>0</v>
      </c>
      <c r="OC8">
        <f t="shared" si="176"/>
        <v>0</v>
      </c>
      <c r="OD8">
        <f t="shared" si="177"/>
        <v>0</v>
      </c>
      <c r="OE8">
        <f t="shared" si="178"/>
        <v>0</v>
      </c>
      <c r="OF8">
        <f t="shared" si="179"/>
        <v>0</v>
      </c>
      <c r="OG8">
        <f t="shared" si="180"/>
        <v>1791.97</v>
      </c>
      <c r="OH8">
        <f t="shared" si="181"/>
        <v>6426.21</v>
      </c>
      <c r="OI8">
        <f t="shared" si="182"/>
        <v>8435.15</v>
      </c>
      <c r="OJ8">
        <f t="shared" si="183"/>
        <v>0</v>
      </c>
      <c r="OK8">
        <f t="shared" si="184"/>
        <v>0</v>
      </c>
      <c r="OL8">
        <f t="shared" si="185"/>
        <v>0</v>
      </c>
      <c r="OM8">
        <f t="shared" si="186"/>
        <v>0</v>
      </c>
      <c r="ON8">
        <f t="shared" si="187"/>
        <v>0</v>
      </c>
      <c r="OO8">
        <f t="shared" si="188"/>
        <v>0</v>
      </c>
      <c r="OP8">
        <f t="shared" si="189"/>
        <v>0</v>
      </c>
      <c r="OQ8">
        <f t="shared" si="190"/>
        <v>200</v>
      </c>
      <c r="OR8">
        <f t="shared" si="191"/>
        <v>17034.830000000002</v>
      </c>
      <c r="OS8">
        <f t="shared" si="192"/>
        <v>16653.330000000002</v>
      </c>
      <c r="OT8">
        <f t="shared" si="193"/>
        <v>271.5</v>
      </c>
      <c r="OU8">
        <f t="shared" si="194"/>
        <v>653</v>
      </c>
      <c r="OV8">
        <f t="shared" si="195"/>
        <v>1</v>
      </c>
      <c r="OW8" t="str">
        <f t="shared" si="196"/>
        <v/>
      </c>
      <c r="OX8">
        <f t="shared" si="197"/>
        <v>0</v>
      </c>
      <c r="PU8">
        <f t="shared" si="198"/>
        <v>1</v>
      </c>
      <c r="PV8">
        <f t="shared" si="199"/>
        <v>999</v>
      </c>
      <c r="QD8">
        <v>5</v>
      </c>
      <c r="QE8">
        <f t="shared" si="363"/>
        <v>1631.18</v>
      </c>
      <c r="QF8">
        <f t="shared" si="364"/>
        <v>6441.64</v>
      </c>
      <c r="QG8">
        <f t="shared" si="365"/>
        <v>8550.36</v>
      </c>
      <c r="QH8">
        <f t="shared" si="366"/>
        <v>0</v>
      </c>
      <c r="QI8">
        <f t="shared" si="367"/>
        <v>0</v>
      </c>
      <c r="QJ8">
        <f t="shared" si="368"/>
        <v>0</v>
      </c>
      <c r="QK8">
        <f t="shared" si="369"/>
        <v>0</v>
      </c>
      <c r="QL8">
        <f t="shared" si="370"/>
        <v>0</v>
      </c>
      <c r="QM8">
        <f t="shared" si="371"/>
        <v>0</v>
      </c>
      <c r="QN8">
        <f t="shared" si="372"/>
        <v>0</v>
      </c>
      <c r="QO8">
        <f t="shared" si="200"/>
        <v>90</v>
      </c>
      <c r="QP8">
        <f t="shared" si="201"/>
        <v>163</v>
      </c>
      <c r="QQ8">
        <f t="shared" si="202"/>
        <v>200</v>
      </c>
      <c r="QR8">
        <f t="shared" si="203"/>
        <v>0</v>
      </c>
      <c r="QS8">
        <f t="shared" si="204"/>
        <v>0</v>
      </c>
      <c r="QT8">
        <f t="shared" si="205"/>
        <v>0</v>
      </c>
      <c r="QU8">
        <f t="shared" si="206"/>
        <v>0</v>
      </c>
      <c r="QV8">
        <f t="shared" si="207"/>
        <v>0</v>
      </c>
      <c r="QW8">
        <f t="shared" si="208"/>
        <v>0</v>
      </c>
      <c r="QX8">
        <f t="shared" si="209"/>
        <v>0</v>
      </c>
      <c r="QY8">
        <f t="shared" si="210"/>
        <v>1572.43</v>
      </c>
      <c r="QZ8">
        <f t="shared" si="211"/>
        <v>6426.21</v>
      </c>
      <c r="RA8">
        <f t="shared" si="212"/>
        <v>8435.1500000000015</v>
      </c>
      <c r="RB8">
        <f t="shared" si="213"/>
        <v>0</v>
      </c>
      <c r="RC8">
        <f t="shared" si="214"/>
        <v>0</v>
      </c>
      <c r="RD8">
        <f t="shared" si="215"/>
        <v>0</v>
      </c>
      <c r="RE8">
        <f t="shared" si="216"/>
        <v>0</v>
      </c>
      <c r="RF8">
        <f t="shared" si="217"/>
        <v>0</v>
      </c>
      <c r="RG8">
        <f t="shared" si="218"/>
        <v>0</v>
      </c>
      <c r="RH8">
        <f t="shared" si="219"/>
        <v>0</v>
      </c>
      <c r="RI8">
        <f t="shared" si="220"/>
        <v>1272.43</v>
      </c>
      <c r="RJ8">
        <f t="shared" si="221"/>
        <v>6426.21</v>
      </c>
      <c r="RK8">
        <f t="shared" si="222"/>
        <v>8435.15</v>
      </c>
      <c r="RL8">
        <f t="shared" si="223"/>
        <v>0</v>
      </c>
      <c r="RM8">
        <f t="shared" si="224"/>
        <v>0</v>
      </c>
      <c r="RN8">
        <f t="shared" si="225"/>
        <v>0</v>
      </c>
      <c r="RO8">
        <f t="shared" si="226"/>
        <v>0</v>
      </c>
      <c r="RP8">
        <f t="shared" si="227"/>
        <v>0</v>
      </c>
      <c r="RQ8">
        <f t="shared" si="228"/>
        <v>0</v>
      </c>
      <c r="RR8">
        <f t="shared" si="229"/>
        <v>0</v>
      </c>
      <c r="RS8">
        <f t="shared" si="230"/>
        <v>300</v>
      </c>
      <c r="RT8">
        <f t="shared" si="231"/>
        <v>16623.18</v>
      </c>
      <c r="RU8">
        <f t="shared" si="232"/>
        <v>16133.79</v>
      </c>
      <c r="RV8">
        <f t="shared" si="233"/>
        <v>263.61</v>
      </c>
      <c r="RW8">
        <f t="shared" si="234"/>
        <v>752.99999999999943</v>
      </c>
      <c r="RX8">
        <f t="shared" si="235"/>
        <v>1</v>
      </c>
      <c r="RY8" t="str">
        <f t="shared" si="236"/>
        <v/>
      </c>
      <c r="RZ8">
        <f t="shared" si="237"/>
        <v>0</v>
      </c>
      <c r="SW8">
        <f t="shared" si="238"/>
        <v>1</v>
      </c>
      <c r="SX8">
        <f t="shared" si="239"/>
        <v>999</v>
      </c>
      <c r="TF8">
        <v>5</v>
      </c>
      <c r="TG8">
        <f t="shared" si="373"/>
        <v>1219.55</v>
      </c>
      <c r="TH8">
        <f t="shared" si="374"/>
        <v>6441.64</v>
      </c>
      <c r="TI8">
        <f t="shared" si="375"/>
        <v>8550.36</v>
      </c>
      <c r="TJ8">
        <f t="shared" si="376"/>
        <v>0</v>
      </c>
      <c r="TK8">
        <f t="shared" si="377"/>
        <v>0</v>
      </c>
      <c r="TL8">
        <f t="shared" si="378"/>
        <v>0</v>
      </c>
      <c r="TM8">
        <f t="shared" si="379"/>
        <v>0</v>
      </c>
      <c r="TN8">
        <f t="shared" si="380"/>
        <v>0</v>
      </c>
      <c r="TO8">
        <f t="shared" si="381"/>
        <v>0</v>
      </c>
      <c r="TP8">
        <f t="shared" si="382"/>
        <v>0</v>
      </c>
      <c r="TQ8">
        <f t="shared" si="240"/>
        <v>90</v>
      </c>
      <c r="TR8">
        <f t="shared" si="241"/>
        <v>163</v>
      </c>
      <c r="TS8">
        <f t="shared" si="242"/>
        <v>200</v>
      </c>
      <c r="TT8">
        <f t="shared" si="243"/>
        <v>0</v>
      </c>
      <c r="TU8">
        <f t="shared" si="244"/>
        <v>0</v>
      </c>
      <c r="TV8">
        <f t="shared" si="245"/>
        <v>0</v>
      </c>
      <c r="TW8">
        <f t="shared" si="246"/>
        <v>0</v>
      </c>
      <c r="TX8">
        <f t="shared" si="247"/>
        <v>0</v>
      </c>
      <c r="TY8">
        <f t="shared" si="248"/>
        <v>0</v>
      </c>
      <c r="TZ8">
        <f t="shared" si="249"/>
        <v>0</v>
      </c>
      <c r="UA8">
        <f t="shared" si="250"/>
        <v>1152.9099999999999</v>
      </c>
      <c r="UB8">
        <f t="shared" si="251"/>
        <v>6426.21</v>
      </c>
      <c r="UC8">
        <f t="shared" si="252"/>
        <v>8435.1500000000015</v>
      </c>
      <c r="UD8">
        <f t="shared" si="253"/>
        <v>0</v>
      </c>
      <c r="UE8">
        <f t="shared" si="254"/>
        <v>0</v>
      </c>
      <c r="UF8">
        <f t="shared" si="255"/>
        <v>0</v>
      </c>
      <c r="UG8">
        <f t="shared" si="256"/>
        <v>0</v>
      </c>
      <c r="UH8">
        <f t="shared" si="257"/>
        <v>0</v>
      </c>
      <c r="UI8">
        <f t="shared" si="258"/>
        <v>0</v>
      </c>
      <c r="UJ8">
        <f t="shared" si="259"/>
        <v>0</v>
      </c>
      <c r="UK8">
        <f t="shared" si="260"/>
        <v>752.91</v>
      </c>
      <c r="UL8">
        <f t="shared" si="261"/>
        <v>6426.21</v>
      </c>
      <c r="UM8">
        <f t="shared" si="262"/>
        <v>8435.15</v>
      </c>
      <c r="UN8">
        <f t="shared" si="263"/>
        <v>0</v>
      </c>
      <c r="UO8">
        <f t="shared" si="264"/>
        <v>0</v>
      </c>
      <c r="UP8">
        <f t="shared" si="265"/>
        <v>0</v>
      </c>
      <c r="UQ8">
        <f t="shared" si="266"/>
        <v>0</v>
      </c>
      <c r="UR8">
        <f t="shared" si="267"/>
        <v>0</v>
      </c>
      <c r="US8">
        <f t="shared" si="268"/>
        <v>0</v>
      </c>
      <c r="UT8">
        <f t="shared" si="269"/>
        <v>0</v>
      </c>
      <c r="UU8">
        <f t="shared" si="270"/>
        <v>400</v>
      </c>
      <c r="UV8">
        <f t="shared" si="271"/>
        <v>16211.550000000001</v>
      </c>
      <c r="UW8">
        <f t="shared" si="272"/>
        <v>15614.27</v>
      </c>
      <c r="UX8">
        <f t="shared" si="273"/>
        <v>255.72000000000003</v>
      </c>
      <c r="UY8">
        <f t="shared" si="274"/>
        <v>853.00000000000068</v>
      </c>
      <c r="UZ8">
        <f t="shared" si="275"/>
        <v>1</v>
      </c>
      <c r="VA8" t="str">
        <f t="shared" si="276"/>
        <v/>
      </c>
      <c r="VB8">
        <f t="shared" si="277"/>
        <v>0</v>
      </c>
      <c r="VY8">
        <f t="shared" si="278"/>
        <v>1</v>
      </c>
      <c r="VZ8">
        <f t="shared" si="279"/>
        <v>999</v>
      </c>
      <c r="WH8">
        <v>5</v>
      </c>
      <c r="WI8">
        <f t="shared" si="383"/>
        <v>2866.12</v>
      </c>
      <c r="WJ8">
        <f t="shared" si="384"/>
        <v>6441.64</v>
      </c>
      <c r="WK8">
        <f t="shared" si="385"/>
        <v>8550.36</v>
      </c>
      <c r="WL8">
        <f t="shared" si="386"/>
        <v>0</v>
      </c>
      <c r="WM8">
        <f t="shared" si="387"/>
        <v>0</v>
      </c>
      <c r="WN8">
        <f t="shared" si="388"/>
        <v>0</v>
      </c>
      <c r="WO8">
        <f t="shared" si="389"/>
        <v>0</v>
      </c>
      <c r="WP8">
        <f t="shared" si="390"/>
        <v>0</v>
      </c>
      <c r="WQ8">
        <f t="shared" si="391"/>
        <v>0</v>
      </c>
      <c r="WR8">
        <f t="shared" si="392"/>
        <v>0</v>
      </c>
      <c r="WS8">
        <f t="shared" si="280"/>
        <v>90</v>
      </c>
      <c r="WT8">
        <f t="shared" si="281"/>
        <v>163</v>
      </c>
      <c r="WU8">
        <f t="shared" si="282"/>
        <v>200</v>
      </c>
      <c r="WV8">
        <f t="shared" si="283"/>
        <v>0</v>
      </c>
      <c r="WW8">
        <f t="shared" si="284"/>
        <v>0</v>
      </c>
      <c r="WX8">
        <f t="shared" si="285"/>
        <v>0</v>
      </c>
      <c r="WY8">
        <f t="shared" si="286"/>
        <v>0</v>
      </c>
      <c r="WZ8">
        <f t="shared" si="287"/>
        <v>0</v>
      </c>
      <c r="XA8">
        <f t="shared" si="288"/>
        <v>0</v>
      </c>
      <c r="XB8">
        <f t="shared" si="289"/>
        <v>0</v>
      </c>
      <c r="XC8">
        <f t="shared" si="290"/>
        <v>2831.0299999999997</v>
      </c>
      <c r="XD8">
        <f t="shared" si="291"/>
        <v>6426.21</v>
      </c>
      <c r="XE8">
        <f t="shared" si="292"/>
        <v>8435.1500000000015</v>
      </c>
      <c r="XF8">
        <f t="shared" si="293"/>
        <v>0</v>
      </c>
      <c r="XG8">
        <f t="shared" si="294"/>
        <v>0</v>
      </c>
      <c r="XH8">
        <f t="shared" si="295"/>
        <v>0</v>
      </c>
      <c r="XI8">
        <f t="shared" si="296"/>
        <v>0</v>
      </c>
      <c r="XJ8">
        <f t="shared" si="297"/>
        <v>0</v>
      </c>
      <c r="XK8">
        <f t="shared" si="298"/>
        <v>0</v>
      </c>
      <c r="XL8">
        <f t="shared" si="299"/>
        <v>0</v>
      </c>
      <c r="XM8">
        <f t="shared" si="300"/>
        <v>2831.03</v>
      </c>
      <c r="XN8">
        <f t="shared" si="301"/>
        <v>6426.21</v>
      </c>
      <c r="XO8">
        <f t="shared" si="302"/>
        <v>8435.15</v>
      </c>
      <c r="XP8">
        <f t="shared" si="303"/>
        <v>0</v>
      </c>
      <c r="XQ8">
        <f t="shared" si="304"/>
        <v>0</v>
      </c>
      <c r="XR8">
        <f t="shared" si="305"/>
        <v>0</v>
      </c>
      <c r="XS8">
        <f t="shared" si="306"/>
        <v>0</v>
      </c>
      <c r="XT8">
        <f t="shared" si="307"/>
        <v>0</v>
      </c>
      <c r="XU8">
        <f t="shared" si="308"/>
        <v>0</v>
      </c>
      <c r="XV8">
        <f t="shared" si="309"/>
        <v>0</v>
      </c>
      <c r="XX8">
        <f t="shared" si="310"/>
        <v>17858.120000000003</v>
      </c>
      <c r="XY8">
        <f t="shared" si="311"/>
        <v>17692.39</v>
      </c>
      <c r="XZ8">
        <f t="shared" si="312"/>
        <v>287.27</v>
      </c>
    </row>
    <row r="9" spans="1:676" x14ac:dyDescent="0.45">
      <c r="C9" s="47" t="s">
        <v>87</v>
      </c>
      <c r="D9" s="48">
        <v>9000</v>
      </c>
      <c r="E9" s="49">
        <v>0.11899999999999999</v>
      </c>
      <c r="F9" s="48">
        <v>200</v>
      </c>
      <c r="AN9">
        <v>6</v>
      </c>
      <c r="AO9">
        <f>IF($D$12&lt;=0,999,SUMPRODUCT(($D$7:$D$16&gt;0)*($D$7:$D$16&lt;$D$12))+SUMPRODUCT(($D$7:$D$16&gt;0)*($D$7:$D$16=$D$12)*($AN$4:$AN$13&lt;$AN9))+1)</f>
        <v>999</v>
      </c>
      <c r="AP9">
        <f>IF($D$12&lt;=0,999,SUMPRODUCT(($D$7:$D$16&gt;0)*($E$7:$E$16&gt;$E$12))+SUMPRODUCT(($D$7:$D$16&gt;0)*($E$7:$E$16=$E$12)*($AN$4:$AN$13&lt;$AN9))+1)</f>
        <v>999</v>
      </c>
      <c r="AQ9">
        <f>IF($D$12&lt;=0,999,IF($D$20="Snowball",AO9,AP9))</f>
        <v>999</v>
      </c>
      <c r="AT9">
        <v>6</v>
      </c>
      <c r="AU9">
        <f t="shared" si="313"/>
        <v>1791.97</v>
      </c>
      <c r="AV9">
        <f t="shared" si="314"/>
        <v>6426.21</v>
      </c>
      <c r="AW9">
        <f t="shared" si="315"/>
        <v>8435.15</v>
      </c>
      <c r="AX9">
        <f t="shared" si="316"/>
        <v>0</v>
      </c>
      <c r="AY9">
        <f t="shared" si="317"/>
        <v>0</v>
      </c>
      <c r="AZ9">
        <f t="shared" si="318"/>
        <v>0</v>
      </c>
      <c r="BA9">
        <f t="shared" si="319"/>
        <v>0</v>
      </c>
      <c r="BB9">
        <f t="shared" si="320"/>
        <v>0</v>
      </c>
      <c r="BC9">
        <f t="shared" si="321"/>
        <v>0</v>
      </c>
      <c r="BD9">
        <f t="shared" si="322"/>
        <v>0</v>
      </c>
      <c r="BE9">
        <f t="shared" si="0"/>
        <v>90</v>
      </c>
      <c r="BF9">
        <f t="shared" si="1"/>
        <v>163</v>
      </c>
      <c r="BG9">
        <f t="shared" si="2"/>
        <v>200</v>
      </c>
      <c r="BH9">
        <f t="shared" si="3"/>
        <v>0</v>
      </c>
      <c r="BI9">
        <f t="shared" si="4"/>
        <v>0</v>
      </c>
      <c r="BJ9">
        <f t="shared" si="5"/>
        <v>0</v>
      </c>
      <c r="BK9">
        <f t="shared" si="6"/>
        <v>0</v>
      </c>
      <c r="BL9">
        <f t="shared" si="7"/>
        <v>0</v>
      </c>
      <c r="BM9">
        <f t="shared" si="8"/>
        <v>0</v>
      </c>
      <c r="BN9">
        <f t="shared" si="9"/>
        <v>0</v>
      </c>
      <c r="BO9">
        <f t="shared" si="10"/>
        <v>1736.3</v>
      </c>
      <c r="BP9">
        <f t="shared" si="11"/>
        <v>6410.42</v>
      </c>
      <c r="BQ9">
        <f t="shared" si="12"/>
        <v>8318.7999999999993</v>
      </c>
      <c r="BR9">
        <f t="shared" si="13"/>
        <v>0</v>
      </c>
      <c r="BS9">
        <f t="shared" si="14"/>
        <v>0</v>
      </c>
      <c r="BT9">
        <f t="shared" si="15"/>
        <v>0</v>
      </c>
      <c r="BU9">
        <f t="shared" si="16"/>
        <v>0</v>
      </c>
      <c r="BV9">
        <f t="shared" si="17"/>
        <v>0</v>
      </c>
      <c r="BW9">
        <f t="shared" si="18"/>
        <v>0</v>
      </c>
      <c r="BX9">
        <f t="shared" si="19"/>
        <v>0</v>
      </c>
      <c r="BY9">
        <f t="shared" si="20"/>
        <v>1536.3</v>
      </c>
      <c r="BZ9">
        <f t="shared" si="21"/>
        <v>6410.42</v>
      </c>
      <c r="CA9">
        <f t="shared" si="22"/>
        <v>8318.7999999999993</v>
      </c>
      <c r="CB9">
        <f t="shared" si="23"/>
        <v>0</v>
      </c>
      <c r="CC9">
        <f t="shared" si="24"/>
        <v>0</v>
      </c>
      <c r="CD9">
        <f t="shared" si="25"/>
        <v>0</v>
      </c>
      <c r="CE9">
        <f t="shared" si="26"/>
        <v>0</v>
      </c>
      <c r="CF9">
        <f t="shared" si="27"/>
        <v>0</v>
      </c>
      <c r="CG9">
        <f t="shared" si="28"/>
        <v>0</v>
      </c>
      <c r="CH9">
        <f t="shared" si="29"/>
        <v>0</v>
      </c>
      <c r="CI9">
        <f t="shared" si="30"/>
        <v>200</v>
      </c>
      <c r="CJ9">
        <f t="shared" si="31"/>
        <v>16653.330000000002</v>
      </c>
      <c r="CK9">
        <f t="shared" si="32"/>
        <v>16265.52</v>
      </c>
      <c r="CL9">
        <f t="shared" si="33"/>
        <v>265.19000000000005</v>
      </c>
      <c r="CM9">
        <f t="shared" si="34"/>
        <v>653.00000000000136</v>
      </c>
      <c r="CN9">
        <f t="shared" si="35"/>
        <v>1</v>
      </c>
      <c r="CO9" t="str">
        <f t="shared" si="36"/>
        <v/>
      </c>
      <c r="CP9">
        <f t="shared" si="37"/>
        <v>0</v>
      </c>
      <c r="DM9">
        <f t="shared" si="38"/>
        <v>1</v>
      </c>
      <c r="DN9">
        <f t="shared" si="39"/>
        <v>999</v>
      </c>
      <c r="DV9">
        <v>6</v>
      </c>
      <c r="DW9">
        <f t="shared" si="323"/>
        <v>2831.03</v>
      </c>
      <c r="DX9">
        <f t="shared" si="324"/>
        <v>5379.33</v>
      </c>
      <c r="DY9">
        <f t="shared" si="325"/>
        <v>8435.15</v>
      </c>
      <c r="DZ9">
        <f t="shared" si="326"/>
        <v>0</v>
      </c>
      <c r="EA9">
        <f t="shared" si="327"/>
        <v>0</v>
      </c>
      <c r="EB9">
        <f t="shared" si="328"/>
        <v>0</v>
      </c>
      <c r="EC9">
        <f t="shared" si="329"/>
        <v>0</v>
      </c>
      <c r="ED9">
        <f t="shared" si="330"/>
        <v>0</v>
      </c>
      <c r="EE9">
        <f t="shared" si="331"/>
        <v>0</v>
      </c>
      <c r="EF9">
        <f t="shared" si="332"/>
        <v>0</v>
      </c>
      <c r="EG9">
        <f t="shared" si="40"/>
        <v>90</v>
      </c>
      <c r="EH9">
        <f t="shared" si="41"/>
        <v>163</v>
      </c>
      <c r="EI9">
        <f t="shared" si="42"/>
        <v>200</v>
      </c>
      <c r="EJ9">
        <f t="shared" si="43"/>
        <v>0</v>
      </c>
      <c r="EK9">
        <f t="shared" si="44"/>
        <v>0</v>
      </c>
      <c r="EL9">
        <f t="shared" si="45"/>
        <v>0</v>
      </c>
      <c r="EM9">
        <f t="shared" si="46"/>
        <v>0</v>
      </c>
      <c r="EN9">
        <f t="shared" si="47"/>
        <v>0</v>
      </c>
      <c r="EO9">
        <f t="shared" si="48"/>
        <v>0</v>
      </c>
      <c r="EP9">
        <f t="shared" si="49"/>
        <v>0</v>
      </c>
      <c r="EQ9">
        <f t="shared" si="50"/>
        <v>2795.27</v>
      </c>
      <c r="ER9">
        <f t="shared" si="51"/>
        <v>5339.5599999999995</v>
      </c>
      <c r="ES9">
        <f t="shared" si="52"/>
        <v>8318.7999999999993</v>
      </c>
      <c r="ET9">
        <f t="shared" si="53"/>
        <v>0</v>
      </c>
      <c r="EU9">
        <f t="shared" si="54"/>
        <v>0</v>
      </c>
      <c r="EV9">
        <f t="shared" si="55"/>
        <v>0</v>
      </c>
      <c r="EW9">
        <f t="shared" si="56"/>
        <v>0</v>
      </c>
      <c r="EX9">
        <f t="shared" si="57"/>
        <v>0</v>
      </c>
      <c r="EY9">
        <f t="shared" si="58"/>
        <v>0</v>
      </c>
      <c r="EZ9">
        <f t="shared" si="59"/>
        <v>0</v>
      </c>
      <c r="FA9">
        <f t="shared" si="60"/>
        <v>2795.27</v>
      </c>
      <c r="FB9">
        <f t="shared" si="61"/>
        <v>5139.5600000000004</v>
      </c>
      <c r="FC9">
        <f t="shared" si="62"/>
        <v>8318.7999999999993</v>
      </c>
      <c r="FD9">
        <f t="shared" si="63"/>
        <v>0</v>
      </c>
      <c r="FE9">
        <f t="shared" si="64"/>
        <v>0</v>
      </c>
      <c r="FF9">
        <f t="shared" si="65"/>
        <v>0</v>
      </c>
      <c r="FG9">
        <f t="shared" si="66"/>
        <v>0</v>
      </c>
      <c r="FH9">
        <f t="shared" si="67"/>
        <v>0</v>
      </c>
      <c r="FI9">
        <f t="shared" si="68"/>
        <v>0</v>
      </c>
      <c r="FJ9">
        <f t="shared" si="69"/>
        <v>0</v>
      </c>
      <c r="FK9">
        <f t="shared" si="70"/>
        <v>200</v>
      </c>
      <c r="FL9">
        <f t="shared" si="71"/>
        <v>16645.510000000002</v>
      </c>
      <c r="FM9">
        <f t="shared" si="72"/>
        <v>16253.63</v>
      </c>
      <c r="FN9">
        <f t="shared" si="73"/>
        <v>261.12</v>
      </c>
      <c r="FO9">
        <f t="shared" si="74"/>
        <v>653.00000000000284</v>
      </c>
      <c r="FP9">
        <f t="shared" si="75"/>
        <v>2</v>
      </c>
      <c r="FQ9" t="str">
        <f t="shared" si="76"/>
        <v/>
      </c>
      <c r="FR9">
        <f t="shared" si="77"/>
        <v>0</v>
      </c>
      <c r="GO9">
        <f t="shared" si="78"/>
        <v>1</v>
      </c>
      <c r="GP9">
        <f t="shared" si="79"/>
        <v>999</v>
      </c>
      <c r="GX9">
        <v>6</v>
      </c>
      <c r="GY9">
        <f t="shared" si="333"/>
        <v>2831.03</v>
      </c>
      <c r="GZ9">
        <f t="shared" si="334"/>
        <v>6426.21</v>
      </c>
      <c r="HA9">
        <f t="shared" si="335"/>
        <v>8435.15</v>
      </c>
      <c r="HB9">
        <f t="shared" si="336"/>
        <v>0</v>
      </c>
      <c r="HC9">
        <f t="shared" si="337"/>
        <v>0</v>
      </c>
      <c r="HD9">
        <f t="shared" si="338"/>
        <v>0</v>
      </c>
      <c r="HE9">
        <f t="shared" si="339"/>
        <v>0</v>
      </c>
      <c r="HF9">
        <f t="shared" si="340"/>
        <v>0</v>
      </c>
      <c r="HG9">
        <f t="shared" si="341"/>
        <v>0</v>
      </c>
      <c r="HH9">
        <f t="shared" si="342"/>
        <v>0</v>
      </c>
      <c r="HI9">
        <f t="shared" si="80"/>
        <v>90</v>
      </c>
      <c r="HJ9">
        <f t="shared" si="81"/>
        <v>163</v>
      </c>
      <c r="HK9">
        <f t="shared" si="82"/>
        <v>200</v>
      </c>
      <c r="HL9">
        <f t="shared" si="83"/>
        <v>0</v>
      </c>
      <c r="HM9">
        <f t="shared" si="84"/>
        <v>0</v>
      </c>
      <c r="HN9">
        <f t="shared" si="85"/>
        <v>0</v>
      </c>
      <c r="HO9">
        <f t="shared" si="86"/>
        <v>0</v>
      </c>
      <c r="HP9">
        <f t="shared" si="87"/>
        <v>0</v>
      </c>
      <c r="HQ9">
        <f t="shared" si="88"/>
        <v>0</v>
      </c>
      <c r="HR9">
        <f t="shared" si="89"/>
        <v>0</v>
      </c>
      <c r="HS9">
        <f t="shared" si="90"/>
        <v>2795.27</v>
      </c>
      <c r="HT9">
        <f t="shared" si="91"/>
        <v>6410.42</v>
      </c>
      <c r="HU9">
        <f t="shared" si="92"/>
        <v>8318.7999999999993</v>
      </c>
      <c r="HV9">
        <f t="shared" si="93"/>
        <v>0</v>
      </c>
      <c r="HW9">
        <f t="shared" si="94"/>
        <v>0</v>
      </c>
      <c r="HX9">
        <f t="shared" si="95"/>
        <v>0</v>
      </c>
      <c r="HY9">
        <f t="shared" si="96"/>
        <v>0</v>
      </c>
      <c r="HZ9">
        <f t="shared" si="97"/>
        <v>0</v>
      </c>
      <c r="IA9">
        <f t="shared" si="98"/>
        <v>0</v>
      </c>
      <c r="IB9">
        <f t="shared" si="99"/>
        <v>0</v>
      </c>
      <c r="IC9">
        <f t="shared" si="100"/>
        <v>2795.27</v>
      </c>
      <c r="ID9">
        <f t="shared" si="101"/>
        <v>6410.42</v>
      </c>
      <c r="IE9">
        <f t="shared" si="102"/>
        <v>8318.7999999999993</v>
      </c>
      <c r="IF9">
        <f t="shared" si="103"/>
        <v>0</v>
      </c>
      <c r="IG9">
        <f t="shared" si="104"/>
        <v>0</v>
      </c>
      <c r="IH9">
        <f t="shared" si="105"/>
        <v>0</v>
      </c>
      <c r="II9">
        <f t="shared" si="106"/>
        <v>0</v>
      </c>
      <c r="IJ9">
        <f t="shared" si="107"/>
        <v>0</v>
      </c>
      <c r="IK9">
        <f t="shared" si="108"/>
        <v>0</v>
      </c>
      <c r="IL9">
        <f t="shared" si="109"/>
        <v>0</v>
      </c>
      <c r="IM9">
        <f t="shared" si="110"/>
        <v>0</v>
      </c>
      <c r="IN9">
        <f t="shared" si="111"/>
        <v>17692.39</v>
      </c>
      <c r="IO9">
        <f t="shared" si="112"/>
        <v>17524.489999999998</v>
      </c>
      <c r="IP9">
        <f t="shared" si="113"/>
        <v>285.10000000000002</v>
      </c>
      <c r="IQ9">
        <f t="shared" si="114"/>
        <v>453.00000000000148</v>
      </c>
      <c r="IR9">
        <f t="shared" si="115"/>
        <v>1</v>
      </c>
      <c r="IS9" t="str">
        <f t="shared" si="116"/>
        <v/>
      </c>
      <c r="IT9">
        <f t="shared" si="117"/>
        <v>0</v>
      </c>
      <c r="JQ9">
        <f t="shared" si="118"/>
        <v>1</v>
      </c>
      <c r="JR9">
        <f t="shared" si="119"/>
        <v>999</v>
      </c>
      <c r="JZ9">
        <v>6</v>
      </c>
      <c r="KA9">
        <f t="shared" si="343"/>
        <v>2311.5</v>
      </c>
      <c r="KB9">
        <f t="shared" si="344"/>
        <v>6426.21</v>
      </c>
      <c r="KC9">
        <f t="shared" si="345"/>
        <v>8435.15</v>
      </c>
      <c r="KD9">
        <f t="shared" si="346"/>
        <v>0</v>
      </c>
      <c r="KE9">
        <f t="shared" si="347"/>
        <v>0</v>
      </c>
      <c r="KF9">
        <f t="shared" si="348"/>
        <v>0</v>
      </c>
      <c r="KG9">
        <f t="shared" si="349"/>
        <v>0</v>
      </c>
      <c r="KH9">
        <f t="shared" si="350"/>
        <v>0</v>
      </c>
      <c r="KI9">
        <f t="shared" si="351"/>
        <v>0</v>
      </c>
      <c r="KJ9">
        <f t="shared" si="352"/>
        <v>0</v>
      </c>
      <c r="KK9">
        <f t="shared" si="120"/>
        <v>90</v>
      </c>
      <c r="KL9">
        <f t="shared" si="121"/>
        <v>163</v>
      </c>
      <c r="KM9">
        <f t="shared" si="122"/>
        <v>200</v>
      </c>
      <c r="KN9">
        <f t="shared" si="123"/>
        <v>0</v>
      </c>
      <c r="KO9">
        <f t="shared" si="124"/>
        <v>0</v>
      </c>
      <c r="KP9">
        <f t="shared" si="125"/>
        <v>0</v>
      </c>
      <c r="KQ9">
        <f t="shared" si="126"/>
        <v>0</v>
      </c>
      <c r="KR9">
        <f t="shared" si="127"/>
        <v>0</v>
      </c>
      <c r="KS9">
        <f t="shared" si="128"/>
        <v>0</v>
      </c>
      <c r="KT9">
        <f t="shared" si="129"/>
        <v>0</v>
      </c>
      <c r="KU9">
        <f t="shared" si="130"/>
        <v>2265.7800000000002</v>
      </c>
      <c r="KV9">
        <f t="shared" si="131"/>
        <v>6410.42</v>
      </c>
      <c r="KW9">
        <f t="shared" si="132"/>
        <v>8318.7999999999993</v>
      </c>
      <c r="KX9">
        <f t="shared" si="133"/>
        <v>0</v>
      </c>
      <c r="KY9">
        <f t="shared" si="134"/>
        <v>0</v>
      </c>
      <c r="KZ9">
        <f t="shared" si="135"/>
        <v>0</v>
      </c>
      <c r="LA9">
        <f t="shared" si="136"/>
        <v>0</v>
      </c>
      <c r="LB9">
        <f t="shared" si="137"/>
        <v>0</v>
      </c>
      <c r="LC9">
        <f t="shared" si="138"/>
        <v>0</v>
      </c>
      <c r="LD9">
        <f t="shared" si="139"/>
        <v>0</v>
      </c>
      <c r="LE9">
        <f t="shared" si="140"/>
        <v>2165.7800000000002</v>
      </c>
      <c r="LF9">
        <f t="shared" si="141"/>
        <v>6410.42</v>
      </c>
      <c r="LG9">
        <f t="shared" si="142"/>
        <v>8318.7999999999993</v>
      </c>
      <c r="LH9">
        <f t="shared" si="143"/>
        <v>0</v>
      </c>
      <c r="LI9">
        <f t="shared" si="144"/>
        <v>0</v>
      </c>
      <c r="LJ9">
        <f t="shared" si="145"/>
        <v>0</v>
      </c>
      <c r="LK9">
        <f t="shared" si="146"/>
        <v>0</v>
      </c>
      <c r="LL9">
        <f t="shared" si="147"/>
        <v>0</v>
      </c>
      <c r="LM9">
        <f t="shared" si="148"/>
        <v>0</v>
      </c>
      <c r="LN9">
        <f t="shared" si="149"/>
        <v>0</v>
      </c>
      <c r="LO9">
        <f t="shared" si="150"/>
        <v>100</v>
      </c>
      <c r="LP9">
        <f t="shared" si="151"/>
        <v>17172.86</v>
      </c>
      <c r="LQ9">
        <f t="shared" si="152"/>
        <v>16895</v>
      </c>
      <c r="LR9">
        <f t="shared" si="153"/>
        <v>275.14</v>
      </c>
      <c r="LS9">
        <f t="shared" si="154"/>
        <v>553.00000000000057</v>
      </c>
      <c r="LT9">
        <f t="shared" si="155"/>
        <v>1</v>
      </c>
      <c r="LU9" t="str">
        <f t="shared" si="156"/>
        <v/>
      </c>
      <c r="LV9">
        <f t="shared" si="157"/>
        <v>0</v>
      </c>
      <c r="MS9">
        <f t="shared" si="158"/>
        <v>1</v>
      </c>
      <c r="MT9">
        <f t="shared" si="159"/>
        <v>999</v>
      </c>
      <c r="NB9">
        <v>6</v>
      </c>
      <c r="NC9">
        <f t="shared" si="353"/>
        <v>1791.97</v>
      </c>
      <c r="ND9">
        <f t="shared" si="354"/>
        <v>6426.21</v>
      </c>
      <c r="NE9">
        <f t="shared" si="355"/>
        <v>8435.15</v>
      </c>
      <c r="NF9">
        <f t="shared" si="356"/>
        <v>0</v>
      </c>
      <c r="NG9">
        <f t="shared" si="357"/>
        <v>0</v>
      </c>
      <c r="NH9">
        <f t="shared" si="358"/>
        <v>0</v>
      </c>
      <c r="NI9">
        <f t="shared" si="359"/>
        <v>0</v>
      </c>
      <c r="NJ9">
        <f t="shared" si="360"/>
        <v>0</v>
      </c>
      <c r="NK9">
        <f t="shared" si="361"/>
        <v>0</v>
      </c>
      <c r="NL9">
        <f t="shared" si="362"/>
        <v>0</v>
      </c>
      <c r="NM9">
        <f t="shared" si="160"/>
        <v>90</v>
      </c>
      <c r="NN9">
        <f t="shared" si="161"/>
        <v>163</v>
      </c>
      <c r="NO9">
        <f t="shared" si="162"/>
        <v>200</v>
      </c>
      <c r="NP9">
        <f t="shared" si="163"/>
        <v>0</v>
      </c>
      <c r="NQ9">
        <f t="shared" si="164"/>
        <v>0</v>
      </c>
      <c r="NR9">
        <f t="shared" si="165"/>
        <v>0</v>
      </c>
      <c r="NS9">
        <f t="shared" si="166"/>
        <v>0</v>
      </c>
      <c r="NT9">
        <f t="shared" si="167"/>
        <v>0</v>
      </c>
      <c r="NU9">
        <f t="shared" si="168"/>
        <v>0</v>
      </c>
      <c r="NV9">
        <f t="shared" si="169"/>
        <v>0</v>
      </c>
      <c r="NW9">
        <f t="shared" si="170"/>
        <v>1736.3</v>
      </c>
      <c r="NX9">
        <f t="shared" si="171"/>
        <v>6410.42</v>
      </c>
      <c r="NY9">
        <f t="shared" si="172"/>
        <v>8318.7999999999993</v>
      </c>
      <c r="NZ9">
        <f t="shared" si="173"/>
        <v>0</v>
      </c>
      <c r="OA9">
        <f t="shared" si="174"/>
        <v>0</v>
      </c>
      <c r="OB9">
        <f t="shared" si="175"/>
        <v>0</v>
      </c>
      <c r="OC9">
        <f t="shared" si="176"/>
        <v>0</v>
      </c>
      <c r="OD9">
        <f t="shared" si="177"/>
        <v>0</v>
      </c>
      <c r="OE9">
        <f t="shared" si="178"/>
        <v>0</v>
      </c>
      <c r="OF9">
        <f t="shared" si="179"/>
        <v>0</v>
      </c>
      <c r="OG9">
        <f t="shared" si="180"/>
        <v>1536.3</v>
      </c>
      <c r="OH9">
        <f t="shared" si="181"/>
        <v>6410.42</v>
      </c>
      <c r="OI9">
        <f t="shared" si="182"/>
        <v>8318.7999999999993</v>
      </c>
      <c r="OJ9">
        <f t="shared" si="183"/>
        <v>0</v>
      </c>
      <c r="OK9">
        <f t="shared" si="184"/>
        <v>0</v>
      </c>
      <c r="OL9">
        <f t="shared" si="185"/>
        <v>0</v>
      </c>
      <c r="OM9">
        <f t="shared" si="186"/>
        <v>0</v>
      </c>
      <c r="ON9">
        <f t="shared" si="187"/>
        <v>0</v>
      </c>
      <c r="OO9">
        <f t="shared" si="188"/>
        <v>0</v>
      </c>
      <c r="OP9">
        <f t="shared" si="189"/>
        <v>0</v>
      </c>
      <c r="OQ9">
        <f t="shared" si="190"/>
        <v>200</v>
      </c>
      <c r="OR9">
        <f t="shared" si="191"/>
        <v>16653.330000000002</v>
      </c>
      <c r="OS9">
        <f t="shared" si="192"/>
        <v>16265.52</v>
      </c>
      <c r="OT9">
        <f t="shared" si="193"/>
        <v>265.19000000000005</v>
      </c>
      <c r="OU9">
        <f t="shared" si="194"/>
        <v>653.00000000000136</v>
      </c>
      <c r="OV9">
        <f t="shared" si="195"/>
        <v>1</v>
      </c>
      <c r="OW9" t="str">
        <f t="shared" si="196"/>
        <v/>
      </c>
      <c r="OX9">
        <f t="shared" si="197"/>
        <v>0</v>
      </c>
      <c r="PU9">
        <f t="shared" si="198"/>
        <v>1</v>
      </c>
      <c r="PV9">
        <f t="shared" si="199"/>
        <v>999</v>
      </c>
      <c r="QD9">
        <v>6</v>
      </c>
      <c r="QE9">
        <f t="shared" si="363"/>
        <v>1272.43</v>
      </c>
      <c r="QF9">
        <f t="shared" si="364"/>
        <v>6426.21</v>
      </c>
      <c r="QG9">
        <f t="shared" si="365"/>
        <v>8435.15</v>
      </c>
      <c r="QH9">
        <f t="shared" si="366"/>
        <v>0</v>
      </c>
      <c r="QI9">
        <f t="shared" si="367"/>
        <v>0</v>
      </c>
      <c r="QJ9">
        <f t="shared" si="368"/>
        <v>0</v>
      </c>
      <c r="QK9">
        <f t="shared" si="369"/>
        <v>0</v>
      </c>
      <c r="QL9">
        <f t="shared" si="370"/>
        <v>0</v>
      </c>
      <c r="QM9">
        <f t="shared" si="371"/>
        <v>0</v>
      </c>
      <c r="QN9">
        <f t="shared" si="372"/>
        <v>0</v>
      </c>
      <c r="QO9">
        <f t="shared" si="200"/>
        <v>90</v>
      </c>
      <c r="QP9">
        <f t="shared" si="201"/>
        <v>163</v>
      </c>
      <c r="QQ9">
        <f t="shared" si="202"/>
        <v>200</v>
      </c>
      <c r="QR9">
        <f t="shared" si="203"/>
        <v>0</v>
      </c>
      <c r="QS9">
        <f t="shared" si="204"/>
        <v>0</v>
      </c>
      <c r="QT9">
        <f t="shared" si="205"/>
        <v>0</v>
      </c>
      <c r="QU9">
        <f t="shared" si="206"/>
        <v>0</v>
      </c>
      <c r="QV9">
        <f t="shared" si="207"/>
        <v>0</v>
      </c>
      <c r="QW9">
        <f t="shared" si="208"/>
        <v>0</v>
      </c>
      <c r="QX9">
        <f t="shared" si="209"/>
        <v>0</v>
      </c>
      <c r="QY9">
        <f t="shared" si="210"/>
        <v>1206.8100000000002</v>
      </c>
      <c r="QZ9">
        <f t="shared" si="211"/>
        <v>6410.42</v>
      </c>
      <c r="RA9">
        <f t="shared" si="212"/>
        <v>8318.7999999999993</v>
      </c>
      <c r="RB9">
        <f t="shared" si="213"/>
        <v>0</v>
      </c>
      <c r="RC9">
        <f t="shared" si="214"/>
        <v>0</v>
      </c>
      <c r="RD9">
        <f t="shared" si="215"/>
        <v>0</v>
      </c>
      <c r="RE9">
        <f t="shared" si="216"/>
        <v>0</v>
      </c>
      <c r="RF9">
        <f t="shared" si="217"/>
        <v>0</v>
      </c>
      <c r="RG9">
        <f t="shared" si="218"/>
        <v>0</v>
      </c>
      <c r="RH9">
        <f t="shared" si="219"/>
        <v>0</v>
      </c>
      <c r="RI9">
        <f t="shared" si="220"/>
        <v>906.81</v>
      </c>
      <c r="RJ9">
        <f t="shared" si="221"/>
        <v>6410.42</v>
      </c>
      <c r="RK9">
        <f t="shared" si="222"/>
        <v>8318.7999999999993</v>
      </c>
      <c r="RL9">
        <f t="shared" si="223"/>
        <v>0</v>
      </c>
      <c r="RM9">
        <f t="shared" si="224"/>
        <v>0</v>
      </c>
      <c r="RN9">
        <f t="shared" si="225"/>
        <v>0</v>
      </c>
      <c r="RO9">
        <f t="shared" si="226"/>
        <v>0</v>
      </c>
      <c r="RP9">
        <f t="shared" si="227"/>
        <v>0</v>
      </c>
      <c r="RQ9">
        <f t="shared" si="228"/>
        <v>0</v>
      </c>
      <c r="RR9">
        <f t="shared" si="229"/>
        <v>0</v>
      </c>
      <c r="RS9">
        <f t="shared" si="230"/>
        <v>300</v>
      </c>
      <c r="RT9">
        <f t="shared" si="231"/>
        <v>16133.79</v>
      </c>
      <c r="RU9">
        <f t="shared" si="232"/>
        <v>15636.029999999999</v>
      </c>
      <c r="RV9">
        <f t="shared" si="233"/>
        <v>255.24</v>
      </c>
      <c r="RW9">
        <f t="shared" si="234"/>
        <v>753.00000000000205</v>
      </c>
      <c r="RX9">
        <f t="shared" si="235"/>
        <v>1</v>
      </c>
      <c r="RY9" t="str">
        <f t="shared" si="236"/>
        <v/>
      </c>
      <c r="RZ9">
        <f t="shared" si="237"/>
        <v>0</v>
      </c>
      <c r="SW9">
        <f t="shared" si="238"/>
        <v>1</v>
      </c>
      <c r="SX9">
        <f t="shared" si="239"/>
        <v>999</v>
      </c>
      <c r="TF9">
        <v>6</v>
      </c>
      <c r="TG9">
        <f t="shared" si="373"/>
        <v>752.91</v>
      </c>
      <c r="TH9">
        <f t="shared" si="374"/>
        <v>6426.21</v>
      </c>
      <c r="TI9">
        <f t="shared" si="375"/>
        <v>8435.15</v>
      </c>
      <c r="TJ9">
        <f t="shared" si="376"/>
        <v>0</v>
      </c>
      <c r="TK9">
        <f t="shared" si="377"/>
        <v>0</v>
      </c>
      <c r="TL9">
        <f t="shared" si="378"/>
        <v>0</v>
      </c>
      <c r="TM9">
        <f t="shared" si="379"/>
        <v>0</v>
      </c>
      <c r="TN9">
        <f t="shared" si="380"/>
        <v>0</v>
      </c>
      <c r="TO9">
        <f t="shared" si="381"/>
        <v>0</v>
      </c>
      <c r="TP9">
        <f t="shared" si="382"/>
        <v>0</v>
      </c>
      <c r="TQ9">
        <f t="shared" si="240"/>
        <v>90</v>
      </c>
      <c r="TR9">
        <f t="shared" si="241"/>
        <v>163</v>
      </c>
      <c r="TS9">
        <f t="shared" si="242"/>
        <v>200</v>
      </c>
      <c r="TT9">
        <f t="shared" si="243"/>
        <v>0</v>
      </c>
      <c r="TU9">
        <f t="shared" si="244"/>
        <v>0</v>
      </c>
      <c r="TV9">
        <f t="shared" si="245"/>
        <v>0</v>
      </c>
      <c r="TW9">
        <f t="shared" si="246"/>
        <v>0</v>
      </c>
      <c r="TX9">
        <f t="shared" si="247"/>
        <v>0</v>
      </c>
      <c r="TY9">
        <f t="shared" si="248"/>
        <v>0</v>
      </c>
      <c r="TZ9">
        <f t="shared" si="249"/>
        <v>0</v>
      </c>
      <c r="UA9">
        <f t="shared" si="250"/>
        <v>677.32999999999993</v>
      </c>
      <c r="UB9">
        <f t="shared" si="251"/>
        <v>6410.42</v>
      </c>
      <c r="UC9">
        <f t="shared" si="252"/>
        <v>8318.7999999999993</v>
      </c>
      <c r="UD9">
        <f t="shared" si="253"/>
        <v>0</v>
      </c>
      <c r="UE9">
        <f t="shared" si="254"/>
        <v>0</v>
      </c>
      <c r="UF9">
        <f t="shared" si="255"/>
        <v>0</v>
      </c>
      <c r="UG9">
        <f t="shared" si="256"/>
        <v>0</v>
      </c>
      <c r="UH9">
        <f t="shared" si="257"/>
        <v>0</v>
      </c>
      <c r="UI9">
        <f t="shared" si="258"/>
        <v>0</v>
      </c>
      <c r="UJ9">
        <f t="shared" si="259"/>
        <v>0</v>
      </c>
      <c r="UK9">
        <f t="shared" si="260"/>
        <v>277.33</v>
      </c>
      <c r="UL9">
        <f t="shared" si="261"/>
        <v>6410.42</v>
      </c>
      <c r="UM9">
        <f t="shared" si="262"/>
        <v>8318.7999999999993</v>
      </c>
      <c r="UN9">
        <f t="shared" si="263"/>
        <v>0</v>
      </c>
      <c r="UO9">
        <f t="shared" si="264"/>
        <v>0</v>
      </c>
      <c r="UP9">
        <f t="shared" si="265"/>
        <v>0</v>
      </c>
      <c r="UQ9">
        <f t="shared" si="266"/>
        <v>0</v>
      </c>
      <c r="UR9">
        <f t="shared" si="267"/>
        <v>0</v>
      </c>
      <c r="US9">
        <f t="shared" si="268"/>
        <v>0</v>
      </c>
      <c r="UT9">
        <f t="shared" si="269"/>
        <v>0</v>
      </c>
      <c r="UU9">
        <f t="shared" si="270"/>
        <v>400</v>
      </c>
      <c r="UV9">
        <f t="shared" si="271"/>
        <v>15614.27</v>
      </c>
      <c r="UW9">
        <f t="shared" si="272"/>
        <v>15006.55</v>
      </c>
      <c r="UX9">
        <f t="shared" si="273"/>
        <v>245.28</v>
      </c>
      <c r="UY9">
        <f t="shared" si="274"/>
        <v>853.00000000000114</v>
      </c>
      <c r="UZ9">
        <f t="shared" si="275"/>
        <v>1</v>
      </c>
      <c r="VA9" t="str">
        <f t="shared" si="276"/>
        <v/>
      </c>
      <c r="VB9">
        <f t="shared" si="277"/>
        <v>0</v>
      </c>
      <c r="VY9">
        <f t="shared" si="278"/>
        <v>1</v>
      </c>
      <c r="VZ9">
        <f t="shared" si="279"/>
        <v>999</v>
      </c>
      <c r="WH9">
        <v>6</v>
      </c>
      <c r="WI9">
        <f t="shared" si="383"/>
        <v>2831.03</v>
      </c>
      <c r="WJ9">
        <f t="shared" si="384"/>
        <v>6426.21</v>
      </c>
      <c r="WK9">
        <f t="shared" si="385"/>
        <v>8435.15</v>
      </c>
      <c r="WL9">
        <f t="shared" si="386"/>
        <v>0</v>
      </c>
      <c r="WM9">
        <f t="shared" si="387"/>
        <v>0</v>
      </c>
      <c r="WN9">
        <f t="shared" si="388"/>
        <v>0</v>
      </c>
      <c r="WO9">
        <f t="shared" si="389"/>
        <v>0</v>
      </c>
      <c r="WP9">
        <f t="shared" si="390"/>
        <v>0</v>
      </c>
      <c r="WQ9">
        <f t="shared" si="391"/>
        <v>0</v>
      </c>
      <c r="WR9">
        <f t="shared" si="392"/>
        <v>0</v>
      </c>
      <c r="WS9">
        <f t="shared" si="280"/>
        <v>90</v>
      </c>
      <c r="WT9">
        <f t="shared" si="281"/>
        <v>163</v>
      </c>
      <c r="WU9">
        <f t="shared" si="282"/>
        <v>200</v>
      </c>
      <c r="WV9">
        <f t="shared" si="283"/>
        <v>0</v>
      </c>
      <c r="WW9">
        <f t="shared" si="284"/>
        <v>0</v>
      </c>
      <c r="WX9">
        <f t="shared" si="285"/>
        <v>0</v>
      </c>
      <c r="WY9">
        <f t="shared" si="286"/>
        <v>0</v>
      </c>
      <c r="WZ9">
        <f t="shared" si="287"/>
        <v>0</v>
      </c>
      <c r="XA9">
        <f t="shared" si="288"/>
        <v>0</v>
      </c>
      <c r="XB9">
        <f t="shared" si="289"/>
        <v>0</v>
      </c>
      <c r="XC9">
        <f t="shared" si="290"/>
        <v>2795.27</v>
      </c>
      <c r="XD9">
        <f t="shared" si="291"/>
        <v>6410.42</v>
      </c>
      <c r="XE9">
        <f t="shared" si="292"/>
        <v>8318.7999999999993</v>
      </c>
      <c r="XF9">
        <f t="shared" si="293"/>
        <v>0</v>
      </c>
      <c r="XG9">
        <f t="shared" si="294"/>
        <v>0</v>
      </c>
      <c r="XH9">
        <f t="shared" si="295"/>
        <v>0</v>
      </c>
      <c r="XI9">
        <f t="shared" si="296"/>
        <v>0</v>
      </c>
      <c r="XJ9">
        <f t="shared" si="297"/>
        <v>0</v>
      </c>
      <c r="XK9">
        <f t="shared" si="298"/>
        <v>0</v>
      </c>
      <c r="XL9">
        <f t="shared" si="299"/>
        <v>0</v>
      </c>
      <c r="XM9">
        <f t="shared" si="300"/>
        <v>2795.27</v>
      </c>
      <c r="XN9">
        <f t="shared" si="301"/>
        <v>6410.42</v>
      </c>
      <c r="XO9">
        <f t="shared" si="302"/>
        <v>8318.7999999999993</v>
      </c>
      <c r="XP9">
        <f t="shared" si="303"/>
        <v>0</v>
      </c>
      <c r="XQ9">
        <f t="shared" si="304"/>
        <v>0</v>
      </c>
      <c r="XR9">
        <f t="shared" si="305"/>
        <v>0</v>
      </c>
      <c r="XS9">
        <f t="shared" si="306"/>
        <v>0</v>
      </c>
      <c r="XT9">
        <f t="shared" si="307"/>
        <v>0</v>
      </c>
      <c r="XU9">
        <f t="shared" si="308"/>
        <v>0</v>
      </c>
      <c r="XV9">
        <f t="shared" si="309"/>
        <v>0</v>
      </c>
      <c r="XX9">
        <f t="shared" si="310"/>
        <v>17692.39</v>
      </c>
      <c r="XY9">
        <f t="shared" si="311"/>
        <v>17524.489999999998</v>
      </c>
      <c r="XZ9">
        <f t="shared" si="312"/>
        <v>285.10000000000002</v>
      </c>
    </row>
    <row r="10" spans="1:676" x14ac:dyDescent="0.45">
      <c r="C10" s="47"/>
      <c r="D10" s="48"/>
      <c r="E10" s="49"/>
      <c r="F10" s="48"/>
      <c r="AN10">
        <v>7</v>
      </c>
      <c r="AO10">
        <f>IF($D$13&lt;=0,999,SUMPRODUCT(($D$7:$D$16&gt;0)*($D$7:$D$16&lt;$D$13))+SUMPRODUCT(($D$7:$D$16&gt;0)*($D$7:$D$16=$D$13)*($AN$4:$AN$13&lt;$AN10))+1)</f>
        <v>999</v>
      </c>
      <c r="AP10">
        <f>IF($D$13&lt;=0,999,SUMPRODUCT(($D$7:$D$16&gt;0)*($E$7:$E$16&gt;$E$13))+SUMPRODUCT(($D$7:$D$16&gt;0)*($E$7:$E$16=$E$13)*($AN$4:$AN$13&lt;$AN10))+1)</f>
        <v>999</v>
      </c>
      <c r="AQ10">
        <f>IF($D$13&lt;=0,999,IF($D$20="Snowball",AO10,AP10))</f>
        <v>999</v>
      </c>
      <c r="AT10">
        <v>7</v>
      </c>
      <c r="AU10">
        <f t="shared" si="313"/>
        <v>1536.3</v>
      </c>
      <c r="AV10">
        <f t="shared" si="314"/>
        <v>6410.42</v>
      </c>
      <c r="AW10">
        <f t="shared" si="315"/>
        <v>8318.7999999999993</v>
      </c>
      <c r="AX10">
        <f t="shared" si="316"/>
        <v>0</v>
      </c>
      <c r="AY10">
        <f t="shared" si="317"/>
        <v>0</v>
      </c>
      <c r="AZ10">
        <f t="shared" si="318"/>
        <v>0</v>
      </c>
      <c r="BA10">
        <f t="shared" si="319"/>
        <v>0</v>
      </c>
      <c r="BB10">
        <f t="shared" si="320"/>
        <v>0</v>
      </c>
      <c r="BC10">
        <f t="shared" si="321"/>
        <v>0</v>
      </c>
      <c r="BD10">
        <f t="shared" si="322"/>
        <v>0</v>
      </c>
      <c r="BE10">
        <f t="shared" si="0"/>
        <v>90</v>
      </c>
      <c r="BF10">
        <f t="shared" si="1"/>
        <v>163</v>
      </c>
      <c r="BG10">
        <f t="shared" si="2"/>
        <v>200</v>
      </c>
      <c r="BH10">
        <f t="shared" si="3"/>
        <v>0</v>
      </c>
      <c r="BI10">
        <f t="shared" si="4"/>
        <v>0</v>
      </c>
      <c r="BJ10">
        <f t="shared" si="5"/>
        <v>0</v>
      </c>
      <c r="BK10">
        <f t="shared" si="6"/>
        <v>0</v>
      </c>
      <c r="BL10">
        <f t="shared" si="7"/>
        <v>0</v>
      </c>
      <c r="BM10">
        <f t="shared" si="8"/>
        <v>0</v>
      </c>
      <c r="BN10">
        <f t="shared" si="9"/>
        <v>0</v>
      </c>
      <c r="BO10">
        <f t="shared" si="10"/>
        <v>1475.73</v>
      </c>
      <c r="BP10">
        <f t="shared" si="11"/>
        <v>6394.27</v>
      </c>
      <c r="BQ10">
        <f t="shared" si="12"/>
        <v>8201.2899999999991</v>
      </c>
      <c r="BR10">
        <f t="shared" si="13"/>
        <v>0</v>
      </c>
      <c r="BS10">
        <f t="shared" si="14"/>
        <v>0</v>
      </c>
      <c r="BT10">
        <f t="shared" si="15"/>
        <v>0</v>
      </c>
      <c r="BU10">
        <f t="shared" si="16"/>
        <v>0</v>
      </c>
      <c r="BV10">
        <f t="shared" si="17"/>
        <v>0</v>
      </c>
      <c r="BW10">
        <f t="shared" si="18"/>
        <v>0</v>
      </c>
      <c r="BX10">
        <f t="shared" si="19"/>
        <v>0</v>
      </c>
      <c r="BY10">
        <f t="shared" si="20"/>
        <v>1275.73</v>
      </c>
      <c r="BZ10">
        <f t="shared" si="21"/>
        <v>6394.27</v>
      </c>
      <c r="CA10">
        <f t="shared" si="22"/>
        <v>8201.2900000000009</v>
      </c>
      <c r="CB10">
        <f t="shared" si="23"/>
        <v>0</v>
      </c>
      <c r="CC10">
        <f t="shared" si="24"/>
        <v>0</v>
      </c>
      <c r="CD10">
        <f t="shared" si="25"/>
        <v>0</v>
      </c>
      <c r="CE10">
        <f t="shared" si="26"/>
        <v>0</v>
      </c>
      <c r="CF10">
        <f t="shared" si="27"/>
        <v>0</v>
      </c>
      <c r="CG10">
        <f t="shared" si="28"/>
        <v>0</v>
      </c>
      <c r="CH10">
        <f t="shared" si="29"/>
        <v>0</v>
      </c>
      <c r="CI10">
        <f t="shared" si="30"/>
        <v>200</v>
      </c>
      <c r="CJ10">
        <f t="shared" si="31"/>
        <v>16265.52</v>
      </c>
      <c r="CK10">
        <f t="shared" si="32"/>
        <v>15871.29</v>
      </c>
      <c r="CL10">
        <f t="shared" si="33"/>
        <v>258.77</v>
      </c>
      <c r="CM10">
        <f t="shared" si="34"/>
        <v>652.99999999999955</v>
      </c>
      <c r="CN10">
        <f t="shared" si="35"/>
        <v>1</v>
      </c>
      <c r="CO10" t="str">
        <f t="shared" si="36"/>
        <v/>
      </c>
      <c r="CP10">
        <f t="shared" si="37"/>
        <v>0</v>
      </c>
      <c r="DM10">
        <f t="shared" si="38"/>
        <v>1</v>
      </c>
      <c r="DN10">
        <f t="shared" si="39"/>
        <v>999</v>
      </c>
      <c r="DV10">
        <v>7</v>
      </c>
      <c r="DW10">
        <f t="shared" si="323"/>
        <v>2795.27</v>
      </c>
      <c r="DX10">
        <f t="shared" si="324"/>
        <v>5139.5600000000004</v>
      </c>
      <c r="DY10">
        <f t="shared" si="325"/>
        <v>8318.7999999999993</v>
      </c>
      <c r="DZ10">
        <f t="shared" si="326"/>
        <v>0</v>
      </c>
      <c r="EA10">
        <f t="shared" si="327"/>
        <v>0</v>
      </c>
      <c r="EB10">
        <f t="shared" si="328"/>
        <v>0</v>
      </c>
      <c r="EC10">
        <f t="shared" si="329"/>
        <v>0</v>
      </c>
      <c r="ED10">
        <f t="shared" si="330"/>
        <v>0</v>
      </c>
      <c r="EE10">
        <f t="shared" si="331"/>
        <v>0</v>
      </c>
      <c r="EF10">
        <f t="shared" si="332"/>
        <v>0</v>
      </c>
      <c r="EG10">
        <f t="shared" si="40"/>
        <v>90</v>
      </c>
      <c r="EH10">
        <f t="shared" si="41"/>
        <v>163</v>
      </c>
      <c r="EI10">
        <f t="shared" si="42"/>
        <v>200</v>
      </c>
      <c r="EJ10">
        <f t="shared" si="43"/>
        <v>0</v>
      </c>
      <c r="EK10">
        <f t="shared" si="44"/>
        <v>0</v>
      </c>
      <c r="EL10">
        <f t="shared" si="45"/>
        <v>0</v>
      </c>
      <c r="EM10">
        <f t="shared" si="46"/>
        <v>0</v>
      </c>
      <c r="EN10">
        <f t="shared" si="47"/>
        <v>0</v>
      </c>
      <c r="EO10">
        <f t="shared" si="48"/>
        <v>0</v>
      </c>
      <c r="EP10">
        <f t="shared" si="49"/>
        <v>0</v>
      </c>
      <c r="EQ10">
        <f t="shared" si="50"/>
        <v>2758.82</v>
      </c>
      <c r="ER10">
        <f t="shared" si="51"/>
        <v>5094.3</v>
      </c>
      <c r="ES10">
        <f t="shared" si="52"/>
        <v>8201.2899999999991</v>
      </c>
      <c r="ET10">
        <f t="shared" si="53"/>
        <v>0</v>
      </c>
      <c r="EU10">
        <f t="shared" si="54"/>
        <v>0</v>
      </c>
      <c r="EV10">
        <f t="shared" si="55"/>
        <v>0</v>
      </c>
      <c r="EW10">
        <f t="shared" si="56"/>
        <v>0</v>
      </c>
      <c r="EX10">
        <f t="shared" si="57"/>
        <v>0</v>
      </c>
      <c r="EY10">
        <f t="shared" si="58"/>
        <v>0</v>
      </c>
      <c r="EZ10">
        <f t="shared" si="59"/>
        <v>0</v>
      </c>
      <c r="FA10">
        <f t="shared" si="60"/>
        <v>2758.82</v>
      </c>
      <c r="FB10">
        <f t="shared" si="61"/>
        <v>4894.3</v>
      </c>
      <c r="FC10">
        <f t="shared" si="62"/>
        <v>8201.2900000000009</v>
      </c>
      <c r="FD10">
        <f t="shared" si="63"/>
        <v>0</v>
      </c>
      <c r="FE10">
        <f t="shared" si="64"/>
        <v>0</v>
      </c>
      <c r="FF10">
        <f t="shared" si="65"/>
        <v>0</v>
      </c>
      <c r="FG10">
        <f t="shared" si="66"/>
        <v>0</v>
      </c>
      <c r="FH10">
        <f t="shared" si="67"/>
        <v>0</v>
      </c>
      <c r="FI10">
        <f t="shared" si="68"/>
        <v>0</v>
      </c>
      <c r="FJ10">
        <f t="shared" si="69"/>
        <v>0</v>
      </c>
      <c r="FK10">
        <f t="shared" si="70"/>
        <v>200</v>
      </c>
      <c r="FL10">
        <f t="shared" si="71"/>
        <v>16253.63</v>
      </c>
      <c r="FM10">
        <f t="shared" si="72"/>
        <v>15854.410000000002</v>
      </c>
      <c r="FN10">
        <f t="shared" si="73"/>
        <v>253.77999999999997</v>
      </c>
      <c r="FO10">
        <f t="shared" si="74"/>
        <v>652.9999999999975</v>
      </c>
      <c r="FP10">
        <f t="shared" si="75"/>
        <v>2</v>
      </c>
      <c r="FQ10" t="str">
        <f t="shared" si="76"/>
        <v/>
      </c>
      <c r="FR10">
        <f t="shared" si="77"/>
        <v>0</v>
      </c>
      <c r="GO10">
        <f t="shared" si="78"/>
        <v>1</v>
      </c>
      <c r="GP10">
        <f t="shared" si="79"/>
        <v>999</v>
      </c>
      <c r="GX10">
        <v>7</v>
      </c>
      <c r="GY10">
        <f t="shared" si="333"/>
        <v>2795.27</v>
      </c>
      <c r="GZ10">
        <f t="shared" si="334"/>
        <v>6410.42</v>
      </c>
      <c r="HA10">
        <f t="shared" si="335"/>
        <v>8318.7999999999993</v>
      </c>
      <c r="HB10">
        <f t="shared" si="336"/>
        <v>0</v>
      </c>
      <c r="HC10">
        <f t="shared" si="337"/>
        <v>0</v>
      </c>
      <c r="HD10">
        <f t="shared" si="338"/>
        <v>0</v>
      </c>
      <c r="HE10">
        <f t="shared" si="339"/>
        <v>0</v>
      </c>
      <c r="HF10">
        <f t="shared" si="340"/>
        <v>0</v>
      </c>
      <c r="HG10">
        <f t="shared" si="341"/>
        <v>0</v>
      </c>
      <c r="HH10">
        <f t="shared" si="342"/>
        <v>0</v>
      </c>
      <c r="HI10">
        <f t="shared" si="80"/>
        <v>90</v>
      </c>
      <c r="HJ10">
        <f t="shared" si="81"/>
        <v>163</v>
      </c>
      <c r="HK10">
        <f t="shared" si="82"/>
        <v>200</v>
      </c>
      <c r="HL10">
        <f t="shared" si="83"/>
        <v>0</v>
      </c>
      <c r="HM10">
        <f t="shared" si="84"/>
        <v>0</v>
      </c>
      <c r="HN10">
        <f t="shared" si="85"/>
        <v>0</v>
      </c>
      <c r="HO10">
        <f t="shared" si="86"/>
        <v>0</v>
      </c>
      <c r="HP10">
        <f t="shared" si="87"/>
        <v>0</v>
      </c>
      <c r="HQ10">
        <f t="shared" si="88"/>
        <v>0</v>
      </c>
      <c r="HR10">
        <f t="shared" si="89"/>
        <v>0</v>
      </c>
      <c r="HS10">
        <f t="shared" si="90"/>
        <v>2758.82</v>
      </c>
      <c r="HT10">
        <f t="shared" si="91"/>
        <v>6394.27</v>
      </c>
      <c r="HU10">
        <f t="shared" si="92"/>
        <v>8201.2899999999991</v>
      </c>
      <c r="HV10">
        <f t="shared" si="93"/>
        <v>0</v>
      </c>
      <c r="HW10">
        <f t="shared" si="94"/>
        <v>0</v>
      </c>
      <c r="HX10">
        <f t="shared" si="95"/>
        <v>0</v>
      </c>
      <c r="HY10">
        <f t="shared" si="96"/>
        <v>0</v>
      </c>
      <c r="HZ10">
        <f t="shared" si="97"/>
        <v>0</v>
      </c>
      <c r="IA10">
        <f t="shared" si="98"/>
        <v>0</v>
      </c>
      <c r="IB10">
        <f t="shared" si="99"/>
        <v>0</v>
      </c>
      <c r="IC10">
        <f t="shared" si="100"/>
        <v>2758.82</v>
      </c>
      <c r="ID10">
        <f t="shared" si="101"/>
        <v>6394.27</v>
      </c>
      <c r="IE10">
        <f t="shared" si="102"/>
        <v>8201.2900000000009</v>
      </c>
      <c r="IF10">
        <f t="shared" si="103"/>
        <v>0</v>
      </c>
      <c r="IG10">
        <f t="shared" si="104"/>
        <v>0</v>
      </c>
      <c r="IH10">
        <f t="shared" si="105"/>
        <v>0</v>
      </c>
      <c r="II10">
        <f t="shared" si="106"/>
        <v>0</v>
      </c>
      <c r="IJ10">
        <f t="shared" si="107"/>
        <v>0</v>
      </c>
      <c r="IK10">
        <f t="shared" si="108"/>
        <v>0</v>
      </c>
      <c r="IL10">
        <f t="shared" si="109"/>
        <v>0</v>
      </c>
      <c r="IM10">
        <f t="shared" si="110"/>
        <v>0</v>
      </c>
      <c r="IN10">
        <f t="shared" si="111"/>
        <v>17524.489999999998</v>
      </c>
      <c r="IO10">
        <f t="shared" si="112"/>
        <v>17354.38</v>
      </c>
      <c r="IP10">
        <f t="shared" si="113"/>
        <v>282.89</v>
      </c>
      <c r="IQ10">
        <f t="shared" si="114"/>
        <v>452.99999999999693</v>
      </c>
      <c r="IR10">
        <f t="shared" si="115"/>
        <v>1</v>
      </c>
      <c r="IS10" t="str">
        <f t="shared" si="116"/>
        <v/>
      </c>
      <c r="IT10">
        <f t="shared" si="117"/>
        <v>0</v>
      </c>
      <c r="JQ10">
        <f t="shared" si="118"/>
        <v>1</v>
      </c>
      <c r="JR10">
        <f t="shared" si="119"/>
        <v>999</v>
      </c>
      <c r="JZ10">
        <v>7</v>
      </c>
      <c r="KA10">
        <f t="shared" si="343"/>
        <v>2165.7800000000002</v>
      </c>
      <c r="KB10">
        <f t="shared" si="344"/>
        <v>6410.42</v>
      </c>
      <c r="KC10">
        <f t="shared" si="345"/>
        <v>8318.7999999999993</v>
      </c>
      <c r="KD10">
        <f t="shared" si="346"/>
        <v>0</v>
      </c>
      <c r="KE10">
        <f t="shared" si="347"/>
        <v>0</v>
      </c>
      <c r="KF10">
        <f t="shared" si="348"/>
        <v>0</v>
      </c>
      <c r="KG10">
        <f t="shared" si="349"/>
        <v>0</v>
      </c>
      <c r="KH10">
        <f t="shared" si="350"/>
        <v>0</v>
      </c>
      <c r="KI10">
        <f t="shared" si="351"/>
        <v>0</v>
      </c>
      <c r="KJ10">
        <f t="shared" si="352"/>
        <v>0</v>
      </c>
      <c r="KK10">
        <f t="shared" si="120"/>
        <v>90</v>
      </c>
      <c r="KL10">
        <f t="shared" si="121"/>
        <v>163</v>
      </c>
      <c r="KM10">
        <f t="shared" si="122"/>
        <v>200</v>
      </c>
      <c r="KN10">
        <f t="shared" si="123"/>
        <v>0</v>
      </c>
      <c r="KO10">
        <f t="shared" si="124"/>
        <v>0</v>
      </c>
      <c r="KP10">
        <f t="shared" si="125"/>
        <v>0</v>
      </c>
      <c r="KQ10">
        <f t="shared" si="126"/>
        <v>0</v>
      </c>
      <c r="KR10">
        <f t="shared" si="127"/>
        <v>0</v>
      </c>
      <c r="KS10">
        <f t="shared" si="128"/>
        <v>0</v>
      </c>
      <c r="KT10">
        <f t="shared" si="129"/>
        <v>0</v>
      </c>
      <c r="KU10">
        <f t="shared" si="130"/>
        <v>2117.27</v>
      </c>
      <c r="KV10">
        <f t="shared" si="131"/>
        <v>6394.27</v>
      </c>
      <c r="KW10">
        <f t="shared" si="132"/>
        <v>8201.2899999999991</v>
      </c>
      <c r="KX10">
        <f t="shared" si="133"/>
        <v>0</v>
      </c>
      <c r="KY10">
        <f t="shared" si="134"/>
        <v>0</v>
      </c>
      <c r="KZ10">
        <f t="shared" si="135"/>
        <v>0</v>
      </c>
      <c r="LA10">
        <f t="shared" si="136"/>
        <v>0</v>
      </c>
      <c r="LB10">
        <f t="shared" si="137"/>
        <v>0</v>
      </c>
      <c r="LC10">
        <f t="shared" si="138"/>
        <v>0</v>
      </c>
      <c r="LD10">
        <f t="shared" si="139"/>
        <v>0</v>
      </c>
      <c r="LE10">
        <f t="shared" si="140"/>
        <v>2017.27</v>
      </c>
      <c r="LF10">
        <f t="shared" si="141"/>
        <v>6394.27</v>
      </c>
      <c r="LG10">
        <f t="shared" si="142"/>
        <v>8201.2900000000009</v>
      </c>
      <c r="LH10">
        <f t="shared" si="143"/>
        <v>0</v>
      </c>
      <c r="LI10">
        <f t="shared" si="144"/>
        <v>0</v>
      </c>
      <c r="LJ10">
        <f t="shared" si="145"/>
        <v>0</v>
      </c>
      <c r="LK10">
        <f t="shared" si="146"/>
        <v>0</v>
      </c>
      <c r="LL10">
        <f t="shared" si="147"/>
        <v>0</v>
      </c>
      <c r="LM10">
        <f t="shared" si="148"/>
        <v>0</v>
      </c>
      <c r="LN10">
        <f t="shared" si="149"/>
        <v>0</v>
      </c>
      <c r="LO10">
        <f t="shared" si="150"/>
        <v>100</v>
      </c>
      <c r="LP10">
        <f t="shared" si="151"/>
        <v>16895</v>
      </c>
      <c r="LQ10">
        <f t="shared" si="152"/>
        <v>16612.830000000002</v>
      </c>
      <c r="LR10">
        <f t="shared" si="153"/>
        <v>270.83</v>
      </c>
      <c r="LS10">
        <f t="shared" si="154"/>
        <v>552.99999999999818</v>
      </c>
      <c r="LT10">
        <f t="shared" si="155"/>
        <v>1</v>
      </c>
      <c r="LU10" t="str">
        <f t="shared" si="156"/>
        <v/>
      </c>
      <c r="LV10">
        <f t="shared" si="157"/>
        <v>0</v>
      </c>
      <c r="MS10">
        <f t="shared" si="158"/>
        <v>1</v>
      </c>
      <c r="MT10">
        <f t="shared" si="159"/>
        <v>999</v>
      </c>
      <c r="NB10">
        <v>7</v>
      </c>
      <c r="NC10">
        <f t="shared" si="353"/>
        <v>1536.3</v>
      </c>
      <c r="ND10">
        <f t="shared" si="354"/>
        <v>6410.42</v>
      </c>
      <c r="NE10">
        <f t="shared" si="355"/>
        <v>8318.7999999999993</v>
      </c>
      <c r="NF10">
        <f t="shared" si="356"/>
        <v>0</v>
      </c>
      <c r="NG10">
        <f t="shared" si="357"/>
        <v>0</v>
      </c>
      <c r="NH10">
        <f t="shared" si="358"/>
        <v>0</v>
      </c>
      <c r="NI10">
        <f t="shared" si="359"/>
        <v>0</v>
      </c>
      <c r="NJ10">
        <f t="shared" si="360"/>
        <v>0</v>
      </c>
      <c r="NK10">
        <f t="shared" si="361"/>
        <v>0</v>
      </c>
      <c r="NL10">
        <f t="shared" si="362"/>
        <v>0</v>
      </c>
      <c r="NM10">
        <f t="shared" si="160"/>
        <v>90</v>
      </c>
      <c r="NN10">
        <f t="shared" si="161"/>
        <v>163</v>
      </c>
      <c r="NO10">
        <f t="shared" si="162"/>
        <v>200</v>
      </c>
      <c r="NP10">
        <f t="shared" si="163"/>
        <v>0</v>
      </c>
      <c r="NQ10">
        <f t="shared" si="164"/>
        <v>0</v>
      </c>
      <c r="NR10">
        <f t="shared" si="165"/>
        <v>0</v>
      </c>
      <c r="NS10">
        <f t="shared" si="166"/>
        <v>0</v>
      </c>
      <c r="NT10">
        <f t="shared" si="167"/>
        <v>0</v>
      </c>
      <c r="NU10">
        <f t="shared" si="168"/>
        <v>0</v>
      </c>
      <c r="NV10">
        <f t="shared" si="169"/>
        <v>0</v>
      </c>
      <c r="NW10">
        <f t="shared" si="170"/>
        <v>1475.73</v>
      </c>
      <c r="NX10">
        <f t="shared" si="171"/>
        <v>6394.27</v>
      </c>
      <c r="NY10">
        <f t="shared" si="172"/>
        <v>8201.2899999999991</v>
      </c>
      <c r="NZ10">
        <f t="shared" si="173"/>
        <v>0</v>
      </c>
      <c r="OA10">
        <f t="shared" si="174"/>
        <v>0</v>
      </c>
      <c r="OB10">
        <f t="shared" si="175"/>
        <v>0</v>
      </c>
      <c r="OC10">
        <f t="shared" si="176"/>
        <v>0</v>
      </c>
      <c r="OD10">
        <f t="shared" si="177"/>
        <v>0</v>
      </c>
      <c r="OE10">
        <f t="shared" si="178"/>
        <v>0</v>
      </c>
      <c r="OF10">
        <f t="shared" si="179"/>
        <v>0</v>
      </c>
      <c r="OG10">
        <f t="shared" si="180"/>
        <v>1275.73</v>
      </c>
      <c r="OH10">
        <f t="shared" si="181"/>
        <v>6394.27</v>
      </c>
      <c r="OI10">
        <f t="shared" si="182"/>
        <v>8201.2900000000009</v>
      </c>
      <c r="OJ10">
        <f t="shared" si="183"/>
        <v>0</v>
      </c>
      <c r="OK10">
        <f t="shared" si="184"/>
        <v>0</v>
      </c>
      <c r="OL10">
        <f t="shared" si="185"/>
        <v>0</v>
      </c>
      <c r="OM10">
        <f t="shared" si="186"/>
        <v>0</v>
      </c>
      <c r="ON10">
        <f t="shared" si="187"/>
        <v>0</v>
      </c>
      <c r="OO10">
        <f t="shared" si="188"/>
        <v>0</v>
      </c>
      <c r="OP10">
        <f t="shared" si="189"/>
        <v>0</v>
      </c>
      <c r="OQ10">
        <f t="shared" si="190"/>
        <v>200</v>
      </c>
      <c r="OR10">
        <f t="shared" si="191"/>
        <v>16265.52</v>
      </c>
      <c r="OS10">
        <f t="shared" si="192"/>
        <v>15871.29</v>
      </c>
      <c r="OT10">
        <f t="shared" si="193"/>
        <v>258.77</v>
      </c>
      <c r="OU10">
        <f t="shared" si="194"/>
        <v>652.99999999999955</v>
      </c>
      <c r="OV10">
        <f t="shared" si="195"/>
        <v>1</v>
      </c>
      <c r="OW10" t="str">
        <f t="shared" si="196"/>
        <v/>
      </c>
      <c r="OX10">
        <f t="shared" si="197"/>
        <v>0</v>
      </c>
      <c r="PU10">
        <f t="shared" si="198"/>
        <v>1</v>
      </c>
      <c r="PV10">
        <f t="shared" si="199"/>
        <v>999</v>
      </c>
      <c r="QD10">
        <v>7</v>
      </c>
      <c r="QE10">
        <f t="shared" si="363"/>
        <v>906.81</v>
      </c>
      <c r="QF10">
        <f t="shared" si="364"/>
        <v>6410.42</v>
      </c>
      <c r="QG10">
        <f t="shared" si="365"/>
        <v>8318.7999999999993</v>
      </c>
      <c r="QH10">
        <f t="shared" si="366"/>
        <v>0</v>
      </c>
      <c r="QI10">
        <f t="shared" si="367"/>
        <v>0</v>
      </c>
      <c r="QJ10">
        <f t="shared" si="368"/>
        <v>0</v>
      </c>
      <c r="QK10">
        <f t="shared" si="369"/>
        <v>0</v>
      </c>
      <c r="QL10">
        <f t="shared" si="370"/>
        <v>0</v>
      </c>
      <c r="QM10">
        <f t="shared" si="371"/>
        <v>0</v>
      </c>
      <c r="QN10">
        <f t="shared" si="372"/>
        <v>0</v>
      </c>
      <c r="QO10">
        <f t="shared" si="200"/>
        <v>90</v>
      </c>
      <c r="QP10">
        <f t="shared" si="201"/>
        <v>163</v>
      </c>
      <c r="QQ10">
        <f t="shared" si="202"/>
        <v>200</v>
      </c>
      <c r="QR10">
        <f t="shared" si="203"/>
        <v>0</v>
      </c>
      <c r="QS10">
        <f t="shared" si="204"/>
        <v>0</v>
      </c>
      <c r="QT10">
        <f t="shared" si="205"/>
        <v>0</v>
      </c>
      <c r="QU10">
        <f t="shared" si="206"/>
        <v>0</v>
      </c>
      <c r="QV10">
        <f t="shared" si="207"/>
        <v>0</v>
      </c>
      <c r="QW10">
        <f t="shared" si="208"/>
        <v>0</v>
      </c>
      <c r="QX10">
        <f t="shared" si="209"/>
        <v>0</v>
      </c>
      <c r="QY10">
        <f t="shared" si="210"/>
        <v>834.18</v>
      </c>
      <c r="QZ10">
        <f t="shared" si="211"/>
        <v>6394.27</v>
      </c>
      <c r="RA10">
        <f t="shared" si="212"/>
        <v>8201.2899999999991</v>
      </c>
      <c r="RB10">
        <f t="shared" si="213"/>
        <v>0</v>
      </c>
      <c r="RC10">
        <f t="shared" si="214"/>
        <v>0</v>
      </c>
      <c r="RD10">
        <f t="shared" si="215"/>
        <v>0</v>
      </c>
      <c r="RE10">
        <f t="shared" si="216"/>
        <v>0</v>
      </c>
      <c r="RF10">
        <f t="shared" si="217"/>
        <v>0</v>
      </c>
      <c r="RG10">
        <f t="shared" si="218"/>
        <v>0</v>
      </c>
      <c r="RH10">
        <f t="shared" si="219"/>
        <v>0</v>
      </c>
      <c r="RI10">
        <f t="shared" si="220"/>
        <v>534.17999999999995</v>
      </c>
      <c r="RJ10">
        <f t="shared" si="221"/>
        <v>6394.27</v>
      </c>
      <c r="RK10">
        <f t="shared" si="222"/>
        <v>8201.2900000000009</v>
      </c>
      <c r="RL10">
        <f t="shared" si="223"/>
        <v>0</v>
      </c>
      <c r="RM10">
        <f t="shared" si="224"/>
        <v>0</v>
      </c>
      <c r="RN10">
        <f t="shared" si="225"/>
        <v>0</v>
      </c>
      <c r="RO10">
        <f t="shared" si="226"/>
        <v>0</v>
      </c>
      <c r="RP10">
        <f t="shared" si="227"/>
        <v>0</v>
      </c>
      <c r="RQ10">
        <f t="shared" si="228"/>
        <v>0</v>
      </c>
      <c r="RR10">
        <f t="shared" si="229"/>
        <v>0</v>
      </c>
      <c r="RS10">
        <f t="shared" si="230"/>
        <v>300</v>
      </c>
      <c r="RT10">
        <f t="shared" si="231"/>
        <v>15636.029999999999</v>
      </c>
      <c r="RU10">
        <f t="shared" si="232"/>
        <v>15129.740000000002</v>
      </c>
      <c r="RV10">
        <f t="shared" si="233"/>
        <v>246.70999999999998</v>
      </c>
      <c r="RW10">
        <f t="shared" si="234"/>
        <v>752.99999999999727</v>
      </c>
      <c r="RX10">
        <f t="shared" si="235"/>
        <v>1</v>
      </c>
      <c r="RY10" t="str">
        <f t="shared" si="236"/>
        <v/>
      </c>
      <c r="RZ10">
        <f t="shared" si="237"/>
        <v>0</v>
      </c>
      <c r="SW10">
        <f t="shared" si="238"/>
        <v>1</v>
      </c>
      <c r="SX10">
        <f t="shared" si="239"/>
        <v>999</v>
      </c>
      <c r="TF10">
        <v>7</v>
      </c>
      <c r="TG10">
        <f t="shared" si="373"/>
        <v>277.33</v>
      </c>
      <c r="TH10">
        <f t="shared" si="374"/>
        <v>6410.42</v>
      </c>
      <c r="TI10">
        <f t="shared" si="375"/>
        <v>8318.7999999999993</v>
      </c>
      <c r="TJ10">
        <f t="shared" si="376"/>
        <v>0</v>
      </c>
      <c r="TK10">
        <f t="shared" si="377"/>
        <v>0</v>
      </c>
      <c r="TL10">
        <f t="shared" si="378"/>
        <v>0</v>
      </c>
      <c r="TM10">
        <f t="shared" si="379"/>
        <v>0</v>
      </c>
      <c r="TN10">
        <f t="shared" si="380"/>
        <v>0</v>
      </c>
      <c r="TO10">
        <f t="shared" si="381"/>
        <v>0</v>
      </c>
      <c r="TP10">
        <f t="shared" si="382"/>
        <v>0</v>
      </c>
      <c r="TQ10">
        <f t="shared" si="240"/>
        <v>90</v>
      </c>
      <c r="TR10">
        <f t="shared" si="241"/>
        <v>163</v>
      </c>
      <c r="TS10">
        <f t="shared" si="242"/>
        <v>200</v>
      </c>
      <c r="TT10">
        <f t="shared" si="243"/>
        <v>0</v>
      </c>
      <c r="TU10">
        <f t="shared" si="244"/>
        <v>0</v>
      </c>
      <c r="TV10">
        <f t="shared" si="245"/>
        <v>0</v>
      </c>
      <c r="TW10">
        <f t="shared" si="246"/>
        <v>0</v>
      </c>
      <c r="TX10">
        <f t="shared" si="247"/>
        <v>0</v>
      </c>
      <c r="TY10">
        <f t="shared" si="248"/>
        <v>0</v>
      </c>
      <c r="TZ10">
        <f t="shared" si="249"/>
        <v>0</v>
      </c>
      <c r="UA10">
        <f t="shared" si="250"/>
        <v>192.64</v>
      </c>
      <c r="UB10">
        <f t="shared" si="251"/>
        <v>6394.27</v>
      </c>
      <c r="UC10">
        <f t="shared" si="252"/>
        <v>8201.2899999999991</v>
      </c>
      <c r="UD10">
        <f t="shared" si="253"/>
        <v>0</v>
      </c>
      <c r="UE10">
        <f t="shared" si="254"/>
        <v>0</v>
      </c>
      <c r="UF10">
        <f t="shared" si="255"/>
        <v>0</v>
      </c>
      <c r="UG10">
        <f t="shared" si="256"/>
        <v>0</v>
      </c>
      <c r="UH10">
        <f t="shared" si="257"/>
        <v>0</v>
      </c>
      <c r="UI10">
        <f t="shared" si="258"/>
        <v>0</v>
      </c>
      <c r="UJ10">
        <f t="shared" si="259"/>
        <v>0</v>
      </c>
      <c r="UK10">
        <f t="shared" si="260"/>
        <v>0</v>
      </c>
      <c r="UL10">
        <f t="shared" si="261"/>
        <v>6186.91</v>
      </c>
      <c r="UM10">
        <f t="shared" si="262"/>
        <v>8201.2900000000009</v>
      </c>
      <c r="UN10">
        <f t="shared" si="263"/>
        <v>0</v>
      </c>
      <c r="UO10">
        <f t="shared" si="264"/>
        <v>0</v>
      </c>
      <c r="UP10">
        <f t="shared" si="265"/>
        <v>0</v>
      </c>
      <c r="UQ10">
        <f t="shared" si="266"/>
        <v>0</v>
      </c>
      <c r="UR10">
        <f t="shared" si="267"/>
        <v>0</v>
      </c>
      <c r="US10">
        <f t="shared" si="268"/>
        <v>0</v>
      </c>
      <c r="UT10">
        <f t="shared" si="269"/>
        <v>0</v>
      </c>
      <c r="UU10">
        <f t="shared" si="270"/>
        <v>400</v>
      </c>
      <c r="UV10">
        <f t="shared" si="271"/>
        <v>15006.55</v>
      </c>
      <c r="UW10">
        <f t="shared" si="272"/>
        <v>14388.2</v>
      </c>
      <c r="UX10">
        <f t="shared" si="273"/>
        <v>234.64999999999998</v>
      </c>
      <c r="UY10">
        <f t="shared" si="274"/>
        <v>852.99999999999852</v>
      </c>
      <c r="UZ10">
        <f t="shared" si="275"/>
        <v>1</v>
      </c>
      <c r="VA10">
        <f t="shared" si="276"/>
        <v>1</v>
      </c>
      <c r="VB10">
        <f t="shared" si="277"/>
        <v>1</v>
      </c>
      <c r="VY10">
        <f t="shared" si="278"/>
        <v>1</v>
      </c>
      <c r="VZ10">
        <f t="shared" si="279"/>
        <v>1</v>
      </c>
      <c r="WH10">
        <v>7</v>
      </c>
      <c r="WI10">
        <f t="shared" si="383"/>
        <v>2795.27</v>
      </c>
      <c r="WJ10">
        <f t="shared" si="384"/>
        <v>6410.42</v>
      </c>
      <c r="WK10">
        <f t="shared" si="385"/>
        <v>8318.7999999999993</v>
      </c>
      <c r="WL10">
        <f t="shared" si="386"/>
        <v>0</v>
      </c>
      <c r="WM10">
        <f t="shared" si="387"/>
        <v>0</v>
      </c>
      <c r="WN10">
        <f t="shared" si="388"/>
        <v>0</v>
      </c>
      <c r="WO10">
        <f t="shared" si="389"/>
        <v>0</v>
      </c>
      <c r="WP10">
        <f t="shared" si="390"/>
        <v>0</v>
      </c>
      <c r="WQ10">
        <f t="shared" si="391"/>
        <v>0</v>
      </c>
      <c r="WR10">
        <f t="shared" si="392"/>
        <v>0</v>
      </c>
      <c r="WS10">
        <f t="shared" si="280"/>
        <v>90</v>
      </c>
      <c r="WT10">
        <f t="shared" si="281"/>
        <v>163</v>
      </c>
      <c r="WU10">
        <f t="shared" si="282"/>
        <v>200</v>
      </c>
      <c r="WV10">
        <f t="shared" si="283"/>
        <v>0</v>
      </c>
      <c r="WW10">
        <f t="shared" si="284"/>
        <v>0</v>
      </c>
      <c r="WX10">
        <f t="shared" si="285"/>
        <v>0</v>
      </c>
      <c r="WY10">
        <f t="shared" si="286"/>
        <v>0</v>
      </c>
      <c r="WZ10">
        <f t="shared" si="287"/>
        <v>0</v>
      </c>
      <c r="XA10">
        <f t="shared" si="288"/>
        <v>0</v>
      </c>
      <c r="XB10">
        <f t="shared" si="289"/>
        <v>0</v>
      </c>
      <c r="XC10">
        <f t="shared" si="290"/>
        <v>2758.82</v>
      </c>
      <c r="XD10">
        <f t="shared" si="291"/>
        <v>6394.27</v>
      </c>
      <c r="XE10">
        <f t="shared" si="292"/>
        <v>8201.2899999999991</v>
      </c>
      <c r="XF10">
        <f t="shared" si="293"/>
        <v>0</v>
      </c>
      <c r="XG10">
        <f t="shared" si="294"/>
        <v>0</v>
      </c>
      <c r="XH10">
        <f t="shared" si="295"/>
        <v>0</v>
      </c>
      <c r="XI10">
        <f t="shared" si="296"/>
        <v>0</v>
      </c>
      <c r="XJ10">
        <f t="shared" si="297"/>
        <v>0</v>
      </c>
      <c r="XK10">
        <f t="shared" si="298"/>
        <v>0</v>
      </c>
      <c r="XL10">
        <f t="shared" si="299"/>
        <v>0</v>
      </c>
      <c r="XM10">
        <f t="shared" si="300"/>
        <v>2758.82</v>
      </c>
      <c r="XN10">
        <f t="shared" si="301"/>
        <v>6394.27</v>
      </c>
      <c r="XO10">
        <f t="shared" si="302"/>
        <v>8201.2900000000009</v>
      </c>
      <c r="XP10">
        <f t="shared" si="303"/>
        <v>0</v>
      </c>
      <c r="XQ10">
        <f t="shared" si="304"/>
        <v>0</v>
      </c>
      <c r="XR10">
        <f t="shared" si="305"/>
        <v>0</v>
      </c>
      <c r="XS10">
        <f t="shared" si="306"/>
        <v>0</v>
      </c>
      <c r="XT10">
        <f t="shared" si="307"/>
        <v>0</v>
      </c>
      <c r="XU10">
        <f t="shared" si="308"/>
        <v>0</v>
      </c>
      <c r="XV10">
        <f t="shared" si="309"/>
        <v>0</v>
      </c>
      <c r="XX10">
        <f t="shared" si="310"/>
        <v>17524.489999999998</v>
      </c>
      <c r="XY10">
        <f t="shared" si="311"/>
        <v>17354.38</v>
      </c>
      <c r="XZ10">
        <f t="shared" si="312"/>
        <v>282.89</v>
      </c>
    </row>
    <row r="11" spans="1:676" x14ac:dyDescent="0.45">
      <c r="C11" s="47"/>
      <c r="D11" s="48"/>
      <c r="E11" s="49"/>
      <c r="F11" s="48"/>
      <c r="AN11">
        <v>8</v>
      </c>
      <c r="AO11">
        <f>IF($D$14&lt;=0,999,SUMPRODUCT(($D$7:$D$16&gt;0)*($D$7:$D$16&lt;$D$14))+SUMPRODUCT(($D$7:$D$16&gt;0)*($D$7:$D$16=$D$14)*($AN$4:$AN$13&lt;$AN11))+1)</f>
        <v>999</v>
      </c>
      <c r="AP11">
        <f>IF($D$14&lt;=0,999,SUMPRODUCT(($D$7:$D$16&gt;0)*($E$7:$E$16&gt;$E$14))+SUMPRODUCT(($D$7:$D$16&gt;0)*($E$7:$E$16=$E$14)*($AN$4:$AN$13&lt;$AN11))+1)</f>
        <v>999</v>
      </c>
      <c r="AQ11">
        <f>IF($D$14&lt;=0,999,IF($D$20="Snowball",AO11,AP11))</f>
        <v>999</v>
      </c>
      <c r="AT11">
        <v>8</v>
      </c>
      <c r="AU11">
        <f t="shared" si="313"/>
        <v>1275.73</v>
      </c>
      <c r="AV11">
        <f t="shared" si="314"/>
        <v>6394.27</v>
      </c>
      <c r="AW11">
        <f t="shared" si="315"/>
        <v>8201.2900000000009</v>
      </c>
      <c r="AX11">
        <f t="shared" si="316"/>
        <v>0</v>
      </c>
      <c r="AY11">
        <f t="shared" si="317"/>
        <v>0</v>
      </c>
      <c r="AZ11">
        <f t="shared" si="318"/>
        <v>0</v>
      </c>
      <c r="BA11">
        <f t="shared" si="319"/>
        <v>0</v>
      </c>
      <c r="BB11">
        <f t="shared" si="320"/>
        <v>0</v>
      </c>
      <c r="BC11">
        <f t="shared" si="321"/>
        <v>0</v>
      </c>
      <c r="BD11">
        <f t="shared" si="322"/>
        <v>0</v>
      </c>
      <c r="BE11">
        <f t="shared" si="0"/>
        <v>90</v>
      </c>
      <c r="BF11">
        <f t="shared" si="1"/>
        <v>163</v>
      </c>
      <c r="BG11">
        <f t="shared" si="2"/>
        <v>200</v>
      </c>
      <c r="BH11">
        <f t="shared" si="3"/>
        <v>0</v>
      </c>
      <c r="BI11">
        <f t="shared" si="4"/>
        <v>0</v>
      </c>
      <c r="BJ11">
        <f t="shared" si="5"/>
        <v>0</v>
      </c>
      <c r="BK11">
        <f t="shared" si="6"/>
        <v>0</v>
      </c>
      <c r="BL11">
        <f t="shared" si="7"/>
        <v>0</v>
      </c>
      <c r="BM11">
        <f t="shared" si="8"/>
        <v>0</v>
      </c>
      <c r="BN11">
        <f t="shared" si="9"/>
        <v>0</v>
      </c>
      <c r="BO11">
        <f t="shared" si="10"/>
        <v>1210.17</v>
      </c>
      <c r="BP11">
        <f t="shared" si="11"/>
        <v>6377.75</v>
      </c>
      <c r="BQ11">
        <f t="shared" si="12"/>
        <v>8082.6200000000008</v>
      </c>
      <c r="BR11">
        <f t="shared" si="13"/>
        <v>0</v>
      </c>
      <c r="BS11">
        <f t="shared" si="14"/>
        <v>0</v>
      </c>
      <c r="BT11">
        <f t="shared" si="15"/>
        <v>0</v>
      </c>
      <c r="BU11">
        <f t="shared" si="16"/>
        <v>0</v>
      </c>
      <c r="BV11">
        <f t="shared" si="17"/>
        <v>0</v>
      </c>
      <c r="BW11">
        <f t="shared" si="18"/>
        <v>0</v>
      </c>
      <c r="BX11">
        <f t="shared" si="19"/>
        <v>0</v>
      </c>
      <c r="BY11">
        <f t="shared" si="20"/>
        <v>1010.17</v>
      </c>
      <c r="BZ11">
        <f t="shared" si="21"/>
        <v>6377.75</v>
      </c>
      <c r="CA11">
        <f t="shared" si="22"/>
        <v>8082.62</v>
      </c>
      <c r="CB11">
        <f t="shared" si="23"/>
        <v>0</v>
      </c>
      <c r="CC11">
        <f t="shared" si="24"/>
        <v>0</v>
      </c>
      <c r="CD11">
        <f t="shared" si="25"/>
        <v>0</v>
      </c>
      <c r="CE11">
        <f t="shared" si="26"/>
        <v>0</v>
      </c>
      <c r="CF11">
        <f t="shared" si="27"/>
        <v>0</v>
      </c>
      <c r="CG11">
        <f t="shared" si="28"/>
        <v>0</v>
      </c>
      <c r="CH11">
        <f t="shared" si="29"/>
        <v>0</v>
      </c>
      <c r="CI11">
        <f t="shared" si="30"/>
        <v>200</v>
      </c>
      <c r="CJ11">
        <f t="shared" si="31"/>
        <v>15871.29</v>
      </c>
      <c r="CK11">
        <f t="shared" si="32"/>
        <v>15470.54</v>
      </c>
      <c r="CL11">
        <f t="shared" si="33"/>
        <v>252.25</v>
      </c>
      <c r="CM11">
        <f t="shared" si="34"/>
        <v>653</v>
      </c>
      <c r="CN11">
        <f t="shared" si="35"/>
        <v>1</v>
      </c>
      <c r="CO11" t="str">
        <f t="shared" si="36"/>
        <v/>
      </c>
      <c r="CP11">
        <f t="shared" si="37"/>
        <v>0</v>
      </c>
      <c r="DM11">
        <f t="shared" si="38"/>
        <v>1</v>
      </c>
      <c r="DN11">
        <f t="shared" si="39"/>
        <v>999</v>
      </c>
      <c r="DV11">
        <v>8</v>
      </c>
      <c r="DW11">
        <f t="shared" si="323"/>
        <v>2758.82</v>
      </c>
      <c r="DX11">
        <f t="shared" si="324"/>
        <v>4894.3</v>
      </c>
      <c r="DY11">
        <f t="shared" si="325"/>
        <v>8201.2900000000009</v>
      </c>
      <c r="DZ11">
        <f t="shared" si="326"/>
        <v>0</v>
      </c>
      <c r="EA11">
        <f t="shared" si="327"/>
        <v>0</v>
      </c>
      <c r="EB11">
        <f t="shared" si="328"/>
        <v>0</v>
      </c>
      <c r="EC11">
        <f t="shared" si="329"/>
        <v>0</v>
      </c>
      <c r="ED11">
        <f t="shared" si="330"/>
        <v>0</v>
      </c>
      <c r="EE11">
        <f t="shared" si="331"/>
        <v>0</v>
      </c>
      <c r="EF11">
        <f t="shared" si="332"/>
        <v>0</v>
      </c>
      <c r="EG11">
        <f t="shared" si="40"/>
        <v>90</v>
      </c>
      <c r="EH11">
        <f t="shared" si="41"/>
        <v>163</v>
      </c>
      <c r="EI11">
        <f t="shared" si="42"/>
        <v>200</v>
      </c>
      <c r="EJ11">
        <f t="shared" si="43"/>
        <v>0</v>
      </c>
      <c r="EK11">
        <f t="shared" si="44"/>
        <v>0</v>
      </c>
      <c r="EL11">
        <f t="shared" si="45"/>
        <v>0</v>
      </c>
      <c r="EM11">
        <f t="shared" si="46"/>
        <v>0</v>
      </c>
      <c r="EN11">
        <f t="shared" si="47"/>
        <v>0</v>
      </c>
      <c r="EO11">
        <f t="shared" si="48"/>
        <v>0</v>
      </c>
      <c r="EP11">
        <f t="shared" si="49"/>
        <v>0</v>
      </c>
      <c r="EQ11">
        <f t="shared" si="50"/>
        <v>2721.67</v>
      </c>
      <c r="ER11">
        <f t="shared" si="51"/>
        <v>4843.42</v>
      </c>
      <c r="ES11">
        <f t="shared" si="52"/>
        <v>8082.6200000000008</v>
      </c>
      <c r="ET11">
        <f t="shared" si="53"/>
        <v>0</v>
      </c>
      <c r="EU11">
        <f t="shared" si="54"/>
        <v>0</v>
      </c>
      <c r="EV11">
        <f t="shared" si="55"/>
        <v>0</v>
      </c>
      <c r="EW11">
        <f t="shared" si="56"/>
        <v>0</v>
      </c>
      <c r="EX11">
        <f t="shared" si="57"/>
        <v>0</v>
      </c>
      <c r="EY11">
        <f t="shared" si="58"/>
        <v>0</v>
      </c>
      <c r="EZ11">
        <f t="shared" si="59"/>
        <v>0</v>
      </c>
      <c r="FA11">
        <f t="shared" si="60"/>
        <v>2721.67</v>
      </c>
      <c r="FB11">
        <f t="shared" si="61"/>
        <v>4643.42</v>
      </c>
      <c r="FC11">
        <f t="shared" si="62"/>
        <v>8082.62</v>
      </c>
      <c r="FD11">
        <f t="shared" si="63"/>
        <v>0</v>
      </c>
      <c r="FE11">
        <f t="shared" si="64"/>
        <v>0</v>
      </c>
      <c r="FF11">
        <f t="shared" si="65"/>
        <v>0</v>
      </c>
      <c r="FG11">
        <f t="shared" si="66"/>
        <v>0</v>
      </c>
      <c r="FH11">
        <f t="shared" si="67"/>
        <v>0</v>
      </c>
      <c r="FI11">
        <f t="shared" si="68"/>
        <v>0</v>
      </c>
      <c r="FJ11">
        <f t="shared" si="69"/>
        <v>0</v>
      </c>
      <c r="FK11">
        <f t="shared" si="70"/>
        <v>200</v>
      </c>
      <c r="FL11">
        <f t="shared" si="71"/>
        <v>15854.410000000002</v>
      </c>
      <c r="FM11">
        <f t="shared" si="72"/>
        <v>15447.71</v>
      </c>
      <c r="FN11">
        <f t="shared" si="73"/>
        <v>246.3</v>
      </c>
      <c r="FO11">
        <f t="shared" si="74"/>
        <v>653.0000000000025</v>
      </c>
      <c r="FP11">
        <f t="shared" si="75"/>
        <v>2</v>
      </c>
      <c r="FQ11" t="str">
        <f t="shared" si="76"/>
        <v/>
      </c>
      <c r="FR11">
        <f t="shared" si="77"/>
        <v>0</v>
      </c>
      <c r="GO11">
        <f t="shared" si="78"/>
        <v>1</v>
      </c>
      <c r="GP11">
        <f t="shared" si="79"/>
        <v>999</v>
      </c>
      <c r="GX11">
        <v>8</v>
      </c>
      <c r="GY11">
        <f t="shared" si="333"/>
        <v>2758.82</v>
      </c>
      <c r="GZ11">
        <f t="shared" si="334"/>
        <v>6394.27</v>
      </c>
      <c r="HA11">
        <f t="shared" si="335"/>
        <v>8201.2900000000009</v>
      </c>
      <c r="HB11">
        <f t="shared" si="336"/>
        <v>0</v>
      </c>
      <c r="HC11">
        <f t="shared" si="337"/>
        <v>0</v>
      </c>
      <c r="HD11">
        <f t="shared" si="338"/>
        <v>0</v>
      </c>
      <c r="HE11">
        <f t="shared" si="339"/>
        <v>0</v>
      </c>
      <c r="HF11">
        <f t="shared" si="340"/>
        <v>0</v>
      </c>
      <c r="HG11">
        <f t="shared" si="341"/>
        <v>0</v>
      </c>
      <c r="HH11">
        <f t="shared" si="342"/>
        <v>0</v>
      </c>
      <c r="HI11">
        <f t="shared" si="80"/>
        <v>90</v>
      </c>
      <c r="HJ11">
        <f t="shared" si="81"/>
        <v>163</v>
      </c>
      <c r="HK11">
        <f t="shared" si="82"/>
        <v>200</v>
      </c>
      <c r="HL11">
        <f t="shared" si="83"/>
        <v>0</v>
      </c>
      <c r="HM11">
        <f t="shared" si="84"/>
        <v>0</v>
      </c>
      <c r="HN11">
        <f t="shared" si="85"/>
        <v>0</v>
      </c>
      <c r="HO11">
        <f t="shared" si="86"/>
        <v>0</v>
      </c>
      <c r="HP11">
        <f t="shared" si="87"/>
        <v>0</v>
      </c>
      <c r="HQ11">
        <f t="shared" si="88"/>
        <v>0</v>
      </c>
      <c r="HR11">
        <f t="shared" si="89"/>
        <v>0</v>
      </c>
      <c r="HS11">
        <f t="shared" si="90"/>
        <v>2721.67</v>
      </c>
      <c r="HT11">
        <f t="shared" si="91"/>
        <v>6377.75</v>
      </c>
      <c r="HU11">
        <f t="shared" si="92"/>
        <v>8082.6200000000008</v>
      </c>
      <c r="HV11">
        <f t="shared" si="93"/>
        <v>0</v>
      </c>
      <c r="HW11">
        <f t="shared" si="94"/>
        <v>0</v>
      </c>
      <c r="HX11">
        <f t="shared" si="95"/>
        <v>0</v>
      </c>
      <c r="HY11">
        <f t="shared" si="96"/>
        <v>0</v>
      </c>
      <c r="HZ11">
        <f t="shared" si="97"/>
        <v>0</v>
      </c>
      <c r="IA11">
        <f t="shared" si="98"/>
        <v>0</v>
      </c>
      <c r="IB11">
        <f t="shared" si="99"/>
        <v>0</v>
      </c>
      <c r="IC11">
        <f t="shared" si="100"/>
        <v>2721.67</v>
      </c>
      <c r="ID11">
        <f t="shared" si="101"/>
        <v>6377.75</v>
      </c>
      <c r="IE11">
        <f t="shared" si="102"/>
        <v>8082.62</v>
      </c>
      <c r="IF11">
        <f t="shared" si="103"/>
        <v>0</v>
      </c>
      <c r="IG11">
        <f t="shared" si="104"/>
        <v>0</v>
      </c>
      <c r="IH11">
        <f t="shared" si="105"/>
        <v>0</v>
      </c>
      <c r="II11">
        <f t="shared" si="106"/>
        <v>0</v>
      </c>
      <c r="IJ11">
        <f t="shared" si="107"/>
        <v>0</v>
      </c>
      <c r="IK11">
        <f t="shared" si="108"/>
        <v>0</v>
      </c>
      <c r="IL11">
        <f t="shared" si="109"/>
        <v>0</v>
      </c>
      <c r="IM11">
        <f t="shared" si="110"/>
        <v>0</v>
      </c>
      <c r="IN11">
        <f t="shared" si="111"/>
        <v>17354.38</v>
      </c>
      <c r="IO11">
        <f t="shared" si="112"/>
        <v>17182.04</v>
      </c>
      <c r="IP11">
        <f t="shared" si="113"/>
        <v>280.65999999999997</v>
      </c>
      <c r="IQ11">
        <f t="shared" si="114"/>
        <v>453.00000000000011</v>
      </c>
      <c r="IR11">
        <f t="shared" si="115"/>
        <v>1</v>
      </c>
      <c r="IS11" t="str">
        <f t="shared" si="116"/>
        <v/>
      </c>
      <c r="IT11">
        <f t="shared" si="117"/>
        <v>0</v>
      </c>
      <c r="JQ11">
        <f t="shared" si="118"/>
        <v>1</v>
      </c>
      <c r="JR11">
        <f t="shared" si="119"/>
        <v>999</v>
      </c>
      <c r="JZ11">
        <v>8</v>
      </c>
      <c r="KA11">
        <f t="shared" si="343"/>
        <v>2017.27</v>
      </c>
      <c r="KB11">
        <f t="shared" si="344"/>
        <v>6394.27</v>
      </c>
      <c r="KC11">
        <f t="shared" si="345"/>
        <v>8201.2900000000009</v>
      </c>
      <c r="KD11">
        <f t="shared" si="346"/>
        <v>0</v>
      </c>
      <c r="KE11">
        <f t="shared" si="347"/>
        <v>0</v>
      </c>
      <c r="KF11">
        <f t="shared" si="348"/>
        <v>0</v>
      </c>
      <c r="KG11">
        <f t="shared" si="349"/>
        <v>0</v>
      </c>
      <c r="KH11">
        <f t="shared" si="350"/>
        <v>0</v>
      </c>
      <c r="KI11">
        <f t="shared" si="351"/>
        <v>0</v>
      </c>
      <c r="KJ11">
        <f t="shared" si="352"/>
        <v>0</v>
      </c>
      <c r="KK11">
        <f t="shared" si="120"/>
        <v>90</v>
      </c>
      <c r="KL11">
        <f t="shared" si="121"/>
        <v>163</v>
      </c>
      <c r="KM11">
        <f t="shared" si="122"/>
        <v>200</v>
      </c>
      <c r="KN11">
        <f t="shared" si="123"/>
        <v>0</v>
      </c>
      <c r="KO11">
        <f t="shared" si="124"/>
        <v>0</v>
      </c>
      <c r="KP11">
        <f t="shared" si="125"/>
        <v>0</v>
      </c>
      <c r="KQ11">
        <f t="shared" si="126"/>
        <v>0</v>
      </c>
      <c r="KR11">
        <f t="shared" si="127"/>
        <v>0</v>
      </c>
      <c r="KS11">
        <f t="shared" si="128"/>
        <v>0</v>
      </c>
      <c r="KT11">
        <f t="shared" si="129"/>
        <v>0</v>
      </c>
      <c r="KU11">
        <f t="shared" si="130"/>
        <v>1965.92</v>
      </c>
      <c r="KV11">
        <f t="shared" si="131"/>
        <v>6377.75</v>
      </c>
      <c r="KW11">
        <f t="shared" si="132"/>
        <v>8082.6200000000008</v>
      </c>
      <c r="KX11">
        <f t="shared" si="133"/>
        <v>0</v>
      </c>
      <c r="KY11">
        <f t="shared" si="134"/>
        <v>0</v>
      </c>
      <c r="KZ11">
        <f t="shared" si="135"/>
        <v>0</v>
      </c>
      <c r="LA11">
        <f t="shared" si="136"/>
        <v>0</v>
      </c>
      <c r="LB11">
        <f t="shared" si="137"/>
        <v>0</v>
      </c>
      <c r="LC11">
        <f t="shared" si="138"/>
        <v>0</v>
      </c>
      <c r="LD11">
        <f t="shared" si="139"/>
        <v>0</v>
      </c>
      <c r="LE11">
        <f t="shared" si="140"/>
        <v>1865.92</v>
      </c>
      <c r="LF11">
        <f t="shared" si="141"/>
        <v>6377.75</v>
      </c>
      <c r="LG11">
        <f t="shared" si="142"/>
        <v>8082.62</v>
      </c>
      <c r="LH11">
        <f t="shared" si="143"/>
        <v>0</v>
      </c>
      <c r="LI11">
        <f t="shared" si="144"/>
        <v>0</v>
      </c>
      <c r="LJ11">
        <f t="shared" si="145"/>
        <v>0</v>
      </c>
      <c r="LK11">
        <f t="shared" si="146"/>
        <v>0</v>
      </c>
      <c r="LL11">
        <f t="shared" si="147"/>
        <v>0</v>
      </c>
      <c r="LM11">
        <f t="shared" si="148"/>
        <v>0</v>
      </c>
      <c r="LN11">
        <f t="shared" si="149"/>
        <v>0</v>
      </c>
      <c r="LO11">
        <f t="shared" si="150"/>
        <v>100</v>
      </c>
      <c r="LP11">
        <f t="shared" si="151"/>
        <v>16612.830000000002</v>
      </c>
      <c r="LQ11">
        <f t="shared" si="152"/>
        <v>16326.29</v>
      </c>
      <c r="LR11">
        <f t="shared" si="153"/>
        <v>266.45999999999998</v>
      </c>
      <c r="LS11">
        <f t="shared" si="154"/>
        <v>553.00000000000091</v>
      </c>
      <c r="LT11">
        <f t="shared" si="155"/>
        <v>1</v>
      </c>
      <c r="LU11" t="str">
        <f t="shared" si="156"/>
        <v/>
      </c>
      <c r="LV11">
        <f t="shared" si="157"/>
        <v>0</v>
      </c>
      <c r="MS11">
        <f t="shared" si="158"/>
        <v>1</v>
      </c>
      <c r="MT11">
        <f t="shared" si="159"/>
        <v>999</v>
      </c>
      <c r="NB11">
        <v>8</v>
      </c>
      <c r="NC11">
        <f t="shared" si="353"/>
        <v>1275.73</v>
      </c>
      <c r="ND11">
        <f t="shared" si="354"/>
        <v>6394.27</v>
      </c>
      <c r="NE11">
        <f t="shared" si="355"/>
        <v>8201.2900000000009</v>
      </c>
      <c r="NF11">
        <f t="shared" si="356"/>
        <v>0</v>
      </c>
      <c r="NG11">
        <f t="shared" si="357"/>
        <v>0</v>
      </c>
      <c r="NH11">
        <f t="shared" si="358"/>
        <v>0</v>
      </c>
      <c r="NI11">
        <f t="shared" si="359"/>
        <v>0</v>
      </c>
      <c r="NJ11">
        <f t="shared" si="360"/>
        <v>0</v>
      </c>
      <c r="NK11">
        <f t="shared" si="361"/>
        <v>0</v>
      </c>
      <c r="NL11">
        <f t="shared" si="362"/>
        <v>0</v>
      </c>
      <c r="NM11">
        <f t="shared" si="160"/>
        <v>90</v>
      </c>
      <c r="NN11">
        <f t="shared" si="161"/>
        <v>163</v>
      </c>
      <c r="NO11">
        <f t="shared" si="162"/>
        <v>200</v>
      </c>
      <c r="NP11">
        <f t="shared" si="163"/>
        <v>0</v>
      </c>
      <c r="NQ11">
        <f t="shared" si="164"/>
        <v>0</v>
      </c>
      <c r="NR11">
        <f t="shared" si="165"/>
        <v>0</v>
      </c>
      <c r="NS11">
        <f t="shared" si="166"/>
        <v>0</v>
      </c>
      <c r="NT11">
        <f t="shared" si="167"/>
        <v>0</v>
      </c>
      <c r="NU11">
        <f t="shared" si="168"/>
        <v>0</v>
      </c>
      <c r="NV11">
        <f t="shared" si="169"/>
        <v>0</v>
      </c>
      <c r="NW11">
        <f t="shared" si="170"/>
        <v>1210.17</v>
      </c>
      <c r="NX11">
        <f t="shared" si="171"/>
        <v>6377.75</v>
      </c>
      <c r="NY11">
        <f t="shared" si="172"/>
        <v>8082.6200000000008</v>
      </c>
      <c r="NZ11">
        <f t="shared" si="173"/>
        <v>0</v>
      </c>
      <c r="OA11">
        <f t="shared" si="174"/>
        <v>0</v>
      </c>
      <c r="OB11">
        <f t="shared" si="175"/>
        <v>0</v>
      </c>
      <c r="OC11">
        <f t="shared" si="176"/>
        <v>0</v>
      </c>
      <c r="OD11">
        <f t="shared" si="177"/>
        <v>0</v>
      </c>
      <c r="OE11">
        <f t="shared" si="178"/>
        <v>0</v>
      </c>
      <c r="OF11">
        <f t="shared" si="179"/>
        <v>0</v>
      </c>
      <c r="OG11">
        <f t="shared" si="180"/>
        <v>1010.17</v>
      </c>
      <c r="OH11">
        <f t="shared" si="181"/>
        <v>6377.75</v>
      </c>
      <c r="OI11">
        <f t="shared" si="182"/>
        <v>8082.62</v>
      </c>
      <c r="OJ11">
        <f t="shared" si="183"/>
        <v>0</v>
      </c>
      <c r="OK11">
        <f t="shared" si="184"/>
        <v>0</v>
      </c>
      <c r="OL11">
        <f t="shared" si="185"/>
        <v>0</v>
      </c>
      <c r="OM11">
        <f t="shared" si="186"/>
        <v>0</v>
      </c>
      <c r="ON11">
        <f t="shared" si="187"/>
        <v>0</v>
      </c>
      <c r="OO11">
        <f t="shared" si="188"/>
        <v>0</v>
      </c>
      <c r="OP11">
        <f t="shared" si="189"/>
        <v>0</v>
      </c>
      <c r="OQ11">
        <f t="shared" si="190"/>
        <v>200</v>
      </c>
      <c r="OR11">
        <f t="shared" si="191"/>
        <v>15871.29</v>
      </c>
      <c r="OS11">
        <f t="shared" si="192"/>
        <v>15470.54</v>
      </c>
      <c r="OT11">
        <f t="shared" si="193"/>
        <v>252.25</v>
      </c>
      <c r="OU11">
        <f t="shared" si="194"/>
        <v>653</v>
      </c>
      <c r="OV11">
        <f t="shared" si="195"/>
        <v>1</v>
      </c>
      <c r="OW11" t="str">
        <f t="shared" si="196"/>
        <v/>
      </c>
      <c r="OX11">
        <f t="shared" si="197"/>
        <v>0</v>
      </c>
      <c r="PU11">
        <f t="shared" si="198"/>
        <v>1</v>
      </c>
      <c r="PV11">
        <f t="shared" si="199"/>
        <v>999</v>
      </c>
      <c r="QD11">
        <v>8</v>
      </c>
      <c r="QE11">
        <f t="shared" si="363"/>
        <v>534.17999999999995</v>
      </c>
      <c r="QF11">
        <f t="shared" si="364"/>
        <v>6394.27</v>
      </c>
      <c r="QG11">
        <f t="shared" si="365"/>
        <v>8201.2900000000009</v>
      </c>
      <c r="QH11">
        <f t="shared" si="366"/>
        <v>0</v>
      </c>
      <c r="QI11">
        <f t="shared" si="367"/>
        <v>0</v>
      </c>
      <c r="QJ11">
        <f t="shared" si="368"/>
        <v>0</v>
      </c>
      <c r="QK11">
        <f t="shared" si="369"/>
        <v>0</v>
      </c>
      <c r="QL11">
        <f t="shared" si="370"/>
        <v>0</v>
      </c>
      <c r="QM11">
        <f t="shared" si="371"/>
        <v>0</v>
      </c>
      <c r="QN11">
        <f t="shared" si="372"/>
        <v>0</v>
      </c>
      <c r="QO11">
        <f t="shared" si="200"/>
        <v>90</v>
      </c>
      <c r="QP11">
        <f t="shared" si="201"/>
        <v>163</v>
      </c>
      <c r="QQ11">
        <f t="shared" si="202"/>
        <v>200</v>
      </c>
      <c r="QR11">
        <f t="shared" si="203"/>
        <v>0</v>
      </c>
      <c r="QS11">
        <f t="shared" si="204"/>
        <v>0</v>
      </c>
      <c r="QT11">
        <f t="shared" si="205"/>
        <v>0</v>
      </c>
      <c r="QU11">
        <f t="shared" si="206"/>
        <v>0</v>
      </c>
      <c r="QV11">
        <f t="shared" si="207"/>
        <v>0</v>
      </c>
      <c r="QW11">
        <f t="shared" si="208"/>
        <v>0</v>
      </c>
      <c r="QX11">
        <f t="shared" si="209"/>
        <v>0</v>
      </c>
      <c r="QY11">
        <f t="shared" si="210"/>
        <v>454.40999999999997</v>
      </c>
      <c r="QZ11">
        <f t="shared" si="211"/>
        <v>6377.75</v>
      </c>
      <c r="RA11">
        <f t="shared" si="212"/>
        <v>8082.6200000000008</v>
      </c>
      <c r="RB11">
        <f t="shared" si="213"/>
        <v>0</v>
      </c>
      <c r="RC11">
        <f t="shared" si="214"/>
        <v>0</v>
      </c>
      <c r="RD11">
        <f t="shared" si="215"/>
        <v>0</v>
      </c>
      <c r="RE11">
        <f t="shared" si="216"/>
        <v>0</v>
      </c>
      <c r="RF11">
        <f t="shared" si="217"/>
        <v>0</v>
      </c>
      <c r="RG11">
        <f t="shared" si="218"/>
        <v>0</v>
      </c>
      <c r="RH11">
        <f t="shared" si="219"/>
        <v>0</v>
      </c>
      <c r="RI11">
        <f t="shared" si="220"/>
        <v>154.41</v>
      </c>
      <c r="RJ11">
        <f t="shared" si="221"/>
        <v>6377.75</v>
      </c>
      <c r="RK11">
        <f t="shared" si="222"/>
        <v>8082.62</v>
      </c>
      <c r="RL11">
        <f t="shared" si="223"/>
        <v>0</v>
      </c>
      <c r="RM11">
        <f t="shared" si="224"/>
        <v>0</v>
      </c>
      <c r="RN11">
        <f t="shared" si="225"/>
        <v>0</v>
      </c>
      <c r="RO11">
        <f t="shared" si="226"/>
        <v>0</v>
      </c>
      <c r="RP11">
        <f t="shared" si="227"/>
        <v>0</v>
      </c>
      <c r="RQ11">
        <f t="shared" si="228"/>
        <v>0</v>
      </c>
      <c r="RR11">
        <f t="shared" si="229"/>
        <v>0</v>
      </c>
      <c r="RS11">
        <f t="shared" si="230"/>
        <v>300</v>
      </c>
      <c r="RT11">
        <f t="shared" si="231"/>
        <v>15129.740000000002</v>
      </c>
      <c r="RU11">
        <f t="shared" si="232"/>
        <v>14614.779999999999</v>
      </c>
      <c r="RV11">
        <f t="shared" si="233"/>
        <v>238.03999999999996</v>
      </c>
      <c r="RW11">
        <f t="shared" si="234"/>
        <v>753.00000000000273</v>
      </c>
      <c r="RX11">
        <f t="shared" si="235"/>
        <v>1</v>
      </c>
      <c r="RY11" t="str">
        <f t="shared" si="236"/>
        <v/>
      </c>
      <c r="RZ11">
        <f t="shared" si="237"/>
        <v>0</v>
      </c>
      <c r="SW11">
        <f t="shared" si="238"/>
        <v>1</v>
      </c>
      <c r="SX11">
        <f t="shared" si="239"/>
        <v>999</v>
      </c>
      <c r="TF11">
        <v>8</v>
      </c>
      <c r="TG11">
        <f t="shared" si="373"/>
        <v>0</v>
      </c>
      <c r="TH11">
        <f t="shared" si="374"/>
        <v>6186.91</v>
      </c>
      <c r="TI11">
        <f t="shared" si="375"/>
        <v>8201.2900000000009</v>
      </c>
      <c r="TJ11">
        <f t="shared" si="376"/>
        <v>0</v>
      </c>
      <c r="TK11">
        <f t="shared" si="377"/>
        <v>0</v>
      </c>
      <c r="TL11">
        <f t="shared" si="378"/>
        <v>0</v>
      </c>
      <c r="TM11">
        <f t="shared" si="379"/>
        <v>0</v>
      </c>
      <c r="TN11">
        <f t="shared" si="380"/>
        <v>0</v>
      </c>
      <c r="TO11">
        <f t="shared" si="381"/>
        <v>0</v>
      </c>
      <c r="TP11">
        <f t="shared" si="382"/>
        <v>0</v>
      </c>
      <c r="TQ11">
        <f t="shared" si="240"/>
        <v>0</v>
      </c>
      <c r="TR11">
        <f t="shared" si="241"/>
        <v>163</v>
      </c>
      <c r="TS11">
        <f t="shared" si="242"/>
        <v>200</v>
      </c>
      <c r="TT11">
        <f t="shared" si="243"/>
        <v>0</v>
      </c>
      <c r="TU11">
        <f t="shared" si="244"/>
        <v>0</v>
      </c>
      <c r="TV11">
        <f t="shared" si="245"/>
        <v>0</v>
      </c>
      <c r="TW11">
        <f t="shared" si="246"/>
        <v>0</v>
      </c>
      <c r="TX11">
        <f t="shared" si="247"/>
        <v>0</v>
      </c>
      <c r="TY11">
        <f t="shared" si="248"/>
        <v>0</v>
      </c>
      <c r="TZ11">
        <f t="shared" si="249"/>
        <v>0</v>
      </c>
      <c r="UA11">
        <f t="shared" si="250"/>
        <v>0</v>
      </c>
      <c r="UB11">
        <f t="shared" si="251"/>
        <v>6165.6399999999994</v>
      </c>
      <c r="UC11">
        <f t="shared" si="252"/>
        <v>8082.6200000000008</v>
      </c>
      <c r="UD11">
        <f t="shared" si="253"/>
        <v>0</v>
      </c>
      <c r="UE11">
        <f t="shared" si="254"/>
        <v>0</v>
      </c>
      <c r="UF11">
        <f t="shared" si="255"/>
        <v>0</v>
      </c>
      <c r="UG11">
        <f t="shared" si="256"/>
        <v>0</v>
      </c>
      <c r="UH11">
        <f t="shared" si="257"/>
        <v>0</v>
      </c>
      <c r="UI11">
        <f t="shared" si="258"/>
        <v>0</v>
      </c>
      <c r="UJ11">
        <f t="shared" si="259"/>
        <v>0</v>
      </c>
      <c r="UK11">
        <f t="shared" si="260"/>
        <v>0</v>
      </c>
      <c r="UL11">
        <f t="shared" si="261"/>
        <v>5675.64</v>
      </c>
      <c r="UM11">
        <f t="shared" si="262"/>
        <v>8082.62</v>
      </c>
      <c r="UN11">
        <f t="shared" si="263"/>
        <v>0</v>
      </c>
      <c r="UO11">
        <f t="shared" si="264"/>
        <v>0</v>
      </c>
      <c r="UP11">
        <f t="shared" si="265"/>
        <v>0</v>
      </c>
      <c r="UQ11">
        <f t="shared" si="266"/>
        <v>0</v>
      </c>
      <c r="UR11">
        <f t="shared" si="267"/>
        <v>0</v>
      </c>
      <c r="US11">
        <f t="shared" si="268"/>
        <v>0</v>
      </c>
      <c r="UT11">
        <f t="shared" si="269"/>
        <v>0</v>
      </c>
      <c r="UU11">
        <f t="shared" si="270"/>
        <v>490</v>
      </c>
      <c r="UV11">
        <f t="shared" si="271"/>
        <v>14388.2</v>
      </c>
      <c r="UW11">
        <f t="shared" si="272"/>
        <v>13758.26</v>
      </c>
      <c r="UX11">
        <f t="shared" si="273"/>
        <v>223.06</v>
      </c>
      <c r="UY11">
        <f t="shared" si="274"/>
        <v>853.00000000000045</v>
      </c>
      <c r="UZ11">
        <f t="shared" si="275"/>
        <v>2</v>
      </c>
      <c r="VA11" t="str">
        <f t="shared" si="276"/>
        <v/>
      </c>
      <c r="VB11">
        <f t="shared" si="277"/>
        <v>1</v>
      </c>
      <c r="VY11">
        <f t="shared" si="278"/>
        <v>2</v>
      </c>
      <c r="VZ11">
        <f t="shared" si="279"/>
        <v>999</v>
      </c>
      <c r="WH11">
        <v>8</v>
      </c>
      <c r="WI11">
        <f t="shared" si="383"/>
        <v>2758.82</v>
      </c>
      <c r="WJ11">
        <f t="shared" si="384"/>
        <v>6394.27</v>
      </c>
      <c r="WK11">
        <f t="shared" si="385"/>
        <v>8201.2900000000009</v>
      </c>
      <c r="WL11">
        <f t="shared" si="386"/>
        <v>0</v>
      </c>
      <c r="WM11">
        <f t="shared" si="387"/>
        <v>0</v>
      </c>
      <c r="WN11">
        <f t="shared" si="388"/>
        <v>0</v>
      </c>
      <c r="WO11">
        <f t="shared" si="389"/>
        <v>0</v>
      </c>
      <c r="WP11">
        <f t="shared" si="390"/>
        <v>0</v>
      </c>
      <c r="WQ11">
        <f t="shared" si="391"/>
        <v>0</v>
      </c>
      <c r="WR11">
        <f t="shared" si="392"/>
        <v>0</v>
      </c>
      <c r="WS11">
        <f t="shared" si="280"/>
        <v>90</v>
      </c>
      <c r="WT11">
        <f t="shared" si="281"/>
        <v>163</v>
      </c>
      <c r="WU11">
        <f t="shared" si="282"/>
        <v>200</v>
      </c>
      <c r="WV11">
        <f t="shared" si="283"/>
        <v>0</v>
      </c>
      <c r="WW11">
        <f t="shared" si="284"/>
        <v>0</v>
      </c>
      <c r="WX11">
        <f t="shared" si="285"/>
        <v>0</v>
      </c>
      <c r="WY11">
        <f t="shared" si="286"/>
        <v>0</v>
      </c>
      <c r="WZ11">
        <f t="shared" si="287"/>
        <v>0</v>
      </c>
      <c r="XA11">
        <f t="shared" si="288"/>
        <v>0</v>
      </c>
      <c r="XB11">
        <f t="shared" si="289"/>
        <v>0</v>
      </c>
      <c r="XC11">
        <f t="shared" si="290"/>
        <v>2721.67</v>
      </c>
      <c r="XD11">
        <f t="shared" si="291"/>
        <v>6377.75</v>
      </c>
      <c r="XE11">
        <f t="shared" si="292"/>
        <v>8082.6200000000008</v>
      </c>
      <c r="XF11">
        <f t="shared" si="293"/>
        <v>0</v>
      </c>
      <c r="XG11">
        <f t="shared" si="294"/>
        <v>0</v>
      </c>
      <c r="XH11">
        <f t="shared" si="295"/>
        <v>0</v>
      </c>
      <c r="XI11">
        <f t="shared" si="296"/>
        <v>0</v>
      </c>
      <c r="XJ11">
        <f t="shared" si="297"/>
        <v>0</v>
      </c>
      <c r="XK11">
        <f t="shared" si="298"/>
        <v>0</v>
      </c>
      <c r="XL11">
        <f t="shared" si="299"/>
        <v>0</v>
      </c>
      <c r="XM11">
        <f t="shared" si="300"/>
        <v>2721.67</v>
      </c>
      <c r="XN11">
        <f t="shared" si="301"/>
        <v>6377.75</v>
      </c>
      <c r="XO11">
        <f t="shared" si="302"/>
        <v>8082.62</v>
      </c>
      <c r="XP11">
        <f t="shared" si="303"/>
        <v>0</v>
      </c>
      <c r="XQ11">
        <f t="shared" si="304"/>
        <v>0</v>
      </c>
      <c r="XR11">
        <f t="shared" si="305"/>
        <v>0</v>
      </c>
      <c r="XS11">
        <f t="shared" si="306"/>
        <v>0</v>
      </c>
      <c r="XT11">
        <f t="shared" si="307"/>
        <v>0</v>
      </c>
      <c r="XU11">
        <f t="shared" si="308"/>
        <v>0</v>
      </c>
      <c r="XV11">
        <f t="shared" si="309"/>
        <v>0</v>
      </c>
      <c r="XX11">
        <f t="shared" si="310"/>
        <v>17354.38</v>
      </c>
      <c r="XY11">
        <f t="shared" si="311"/>
        <v>17182.04</v>
      </c>
      <c r="XZ11">
        <f t="shared" si="312"/>
        <v>280.65999999999997</v>
      </c>
    </row>
    <row r="12" spans="1:676" x14ac:dyDescent="0.45">
      <c r="C12" s="47"/>
      <c r="D12" s="48"/>
      <c r="E12" s="49"/>
      <c r="F12" s="48"/>
      <c r="AN12">
        <v>9</v>
      </c>
      <c r="AO12">
        <f>IF($D$15&lt;=0,999,SUMPRODUCT(($D$7:$D$16&gt;0)*($D$7:$D$16&lt;$D$15))+SUMPRODUCT(($D$7:$D$16&gt;0)*($D$7:$D$16=$D$15)*($AN$4:$AN$13&lt;$AN12))+1)</f>
        <v>999</v>
      </c>
      <c r="AP12">
        <f>IF($D$15&lt;=0,999,SUMPRODUCT(($D$7:$D$16&gt;0)*($E$7:$E$16&gt;$E$15))+SUMPRODUCT(($D$7:$D$16&gt;0)*($E$7:$E$16=$E$15)*($AN$4:$AN$13&lt;$AN12))+1)</f>
        <v>999</v>
      </c>
      <c r="AQ12">
        <f>IF($D$15&lt;=0,999,IF($D$20="Snowball",AO12,AP12))</f>
        <v>999</v>
      </c>
      <c r="AT12">
        <v>9</v>
      </c>
      <c r="AU12">
        <f t="shared" si="313"/>
        <v>1010.17</v>
      </c>
      <c r="AV12">
        <f t="shared" si="314"/>
        <v>6377.75</v>
      </c>
      <c r="AW12">
        <f t="shared" si="315"/>
        <v>8082.62</v>
      </c>
      <c r="AX12">
        <f t="shared" si="316"/>
        <v>0</v>
      </c>
      <c r="AY12">
        <f t="shared" si="317"/>
        <v>0</v>
      </c>
      <c r="AZ12">
        <f t="shared" si="318"/>
        <v>0</v>
      </c>
      <c r="BA12">
        <f t="shared" si="319"/>
        <v>0</v>
      </c>
      <c r="BB12">
        <f t="shared" si="320"/>
        <v>0</v>
      </c>
      <c r="BC12">
        <f t="shared" si="321"/>
        <v>0</v>
      </c>
      <c r="BD12">
        <f t="shared" si="322"/>
        <v>0</v>
      </c>
      <c r="BE12">
        <f t="shared" si="0"/>
        <v>90</v>
      </c>
      <c r="BF12">
        <f t="shared" si="1"/>
        <v>163</v>
      </c>
      <c r="BG12">
        <f t="shared" si="2"/>
        <v>200</v>
      </c>
      <c r="BH12">
        <f t="shared" si="3"/>
        <v>0</v>
      </c>
      <c r="BI12">
        <f t="shared" si="4"/>
        <v>0</v>
      </c>
      <c r="BJ12">
        <f t="shared" si="5"/>
        <v>0</v>
      </c>
      <c r="BK12">
        <f t="shared" si="6"/>
        <v>0</v>
      </c>
      <c r="BL12">
        <f t="shared" si="7"/>
        <v>0</v>
      </c>
      <c r="BM12">
        <f t="shared" si="8"/>
        <v>0</v>
      </c>
      <c r="BN12">
        <f t="shared" si="9"/>
        <v>0</v>
      </c>
      <c r="BO12">
        <f t="shared" si="10"/>
        <v>939.52</v>
      </c>
      <c r="BP12">
        <f t="shared" si="11"/>
        <v>6360.85</v>
      </c>
      <c r="BQ12">
        <f t="shared" si="12"/>
        <v>7962.7699999999995</v>
      </c>
      <c r="BR12">
        <f t="shared" si="13"/>
        <v>0</v>
      </c>
      <c r="BS12">
        <f t="shared" si="14"/>
        <v>0</v>
      </c>
      <c r="BT12">
        <f t="shared" si="15"/>
        <v>0</v>
      </c>
      <c r="BU12">
        <f t="shared" si="16"/>
        <v>0</v>
      </c>
      <c r="BV12">
        <f t="shared" si="17"/>
        <v>0</v>
      </c>
      <c r="BW12">
        <f t="shared" si="18"/>
        <v>0</v>
      </c>
      <c r="BX12">
        <f t="shared" si="19"/>
        <v>0</v>
      </c>
      <c r="BY12">
        <f t="shared" si="20"/>
        <v>739.52</v>
      </c>
      <c r="BZ12">
        <f t="shared" si="21"/>
        <v>6360.85</v>
      </c>
      <c r="CA12">
        <f t="shared" si="22"/>
        <v>7962.77</v>
      </c>
      <c r="CB12">
        <f t="shared" si="23"/>
        <v>0</v>
      </c>
      <c r="CC12">
        <f t="shared" si="24"/>
        <v>0</v>
      </c>
      <c r="CD12">
        <f t="shared" si="25"/>
        <v>0</v>
      </c>
      <c r="CE12">
        <f t="shared" si="26"/>
        <v>0</v>
      </c>
      <c r="CF12">
        <f t="shared" si="27"/>
        <v>0</v>
      </c>
      <c r="CG12">
        <f t="shared" si="28"/>
        <v>0</v>
      </c>
      <c r="CH12">
        <f t="shared" si="29"/>
        <v>0</v>
      </c>
      <c r="CI12">
        <f t="shared" si="30"/>
        <v>200</v>
      </c>
      <c r="CJ12">
        <f t="shared" si="31"/>
        <v>15470.54</v>
      </c>
      <c r="CK12">
        <f t="shared" si="32"/>
        <v>15063.140000000001</v>
      </c>
      <c r="CL12">
        <f t="shared" si="33"/>
        <v>245.6</v>
      </c>
      <c r="CM12">
        <f t="shared" si="34"/>
        <v>652.99999999999966</v>
      </c>
      <c r="CN12">
        <f t="shared" si="35"/>
        <v>1</v>
      </c>
      <c r="CO12" t="str">
        <f t="shared" si="36"/>
        <v/>
      </c>
      <c r="CP12">
        <f t="shared" si="37"/>
        <v>0</v>
      </c>
      <c r="DM12">
        <f t="shared" si="38"/>
        <v>1</v>
      </c>
      <c r="DN12">
        <f t="shared" si="39"/>
        <v>999</v>
      </c>
      <c r="DV12">
        <v>9</v>
      </c>
      <c r="DW12">
        <f t="shared" si="323"/>
        <v>2721.67</v>
      </c>
      <c r="DX12">
        <f t="shared" si="324"/>
        <v>4643.42</v>
      </c>
      <c r="DY12">
        <f t="shared" si="325"/>
        <v>8082.62</v>
      </c>
      <c r="DZ12">
        <f t="shared" si="326"/>
        <v>0</v>
      </c>
      <c r="EA12">
        <f t="shared" si="327"/>
        <v>0</v>
      </c>
      <c r="EB12">
        <f t="shared" si="328"/>
        <v>0</v>
      </c>
      <c r="EC12">
        <f t="shared" si="329"/>
        <v>0</v>
      </c>
      <c r="ED12">
        <f t="shared" si="330"/>
        <v>0</v>
      </c>
      <c r="EE12">
        <f t="shared" si="331"/>
        <v>0</v>
      </c>
      <c r="EF12">
        <f t="shared" si="332"/>
        <v>0</v>
      </c>
      <c r="EG12">
        <f t="shared" si="40"/>
        <v>90</v>
      </c>
      <c r="EH12">
        <f t="shared" si="41"/>
        <v>163</v>
      </c>
      <c r="EI12">
        <f t="shared" si="42"/>
        <v>200</v>
      </c>
      <c r="EJ12">
        <f t="shared" si="43"/>
        <v>0</v>
      </c>
      <c r="EK12">
        <f t="shared" si="44"/>
        <v>0</v>
      </c>
      <c r="EL12">
        <f t="shared" si="45"/>
        <v>0</v>
      </c>
      <c r="EM12">
        <f t="shared" si="46"/>
        <v>0</v>
      </c>
      <c r="EN12">
        <f t="shared" si="47"/>
        <v>0</v>
      </c>
      <c r="EO12">
        <f t="shared" si="48"/>
        <v>0</v>
      </c>
      <c r="EP12">
        <f t="shared" si="49"/>
        <v>0</v>
      </c>
      <c r="EQ12">
        <f t="shared" si="50"/>
        <v>2683.81</v>
      </c>
      <c r="ER12">
        <f t="shared" si="51"/>
        <v>4586.79</v>
      </c>
      <c r="ES12">
        <f t="shared" si="52"/>
        <v>7962.7699999999995</v>
      </c>
      <c r="ET12">
        <f t="shared" si="53"/>
        <v>0</v>
      </c>
      <c r="EU12">
        <f t="shared" si="54"/>
        <v>0</v>
      </c>
      <c r="EV12">
        <f t="shared" si="55"/>
        <v>0</v>
      </c>
      <c r="EW12">
        <f t="shared" si="56"/>
        <v>0</v>
      </c>
      <c r="EX12">
        <f t="shared" si="57"/>
        <v>0</v>
      </c>
      <c r="EY12">
        <f t="shared" si="58"/>
        <v>0</v>
      </c>
      <c r="EZ12">
        <f t="shared" si="59"/>
        <v>0</v>
      </c>
      <c r="FA12">
        <f t="shared" si="60"/>
        <v>2683.81</v>
      </c>
      <c r="FB12">
        <f t="shared" si="61"/>
        <v>4386.79</v>
      </c>
      <c r="FC12">
        <f t="shared" si="62"/>
        <v>7962.77</v>
      </c>
      <c r="FD12">
        <f t="shared" si="63"/>
        <v>0</v>
      </c>
      <c r="FE12">
        <f t="shared" si="64"/>
        <v>0</v>
      </c>
      <c r="FF12">
        <f t="shared" si="65"/>
        <v>0</v>
      </c>
      <c r="FG12">
        <f t="shared" si="66"/>
        <v>0</v>
      </c>
      <c r="FH12">
        <f t="shared" si="67"/>
        <v>0</v>
      </c>
      <c r="FI12">
        <f t="shared" si="68"/>
        <v>0</v>
      </c>
      <c r="FJ12">
        <f t="shared" si="69"/>
        <v>0</v>
      </c>
      <c r="FK12">
        <f t="shared" si="70"/>
        <v>200</v>
      </c>
      <c r="FL12">
        <f t="shared" si="71"/>
        <v>15447.71</v>
      </c>
      <c r="FM12">
        <f t="shared" si="72"/>
        <v>15033.37</v>
      </c>
      <c r="FN12">
        <f t="shared" si="73"/>
        <v>238.66</v>
      </c>
      <c r="FO12">
        <f t="shared" si="74"/>
        <v>652.99999999999829</v>
      </c>
      <c r="FP12">
        <f t="shared" si="75"/>
        <v>2</v>
      </c>
      <c r="FQ12" t="str">
        <f t="shared" si="76"/>
        <v/>
      </c>
      <c r="FR12">
        <f t="shared" si="77"/>
        <v>0</v>
      </c>
      <c r="GO12">
        <f t="shared" si="78"/>
        <v>1</v>
      </c>
      <c r="GP12">
        <f t="shared" si="79"/>
        <v>999</v>
      </c>
      <c r="GX12">
        <v>9</v>
      </c>
      <c r="GY12">
        <f t="shared" si="333"/>
        <v>2721.67</v>
      </c>
      <c r="GZ12">
        <f t="shared" si="334"/>
        <v>6377.75</v>
      </c>
      <c r="HA12">
        <f t="shared" si="335"/>
        <v>8082.62</v>
      </c>
      <c r="HB12">
        <f t="shared" si="336"/>
        <v>0</v>
      </c>
      <c r="HC12">
        <f t="shared" si="337"/>
        <v>0</v>
      </c>
      <c r="HD12">
        <f t="shared" si="338"/>
        <v>0</v>
      </c>
      <c r="HE12">
        <f t="shared" si="339"/>
        <v>0</v>
      </c>
      <c r="HF12">
        <f t="shared" si="340"/>
        <v>0</v>
      </c>
      <c r="HG12">
        <f t="shared" si="341"/>
        <v>0</v>
      </c>
      <c r="HH12">
        <f t="shared" si="342"/>
        <v>0</v>
      </c>
      <c r="HI12">
        <f t="shared" si="80"/>
        <v>90</v>
      </c>
      <c r="HJ12">
        <f t="shared" si="81"/>
        <v>163</v>
      </c>
      <c r="HK12">
        <f t="shared" si="82"/>
        <v>200</v>
      </c>
      <c r="HL12">
        <f t="shared" si="83"/>
        <v>0</v>
      </c>
      <c r="HM12">
        <f t="shared" si="84"/>
        <v>0</v>
      </c>
      <c r="HN12">
        <f t="shared" si="85"/>
        <v>0</v>
      </c>
      <c r="HO12">
        <f t="shared" si="86"/>
        <v>0</v>
      </c>
      <c r="HP12">
        <f t="shared" si="87"/>
        <v>0</v>
      </c>
      <c r="HQ12">
        <f t="shared" si="88"/>
        <v>0</v>
      </c>
      <c r="HR12">
        <f t="shared" si="89"/>
        <v>0</v>
      </c>
      <c r="HS12">
        <f t="shared" si="90"/>
        <v>2683.81</v>
      </c>
      <c r="HT12">
        <f t="shared" si="91"/>
        <v>6360.85</v>
      </c>
      <c r="HU12">
        <f t="shared" si="92"/>
        <v>7962.7699999999995</v>
      </c>
      <c r="HV12">
        <f t="shared" si="93"/>
        <v>0</v>
      </c>
      <c r="HW12">
        <f t="shared" si="94"/>
        <v>0</v>
      </c>
      <c r="HX12">
        <f t="shared" si="95"/>
        <v>0</v>
      </c>
      <c r="HY12">
        <f t="shared" si="96"/>
        <v>0</v>
      </c>
      <c r="HZ12">
        <f t="shared" si="97"/>
        <v>0</v>
      </c>
      <c r="IA12">
        <f t="shared" si="98"/>
        <v>0</v>
      </c>
      <c r="IB12">
        <f t="shared" si="99"/>
        <v>0</v>
      </c>
      <c r="IC12">
        <f t="shared" si="100"/>
        <v>2683.81</v>
      </c>
      <c r="ID12">
        <f t="shared" si="101"/>
        <v>6360.85</v>
      </c>
      <c r="IE12">
        <f t="shared" si="102"/>
        <v>7962.77</v>
      </c>
      <c r="IF12">
        <f t="shared" si="103"/>
        <v>0</v>
      </c>
      <c r="IG12">
        <f t="shared" si="104"/>
        <v>0</v>
      </c>
      <c r="IH12">
        <f t="shared" si="105"/>
        <v>0</v>
      </c>
      <c r="II12">
        <f t="shared" si="106"/>
        <v>0</v>
      </c>
      <c r="IJ12">
        <f t="shared" si="107"/>
        <v>0</v>
      </c>
      <c r="IK12">
        <f t="shared" si="108"/>
        <v>0</v>
      </c>
      <c r="IL12">
        <f t="shared" si="109"/>
        <v>0</v>
      </c>
      <c r="IM12">
        <f t="shared" si="110"/>
        <v>0</v>
      </c>
      <c r="IN12">
        <f t="shared" si="111"/>
        <v>17182.04</v>
      </c>
      <c r="IO12">
        <f t="shared" si="112"/>
        <v>17007.43</v>
      </c>
      <c r="IP12">
        <f t="shared" si="113"/>
        <v>278.39</v>
      </c>
      <c r="IQ12">
        <f t="shared" si="114"/>
        <v>453.00000000000057</v>
      </c>
      <c r="IR12">
        <f t="shared" si="115"/>
        <v>1</v>
      </c>
      <c r="IS12" t="str">
        <f t="shared" si="116"/>
        <v/>
      </c>
      <c r="IT12">
        <f t="shared" si="117"/>
        <v>0</v>
      </c>
      <c r="JQ12">
        <f t="shared" si="118"/>
        <v>1</v>
      </c>
      <c r="JR12">
        <f t="shared" si="119"/>
        <v>999</v>
      </c>
      <c r="JZ12">
        <v>9</v>
      </c>
      <c r="KA12">
        <f t="shared" si="343"/>
        <v>1865.92</v>
      </c>
      <c r="KB12">
        <f t="shared" si="344"/>
        <v>6377.75</v>
      </c>
      <c r="KC12">
        <f t="shared" si="345"/>
        <v>8082.62</v>
      </c>
      <c r="KD12">
        <f t="shared" si="346"/>
        <v>0</v>
      </c>
      <c r="KE12">
        <f t="shared" si="347"/>
        <v>0</v>
      </c>
      <c r="KF12">
        <f t="shared" si="348"/>
        <v>0</v>
      </c>
      <c r="KG12">
        <f t="shared" si="349"/>
        <v>0</v>
      </c>
      <c r="KH12">
        <f t="shared" si="350"/>
        <v>0</v>
      </c>
      <c r="KI12">
        <f t="shared" si="351"/>
        <v>0</v>
      </c>
      <c r="KJ12">
        <f t="shared" si="352"/>
        <v>0</v>
      </c>
      <c r="KK12">
        <f t="shared" si="120"/>
        <v>90</v>
      </c>
      <c r="KL12">
        <f t="shared" si="121"/>
        <v>163</v>
      </c>
      <c r="KM12">
        <f t="shared" si="122"/>
        <v>200</v>
      </c>
      <c r="KN12">
        <f t="shared" si="123"/>
        <v>0</v>
      </c>
      <c r="KO12">
        <f t="shared" si="124"/>
        <v>0</v>
      </c>
      <c r="KP12">
        <f t="shared" si="125"/>
        <v>0</v>
      </c>
      <c r="KQ12">
        <f t="shared" si="126"/>
        <v>0</v>
      </c>
      <c r="KR12">
        <f t="shared" si="127"/>
        <v>0</v>
      </c>
      <c r="KS12">
        <f t="shared" si="128"/>
        <v>0</v>
      </c>
      <c r="KT12">
        <f t="shared" si="129"/>
        <v>0</v>
      </c>
      <c r="KU12">
        <f t="shared" si="130"/>
        <v>1811.67</v>
      </c>
      <c r="KV12">
        <f t="shared" si="131"/>
        <v>6360.85</v>
      </c>
      <c r="KW12">
        <f t="shared" si="132"/>
        <v>7962.7699999999995</v>
      </c>
      <c r="KX12">
        <f t="shared" si="133"/>
        <v>0</v>
      </c>
      <c r="KY12">
        <f t="shared" si="134"/>
        <v>0</v>
      </c>
      <c r="KZ12">
        <f t="shared" si="135"/>
        <v>0</v>
      </c>
      <c r="LA12">
        <f t="shared" si="136"/>
        <v>0</v>
      </c>
      <c r="LB12">
        <f t="shared" si="137"/>
        <v>0</v>
      </c>
      <c r="LC12">
        <f t="shared" si="138"/>
        <v>0</v>
      </c>
      <c r="LD12">
        <f t="shared" si="139"/>
        <v>0</v>
      </c>
      <c r="LE12">
        <f t="shared" si="140"/>
        <v>1711.67</v>
      </c>
      <c r="LF12">
        <f t="shared" si="141"/>
        <v>6360.85</v>
      </c>
      <c r="LG12">
        <f t="shared" si="142"/>
        <v>7962.77</v>
      </c>
      <c r="LH12">
        <f t="shared" si="143"/>
        <v>0</v>
      </c>
      <c r="LI12">
        <f t="shared" si="144"/>
        <v>0</v>
      </c>
      <c r="LJ12">
        <f t="shared" si="145"/>
        <v>0</v>
      </c>
      <c r="LK12">
        <f t="shared" si="146"/>
        <v>0</v>
      </c>
      <c r="LL12">
        <f t="shared" si="147"/>
        <v>0</v>
      </c>
      <c r="LM12">
        <f t="shared" si="148"/>
        <v>0</v>
      </c>
      <c r="LN12">
        <f t="shared" si="149"/>
        <v>0</v>
      </c>
      <c r="LO12">
        <f t="shared" si="150"/>
        <v>100</v>
      </c>
      <c r="LP12">
        <f t="shared" si="151"/>
        <v>16326.29</v>
      </c>
      <c r="LQ12">
        <f t="shared" si="152"/>
        <v>16035.29</v>
      </c>
      <c r="LR12">
        <f t="shared" si="153"/>
        <v>262</v>
      </c>
      <c r="LS12">
        <f t="shared" si="154"/>
        <v>553</v>
      </c>
      <c r="LT12">
        <f t="shared" si="155"/>
        <v>1</v>
      </c>
      <c r="LU12" t="str">
        <f t="shared" si="156"/>
        <v/>
      </c>
      <c r="LV12">
        <f t="shared" si="157"/>
        <v>0</v>
      </c>
      <c r="MS12">
        <f t="shared" si="158"/>
        <v>1</v>
      </c>
      <c r="MT12">
        <f t="shared" si="159"/>
        <v>999</v>
      </c>
      <c r="NB12">
        <v>9</v>
      </c>
      <c r="NC12">
        <f t="shared" si="353"/>
        <v>1010.17</v>
      </c>
      <c r="ND12">
        <f t="shared" si="354"/>
        <v>6377.75</v>
      </c>
      <c r="NE12">
        <f t="shared" si="355"/>
        <v>8082.62</v>
      </c>
      <c r="NF12">
        <f t="shared" si="356"/>
        <v>0</v>
      </c>
      <c r="NG12">
        <f t="shared" si="357"/>
        <v>0</v>
      </c>
      <c r="NH12">
        <f t="shared" si="358"/>
        <v>0</v>
      </c>
      <c r="NI12">
        <f t="shared" si="359"/>
        <v>0</v>
      </c>
      <c r="NJ12">
        <f t="shared" si="360"/>
        <v>0</v>
      </c>
      <c r="NK12">
        <f t="shared" si="361"/>
        <v>0</v>
      </c>
      <c r="NL12">
        <f t="shared" si="362"/>
        <v>0</v>
      </c>
      <c r="NM12">
        <f t="shared" si="160"/>
        <v>90</v>
      </c>
      <c r="NN12">
        <f t="shared" si="161"/>
        <v>163</v>
      </c>
      <c r="NO12">
        <f t="shared" si="162"/>
        <v>200</v>
      </c>
      <c r="NP12">
        <f t="shared" si="163"/>
        <v>0</v>
      </c>
      <c r="NQ12">
        <f t="shared" si="164"/>
        <v>0</v>
      </c>
      <c r="NR12">
        <f t="shared" si="165"/>
        <v>0</v>
      </c>
      <c r="NS12">
        <f t="shared" si="166"/>
        <v>0</v>
      </c>
      <c r="NT12">
        <f t="shared" si="167"/>
        <v>0</v>
      </c>
      <c r="NU12">
        <f t="shared" si="168"/>
        <v>0</v>
      </c>
      <c r="NV12">
        <f t="shared" si="169"/>
        <v>0</v>
      </c>
      <c r="NW12">
        <f t="shared" si="170"/>
        <v>939.52</v>
      </c>
      <c r="NX12">
        <f t="shared" si="171"/>
        <v>6360.85</v>
      </c>
      <c r="NY12">
        <f t="shared" si="172"/>
        <v>7962.7699999999995</v>
      </c>
      <c r="NZ12">
        <f t="shared" si="173"/>
        <v>0</v>
      </c>
      <c r="OA12">
        <f t="shared" si="174"/>
        <v>0</v>
      </c>
      <c r="OB12">
        <f t="shared" si="175"/>
        <v>0</v>
      </c>
      <c r="OC12">
        <f t="shared" si="176"/>
        <v>0</v>
      </c>
      <c r="OD12">
        <f t="shared" si="177"/>
        <v>0</v>
      </c>
      <c r="OE12">
        <f t="shared" si="178"/>
        <v>0</v>
      </c>
      <c r="OF12">
        <f t="shared" si="179"/>
        <v>0</v>
      </c>
      <c r="OG12">
        <f t="shared" si="180"/>
        <v>739.52</v>
      </c>
      <c r="OH12">
        <f t="shared" si="181"/>
        <v>6360.85</v>
      </c>
      <c r="OI12">
        <f t="shared" si="182"/>
        <v>7962.77</v>
      </c>
      <c r="OJ12">
        <f t="shared" si="183"/>
        <v>0</v>
      </c>
      <c r="OK12">
        <f t="shared" si="184"/>
        <v>0</v>
      </c>
      <c r="OL12">
        <f t="shared" si="185"/>
        <v>0</v>
      </c>
      <c r="OM12">
        <f t="shared" si="186"/>
        <v>0</v>
      </c>
      <c r="ON12">
        <f t="shared" si="187"/>
        <v>0</v>
      </c>
      <c r="OO12">
        <f t="shared" si="188"/>
        <v>0</v>
      </c>
      <c r="OP12">
        <f t="shared" si="189"/>
        <v>0</v>
      </c>
      <c r="OQ12">
        <f t="shared" si="190"/>
        <v>200</v>
      </c>
      <c r="OR12">
        <f t="shared" si="191"/>
        <v>15470.54</v>
      </c>
      <c r="OS12">
        <f t="shared" si="192"/>
        <v>15063.140000000001</v>
      </c>
      <c r="OT12">
        <f t="shared" si="193"/>
        <v>245.6</v>
      </c>
      <c r="OU12">
        <f t="shared" si="194"/>
        <v>652.99999999999966</v>
      </c>
      <c r="OV12">
        <f t="shared" si="195"/>
        <v>1</v>
      </c>
      <c r="OW12" t="str">
        <f t="shared" si="196"/>
        <v/>
      </c>
      <c r="OX12">
        <f t="shared" si="197"/>
        <v>0</v>
      </c>
      <c r="PU12">
        <f t="shared" si="198"/>
        <v>1</v>
      </c>
      <c r="PV12">
        <f t="shared" si="199"/>
        <v>999</v>
      </c>
      <c r="QD12">
        <v>9</v>
      </c>
      <c r="QE12">
        <f t="shared" si="363"/>
        <v>154.41</v>
      </c>
      <c r="QF12">
        <f t="shared" si="364"/>
        <v>6377.75</v>
      </c>
      <c r="QG12">
        <f t="shared" si="365"/>
        <v>8082.62</v>
      </c>
      <c r="QH12">
        <f t="shared" si="366"/>
        <v>0</v>
      </c>
      <c r="QI12">
        <f t="shared" si="367"/>
        <v>0</v>
      </c>
      <c r="QJ12">
        <f t="shared" si="368"/>
        <v>0</v>
      </c>
      <c r="QK12">
        <f t="shared" si="369"/>
        <v>0</v>
      </c>
      <c r="QL12">
        <f t="shared" si="370"/>
        <v>0</v>
      </c>
      <c r="QM12">
        <f t="shared" si="371"/>
        <v>0</v>
      </c>
      <c r="QN12">
        <f t="shared" si="372"/>
        <v>0</v>
      </c>
      <c r="QO12">
        <f t="shared" si="200"/>
        <v>90</v>
      </c>
      <c r="QP12">
        <f t="shared" si="201"/>
        <v>163</v>
      </c>
      <c r="QQ12">
        <f t="shared" si="202"/>
        <v>200</v>
      </c>
      <c r="QR12">
        <f t="shared" si="203"/>
        <v>0</v>
      </c>
      <c r="QS12">
        <f t="shared" si="204"/>
        <v>0</v>
      </c>
      <c r="QT12">
        <f t="shared" si="205"/>
        <v>0</v>
      </c>
      <c r="QU12">
        <f t="shared" si="206"/>
        <v>0</v>
      </c>
      <c r="QV12">
        <f t="shared" si="207"/>
        <v>0</v>
      </c>
      <c r="QW12">
        <f t="shared" si="208"/>
        <v>0</v>
      </c>
      <c r="QX12">
        <f t="shared" si="209"/>
        <v>0</v>
      </c>
      <c r="QY12">
        <f t="shared" si="210"/>
        <v>67.37</v>
      </c>
      <c r="QZ12">
        <f t="shared" si="211"/>
        <v>6360.85</v>
      </c>
      <c r="RA12">
        <f t="shared" si="212"/>
        <v>7962.7699999999995</v>
      </c>
      <c r="RB12">
        <f t="shared" si="213"/>
        <v>0</v>
      </c>
      <c r="RC12">
        <f t="shared" si="214"/>
        <v>0</v>
      </c>
      <c r="RD12">
        <f t="shared" si="215"/>
        <v>0</v>
      </c>
      <c r="RE12">
        <f t="shared" si="216"/>
        <v>0</v>
      </c>
      <c r="RF12">
        <f t="shared" si="217"/>
        <v>0</v>
      </c>
      <c r="RG12">
        <f t="shared" si="218"/>
        <v>0</v>
      </c>
      <c r="RH12">
        <f t="shared" si="219"/>
        <v>0</v>
      </c>
      <c r="RI12">
        <f t="shared" si="220"/>
        <v>0</v>
      </c>
      <c r="RJ12">
        <f t="shared" si="221"/>
        <v>6128.22</v>
      </c>
      <c r="RK12">
        <f t="shared" si="222"/>
        <v>7962.77</v>
      </c>
      <c r="RL12">
        <f t="shared" si="223"/>
        <v>0</v>
      </c>
      <c r="RM12">
        <f t="shared" si="224"/>
        <v>0</v>
      </c>
      <c r="RN12">
        <f t="shared" si="225"/>
        <v>0</v>
      </c>
      <c r="RO12">
        <f t="shared" si="226"/>
        <v>0</v>
      </c>
      <c r="RP12">
        <f t="shared" si="227"/>
        <v>0</v>
      </c>
      <c r="RQ12">
        <f t="shared" si="228"/>
        <v>0</v>
      </c>
      <c r="RR12">
        <f t="shared" si="229"/>
        <v>0</v>
      </c>
      <c r="RS12">
        <f t="shared" si="230"/>
        <v>300</v>
      </c>
      <c r="RT12">
        <f t="shared" si="231"/>
        <v>14614.779999999999</v>
      </c>
      <c r="RU12">
        <f t="shared" si="232"/>
        <v>14090.990000000002</v>
      </c>
      <c r="RV12">
        <f t="shared" si="233"/>
        <v>229.21</v>
      </c>
      <c r="RW12">
        <f t="shared" si="234"/>
        <v>752.99999999999727</v>
      </c>
      <c r="RX12">
        <f t="shared" si="235"/>
        <v>1</v>
      </c>
      <c r="RY12">
        <f t="shared" si="236"/>
        <v>1</v>
      </c>
      <c r="RZ12">
        <f t="shared" si="237"/>
        <v>1</v>
      </c>
      <c r="SW12">
        <f t="shared" si="238"/>
        <v>1</v>
      </c>
      <c r="SX12">
        <f t="shared" si="239"/>
        <v>1</v>
      </c>
      <c r="TF12">
        <v>9</v>
      </c>
      <c r="TG12">
        <f t="shared" si="373"/>
        <v>0</v>
      </c>
      <c r="TH12">
        <f t="shared" si="374"/>
        <v>5675.64</v>
      </c>
      <c r="TI12">
        <f t="shared" si="375"/>
        <v>8082.62</v>
      </c>
      <c r="TJ12">
        <f t="shared" si="376"/>
        <v>0</v>
      </c>
      <c r="TK12">
        <f t="shared" si="377"/>
        <v>0</v>
      </c>
      <c r="TL12">
        <f t="shared" si="378"/>
        <v>0</v>
      </c>
      <c r="TM12">
        <f t="shared" si="379"/>
        <v>0</v>
      </c>
      <c r="TN12">
        <f t="shared" si="380"/>
        <v>0</v>
      </c>
      <c r="TO12">
        <f t="shared" si="381"/>
        <v>0</v>
      </c>
      <c r="TP12">
        <f t="shared" si="382"/>
        <v>0</v>
      </c>
      <c r="TQ12">
        <f t="shared" si="240"/>
        <v>0</v>
      </c>
      <c r="TR12">
        <f t="shared" si="241"/>
        <v>163</v>
      </c>
      <c r="TS12">
        <f t="shared" si="242"/>
        <v>200</v>
      </c>
      <c r="TT12">
        <f t="shared" si="243"/>
        <v>0</v>
      </c>
      <c r="TU12">
        <f t="shared" si="244"/>
        <v>0</v>
      </c>
      <c r="TV12">
        <f t="shared" si="245"/>
        <v>0</v>
      </c>
      <c r="TW12">
        <f t="shared" si="246"/>
        <v>0</v>
      </c>
      <c r="TX12">
        <f t="shared" si="247"/>
        <v>0</v>
      </c>
      <c r="TY12">
        <f t="shared" si="248"/>
        <v>0</v>
      </c>
      <c r="TZ12">
        <f t="shared" si="249"/>
        <v>0</v>
      </c>
      <c r="UA12">
        <f t="shared" si="250"/>
        <v>0</v>
      </c>
      <c r="UB12">
        <f t="shared" si="251"/>
        <v>5642.6600000000008</v>
      </c>
      <c r="UC12">
        <f t="shared" si="252"/>
        <v>7962.7699999999995</v>
      </c>
      <c r="UD12">
        <f t="shared" si="253"/>
        <v>0</v>
      </c>
      <c r="UE12">
        <f t="shared" si="254"/>
        <v>0</v>
      </c>
      <c r="UF12">
        <f t="shared" si="255"/>
        <v>0</v>
      </c>
      <c r="UG12">
        <f t="shared" si="256"/>
        <v>0</v>
      </c>
      <c r="UH12">
        <f t="shared" si="257"/>
        <v>0</v>
      </c>
      <c r="UI12">
        <f t="shared" si="258"/>
        <v>0</v>
      </c>
      <c r="UJ12">
        <f t="shared" si="259"/>
        <v>0</v>
      </c>
      <c r="UK12">
        <f t="shared" si="260"/>
        <v>0</v>
      </c>
      <c r="UL12">
        <f t="shared" si="261"/>
        <v>5152.66</v>
      </c>
      <c r="UM12">
        <f t="shared" si="262"/>
        <v>7962.77</v>
      </c>
      <c r="UN12">
        <f t="shared" si="263"/>
        <v>0</v>
      </c>
      <c r="UO12">
        <f t="shared" si="264"/>
        <v>0</v>
      </c>
      <c r="UP12">
        <f t="shared" si="265"/>
        <v>0</v>
      </c>
      <c r="UQ12">
        <f t="shared" si="266"/>
        <v>0</v>
      </c>
      <c r="UR12">
        <f t="shared" si="267"/>
        <v>0</v>
      </c>
      <c r="US12">
        <f t="shared" si="268"/>
        <v>0</v>
      </c>
      <c r="UT12">
        <f t="shared" si="269"/>
        <v>0</v>
      </c>
      <c r="UU12">
        <f t="shared" si="270"/>
        <v>490</v>
      </c>
      <c r="UV12">
        <f t="shared" si="271"/>
        <v>13758.26</v>
      </c>
      <c r="UW12">
        <f t="shared" si="272"/>
        <v>13115.43</v>
      </c>
      <c r="UX12">
        <f t="shared" si="273"/>
        <v>210.17000000000002</v>
      </c>
      <c r="UY12">
        <f t="shared" si="274"/>
        <v>853</v>
      </c>
      <c r="UZ12">
        <f t="shared" si="275"/>
        <v>2</v>
      </c>
      <c r="VA12" t="str">
        <f t="shared" si="276"/>
        <v/>
      </c>
      <c r="VB12">
        <f t="shared" si="277"/>
        <v>1</v>
      </c>
      <c r="VY12">
        <f t="shared" si="278"/>
        <v>2</v>
      </c>
      <c r="VZ12">
        <f t="shared" si="279"/>
        <v>999</v>
      </c>
      <c r="WH12">
        <v>9</v>
      </c>
      <c r="WI12">
        <f t="shared" si="383"/>
        <v>2721.67</v>
      </c>
      <c r="WJ12">
        <f t="shared" si="384"/>
        <v>6377.75</v>
      </c>
      <c r="WK12">
        <f t="shared" si="385"/>
        <v>8082.62</v>
      </c>
      <c r="WL12">
        <f t="shared" si="386"/>
        <v>0</v>
      </c>
      <c r="WM12">
        <f t="shared" si="387"/>
        <v>0</v>
      </c>
      <c r="WN12">
        <f t="shared" si="388"/>
        <v>0</v>
      </c>
      <c r="WO12">
        <f t="shared" si="389"/>
        <v>0</v>
      </c>
      <c r="WP12">
        <f t="shared" si="390"/>
        <v>0</v>
      </c>
      <c r="WQ12">
        <f t="shared" si="391"/>
        <v>0</v>
      </c>
      <c r="WR12">
        <f t="shared" si="392"/>
        <v>0</v>
      </c>
      <c r="WS12">
        <f t="shared" si="280"/>
        <v>90</v>
      </c>
      <c r="WT12">
        <f t="shared" si="281"/>
        <v>163</v>
      </c>
      <c r="WU12">
        <f t="shared" si="282"/>
        <v>200</v>
      </c>
      <c r="WV12">
        <f t="shared" si="283"/>
        <v>0</v>
      </c>
      <c r="WW12">
        <f t="shared" si="284"/>
        <v>0</v>
      </c>
      <c r="WX12">
        <f t="shared" si="285"/>
        <v>0</v>
      </c>
      <c r="WY12">
        <f t="shared" si="286"/>
        <v>0</v>
      </c>
      <c r="WZ12">
        <f t="shared" si="287"/>
        <v>0</v>
      </c>
      <c r="XA12">
        <f t="shared" si="288"/>
        <v>0</v>
      </c>
      <c r="XB12">
        <f t="shared" si="289"/>
        <v>0</v>
      </c>
      <c r="XC12">
        <f t="shared" si="290"/>
        <v>2683.81</v>
      </c>
      <c r="XD12">
        <f t="shared" si="291"/>
        <v>6360.85</v>
      </c>
      <c r="XE12">
        <f t="shared" si="292"/>
        <v>7962.7699999999995</v>
      </c>
      <c r="XF12">
        <f t="shared" si="293"/>
        <v>0</v>
      </c>
      <c r="XG12">
        <f t="shared" si="294"/>
        <v>0</v>
      </c>
      <c r="XH12">
        <f t="shared" si="295"/>
        <v>0</v>
      </c>
      <c r="XI12">
        <f t="shared" si="296"/>
        <v>0</v>
      </c>
      <c r="XJ12">
        <f t="shared" si="297"/>
        <v>0</v>
      </c>
      <c r="XK12">
        <f t="shared" si="298"/>
        <v>0</v>
      </c>
      <c r="XL12">
        <f t="shared" si="299"/>
        <v>0</v>
      </c>
      <c r="XM12">
        <f t="shared" si="300"/>
        <v>2683.81</v>
      </c>
      <c r="XN12">
        <f t="shared" si="301"/>
        <v>6360.85</v>
      </c>
      <c r="XO12">
        <f t="shared" si="302"/>
        <v>7962.77</v>
      </c>
      <c r="XP12">
        <f t="shared" si="303"/>
        <v>0</v>
      </c>
      <c r="XQ12">
        <f t="shared" si="304"/>
        <v>0</v>
      </c>
      <c r="XR12">
        <f t="shared" si="305"/>
        <v>0</v>
      </c>
      <c r="XS12">
        <f t="shared" si="306"/>
        <v>0</v>
      </c>
      <c r="XT12">
        <f t="shared" si="307"/>
        <v>0</v>
      </c>
      <c r="XU12">
        <f t="shared" si="308"/>
        <v>0</v>
      </c>
      <c r="XV12">
        <f t="shared" si="309"/>
        <v>0</v>
      </c>
      <c r="XX12">
        <f t="shared" si="310"/>
        <v>17182.04</v>
      </c>
      <c r="XY12">
        <f t="shared" si="311"/>
        <v>17007.43</v>
      </c>
      <c r="XZ12">
        <f t="shared" si="312"/>
        <v>278.39</v>
      </c>
    </row>
    <row r="13" spans="1:676" x14ac:dyDescent="0.45">
      <c r="C13" s="47"/>
      <c r="D13" s="48"/>
      <c r="E13" s="49"/>
      <c r="F13" s="48"/>
      <c r="AN13">
        <v>10</v>
      </c>
      <c r="AO13">
        <f>IF($D$16&lt;=0,999,SUMPRODUCT(($D$7:$D$16&gt;0)*($D$7:$D$16&lt;$D$16))+SUMPRODUCT(($D$7:$D$16&gt;0)*($D$7:$D$16=$D$16)*($AN$4:$AN$13&lt;$AN13))+1)</f>
        <v>999</v>
      </c>
      <c r="AP13">
        <f>IF($D$16&lt;=0,999,SUMPRODUCT(($D$7:$D$16&gt;0)*($E$7:$E$16&gt;$E$16))+SUMPRODUCT(($D$7:$D$16&gt;0)*($E$7:$E$16=$E$16)*($AN$4:$AN$13&lt;$AN13))+1)</f>
        <v>999</v>
      </c>
      <c r="AQ13">
        <f>IF($D$16&lt;=0,999,IF($D$20="Snowball",AO13,AP13))</f>
        <v>999</v>
      </c>
      <c r="AT13">
        <v>10</v>
      </c>
      <c r="AU13">
        <f t="shared" si="313"/>
        <v>739.52</v>
      </c>
      <c r="AV13">
        <f t="shared" si="314"/>
        <v>6360.85</v>
      </c>
      <c r="AW13">
        <f t="shared" si="315"/>
        <v>7962.77</v>
      </c>
      <c r="AX13">
        <f t="shared" si="316"/>
        <v>0</v>
      </c>
      <c r="AY13">
        <f t="shared" si="317"/>
        <v>0</v>
      </c>
      <c r="AZ13">
        <f t="shared" si="318"/>
        <v>0</v>
      </c>
      <c r="BA13">
        <f t="shared" si="319"/>
        <v>0</v>
      </c>
      <c r="BB13">
        <f t="shared" si="320"/>
        <v>0</v>
      </c>
      <c r="BC13">
        <f t="shared" si="321"/>
        <v>0</v>
      </c>
      <c r="BD13">
        <f t="shared" si="322"/>
        <v>0</v>
      </c>
      <c r="BE13">
        <f t="shared" si="0"/>
        <v>90</v>
      </c>
      <c r="BF13">
        <f t="shared" si="1"/>
        <v>163</v>
      </c>
      <c r="BG13">
        <f t="shared" si="2"/>
        <v>200</v>
      </c>
      <c r="BH13">
        <f t="shared" si="3"/>
        <v>0</v>
      </c>
      <c r="BI13">
        <f t="shared" si="4"/>
        <v>0</v>
      </c>
      <c r="BJ13">
        <f t="shared" si="5"/>
        <v>0</v>
      </c>
      <c r="BK13">
        <f t="shared" si="6"/>
        <v>0</v>
      </c>
      <c r="BL13">
        <f t="shared" si="7"/>
        <v>0</v>
      </c>
      <c r="BM13">
        <f t="shared" si="8"/>
        <v>0</v>
      </c>
      <c r="BN13">
        <f t="shared" si="9"/>
        <v>0</v>
      </c>
      <c r="BO13">
        <f t="shared" si="10"/>
        <v>663.68999999999994</v>
      </c>
      <c r="BP13">
        <f t="shared" si="11"/>
        <v>6343.5700000000006</v>
      </c>
      <c r="BQ13">
        <f t="shared" si="12"/>
        <v>7841.7300000000005</v>
      </c>
      <c r="BR13">
        <f t="shared" si="13"/>
        <v>0</v>
      </c>
      <c r="BS13">
        <f t="shared" si="14"/>
        <v>0</v>
      </c>
      <c r="BT13">
        <f t="shared" si="15"/>
        <v>0</v>
      </c>
      <c r="BU13">
        <f t="shared" si="16"/>
        <v>0</v>
      </c>
      <c r="BV13">
        <f t="shared" si="17"/>
        <v>0</v>
      </c>
      <c r="BW13">
        <f t="shared" si="18"/>
        <v>0</v>
      </c>
      <c r="BX13">
        <f t="shared" si="19"/>
        <v>0</v>
      </c>
      <c r="BY13">
        <f t="shared" si="20"/>
        <v>463.69</v>
      </c>
      <c r="BZ13">
        <f t="shared" si="21"/>
        <v>6343.57</v>
      </c>
      <c r="CA13">
        <f t="shared" si="22"/>
        <v>7841.73</v>
      </c>
      <c r="CB13">
        <f t="shared" si="23"/>
        <v>0</v>
      </c>
      <c r="CC13">
        <f t="shared" si="24"/>
        <v>0</v>
      </c>
      <c r="CD13">
        <f t="shared" si="25"/>
        <v>0</v>
      </c>
      <c r="CE13">
        <f t="shared" si="26"/>
        <v>0</v>
      </c>
      <c r="CF13">
        <f t="shared" si="27"/>
        <v>0</v>
      </c>
      <c r="CG13">
        <f t="shared" si="28"/>
        <v>0</v>
      </c>
      <c r="CH13">
        <f t="shared" si="29"/>
        <v>0</v>
      </c>
      <c r="CI13">
        <f t="shared" si="30"/>
        <v>200</v>
      </c>
      <c r="CJ13">
        <f t="shared" si="31"/>
        <v>15063.140000000001</v>
      </c>
      <c r="CK13">
        <f t="shared" si="32"/>
        <v>14648.989999999998</v>
      </c>
      <c r="CL13">
        <f t="shared" si="33"/>
        <v>238.84999999999997</v>
      </c>
      <c r="CM13">
        <f t="shared" si="34"/>
        <v>653.00000000000318</v>
      </c>
      <c r="CN13">
        <f t="shared" si="35"/>
        <v>1</v>
      </c>
      <c r="CO13" t="str">
        <f t="shared" si="36"/>
        <v/>
      </c>
      <c r="CP13">
        <f t="shared" si="37"/>
        <v>0</v>
      </c>
      <c r="DM13">
        <f t="shared" si="38"/>
        <v>1</v>
      </c>
      <c r="DN13">
        <f t="shared" si="39"/>
        <v>999</v>
      </c>
      <c r="DV13">
        <v>10</v>
      </c>
      <c r="DW13">
        <f t="shared" si="323"/>
        <v>2683.81</v>
      </c>
      <c r="DX13">
        <f t="shared" si="324"/>
        <v>4386.79</v>
      </c>
      <c r="DY13">
        <f t="shared" si="325"/>
        <v>7962.77</v>
      </c>
      <c r="DZ13">
        <f t="shared" si="326"/>
        <v>0</v>
      </c>
      <c r="EA13">
        <f t="shared" si="327"/>
        <v>0</v>
      </c>
      <c r="EB13">
        <f t="shared" si="328"/>
        <v>0</v>
      </c>
      <c r="EC13">
        <f t="shared" si="329"/>
        <v>0</v>
      </c>
      <c r="ED13">
        <f t="shared" si="330"/>
        <v>0</v>
      </c>
      <c r="EE13">
        <f t="shared" si="331"/>
        <v>0</v>
      </c>
      <c r="EF13">
        <f t="shared" si="332"/>
        <v>0</v>
      </c>
      <c r="EG13">
        <f t="shared" si="40"/>
        <v>90</v>
      </c>
      <c r="EH13">
        <f t="shared" si="41"/>
        <v>163</v>
      </c>
      <c r="EI13">
        <f t="shared" si="42"/>
        <v>200</v>
      </c>
      <c r="EJ13">
        <f t="shared" si="43"/>
        <v>0</v>
      </c>
      <c r="EK13">
        <f t="shared" si="44"/>
        <v>0</v>
      </c>
      <c r="EL13">
        <f t="shared" si="45"/>
        <v>0</v>
      </c>
      <c r="EM13">
        <f t="shared" si="46"/>
        <v>0</v>
      </c>
      <c r="EN13">
        <f t="shared" si="47"/>
        <v>0</v>
      </c>
      <c r="EO13">
        <f t="shared" si="48"/>
        <v>0</v>
      </c>
      <c r="EP13">
        <f t="shared" si="49"/>
        <v>0</v>
      </c>
      <c r="EQ13">
        <f t="shared" si="50"/>
        <v>2645.23</v>
      </c>
      <c r="ER13">
        <f t="shared" si="51"/>
        <v>4324.28</v>
      </c>
      <c r="ES13">
        <f t="shared" si="52"/>
        <v>7841.7300000000005</v>
      </c>
      <c r="ET13">
        <f t="shared" si="53"/>
        <v>0</v>
      </c>
      <c r="EU13">
        <f t="shared" si="54"/>
        <v>0</v>
      </c>
      <c r="EV13">
        <f t="shared" si="55"/>
        <v>0</v>
      </c>
      <c r="EW13">
        <f t="shared" si="56"/>
        <v>0</v>
      </c>
      <c r="EX13">
        <f t="shared" si="57"/>
        <v>0</v>
      </c>
      <c r="EY13">
        <f t="shared" si="58"/>
        <v>0</v>
      </c>
      <c r="EZ13">
        <f t="shared" si="59"/>
        <v>0</v>
      </c>
      <c r="FA13">
        <f t="shared" si="60"/>
        <v>2645.23</v>
      </c>
      <c r="FB13">
        <f t="shared" si="61"/>
        <v>4124.28</v>
      </c>
      <c r="FC13">
        <f t="shared" si="62"/>
        <v>7841.73</v>
      </c>
      <c r="FD13">
        <f t="shared" si="63"/>
        <v>0</v>
      </c>
      <c r="FE13">
        <f t="shared" si="64"/>
        <v>0</v>
      </c>
      <c r="FF13">
        <f t="shared" si="65"/>
        <v>0</v>
      </c>
      <c r="FG13">
        <f t="shared" si="66"/>
        <v>0</v>
      </c>
      <c r="FH13">
        <f t="shared" si="67"/>
        <v>0</v>
      </c>
      <c r="FI13">
        <f t="shared" si="68"/>
        <v>0</v>
      </c>
      <c r="FJ13">
        <f t="shared" si="69"/>
        <v>0</v>
      </c>
      <c r="FK13">
        <f t="shared" si="70"/>
        <v>200</v>
      </c>
      <c r="FL13">
        <f t="shared" si="71"/>
        <v>15033.37</v>
      </c>
      <c r="FM13">
        <f t="shared" si="72"/>
        <v>14611.24</v>
      </c>
      <c r="FN13">
        <f t="shared" si="73"/>
        <v>230.87</v>
      </c>
      <c r="FO13">
        <f t="shared" si="74"/>
        <v>653.00000000000102</v>
      </c>
      <c r="FP13">
        <f t="shared" si="75"/>
        <v>2</v>
      </c>
      <c r="FQ13" t="str">
        <f t="shared" si="76"/>
        <v/>
      </c>
      <c r="FR13">
        <f t="shared" si="77"/>
        <v>0</v>
      </c>
      <c r="GO13">
        <f t="shared" si="78"/>
        <v>1</v>
      </c>
      <c r="GP13">
        <f t="shared" si="79"/>
        <v>999</v>
      </c>
      <c r="GX13">
        <v>10</v>
      </c>
      <c r="GY13">
        <f t="shared" si="333"/>
        <v>2683.81</v>
      </c>
      <c r="GZ13">
        <f t="shared" si="334"/>
        <v>6360.85</v>
      </c>
      <c r="HA13">
        <f t="shared" si="335"/>
        <v>7962.77</v>
      </c>
      <c r="HB13">
        <f t="shared" si="336"/>
        <v>0</v>
      </c>
      <c r="HC13">
        <f t="shared" si="337"/>
        <v>0</v>
      </c>
      <c r="HD13">
        <f t="shared" si="338"/>
        <v>0</v>
      </c>
      <c r="HE13">
        <f t="shared" si="339"/>
        <v>0</v>
      </c>
      <c r="HF13">
        <f t="shared" si="340"/>
        <v>0</v>
      </c>
      <c r="HG13">
        <f t="shared" si="341"/>
        <v>0</v>
      </c>
      <c r="HH13">
        <f t="shared" si="342"/>
        <v>0</v>
      </c>
      <c r="HI13">
        <f t="shared" si="80"/>
        <v>90</v>
      </c>
      <c r="HJ13">
        <f t="shared" si="81"/>
        <v>163</v>
      </c>
      <c r="HK13">
        <f t="shared" si="82"/>
        <v>200</v>
      </c>
      <c r="HL13">
        <f t="shared" si="83"/>
        <v>0</v>
      </c>
      <c r="HM13">
        <f t="shared" si="84"/>
        <v>0</v>
      </c>
      <c r="HN13">
        <f t="shared" si="85"/>
        <v>0</v>
      </c>
      <c r="HO13">
        <f t="shared" si="86"/>
        <v>0</v>
      </c>
      <c r="HP13">
        <f t="shared" si="87"/>
        <v>0</v>
      </c>
      <c r="HQ13">
        <f t="shared" si="88"/>
        <v>0</v>
      </c>
      <c r="HR13">
        <f t="shared" si="89"/>
        <v>0</v>
      </c>
      <c r="HS13">
        <f t="shared" si="90"/>
        <v>2645.23</v>
      </c>
      <c r="HT13">
        <f t="shared" si="91"/>
        <v>6343.5700000000006</v>
      </c>
      <c r="HU13">
        <f t="shared" si="92"/>
        <v>7841.7300000000005</v>
      </c>
      <c r="HV13">
        <f t="shared" si="93"/>
        <v>0</v>
      </c>
      <c r="HW13">
        <f t="shared" si="94"/>
        <v>0</v>
      </c>
      <c r="HX13">
        <f t="shared" si="95"/>
        <v>0</v>
      </c>
      <c r="HY13">
        <f t="shared" si="96"/>
        <v>0</v>
      </c>
      <c r="HZ13">
        <f t="shared" si="97"/>
        <v>0</v>
      </c>
      <c r="IA13">
        <f t="shared" si="98"/>
        <v>0</v>
      </c>
      <c r="IB13">
        <f t="shared" si="99"/>
        <v>0</v>
      </c>
      <c r="IC13">
        <f t="shared" si="100"/>
        <v>2645.23</v>
      </c>
      <c r="ID13">
        <f t="shared" si="101"/>
        <v>6343.57</v>
      </c>
      <c r="IE13">
        <f t="shared" si="102"/>
        <v>7841.73</v>
      </c>
      <c r="IF13">
        <f t="shared" si="103"/>
        <v>0</v>
      </c>
      <c r="IG13">
        <f t="shared" si="104"/>
        <v>0</v>
      </c>
      <c r="IH13">
        <f t="shared" si="105"/>
        <v>0</v>
      </c>
      <c r="II13">
        <f t="shared" si="106"/>
        <v>0</v>
      </c>
      <c r="IJ13">
        <f t="shared" si="107"/>
        <v>0</v>
      </c>
      <c r="IK13">
        <f t="shared" si="108"/>
        <v>0</v>
      </c>
      <c r="IL13">
        <f t="shared" si="109"/>
        <v>0</v>
      </c>
      <c r="IM13">
        <f t="shared" si="110"/>
        <v>0</v>
      </c>
      <c r="IN13">
        <f t="shared" si="111"/>
        <v>17007.43</v>
      </c>
      <c r="IO13">
        <f t="shared" si="112"/>
        <v>16830.53</v>
      </c>
      <c r="IP13">
        <f t="shared" si="113"/>
        <v>276.09999999999997</v>
      </c>
      <c r="IQ13">
        <f t="shared" si="114"/>
        <v>453.00000000000142</v>
      </c>
      <c r="IR13">
        <f t="shared" si="115"/>
        <v>1</v>
      </c>
      <c r="IS13" t="str">
        <f t="shared" si="116"/>
        <v/>
      </c>
      <c r="IT13">
        <f t="shared" si="117"/>
        <v>0</v>
      </c>
      <c r="JQ13">
        <f t="shared" si="118"/>
        <v>1</v>
      </c>
      <c r="JR13">
        <f t="shared" si="119"/>
        <v>999</v>
      </c>
      <c r="JZ13">
        <v>10</v>
      </c>
      <c r="KA13">
        <f t="shared" si="343"/>
        <v>1711.67</v>
      </c>
      <c r="KB13">
        <f t="shared" si="344"/>
        <v>6360.85</v>
      </c>
      <c r="KC13">
        <f t="shared" si="345"/>
        <v>7962.77</v>
      </c>
      <c r="KD13">
        <f t="shared" si="346"/>
        <v>0</v>
      </c>
      <c r="KE13">
        <f t="shared" si="347"/>
        <v>0</v>
      </c>
      <c r="KF13">
        <f t="shared" si="348"/>
        <v>0</v>
      </c>
      <c r="KG13">
        <f t="shared" si="349"/>
        <v>0</v>
      </c>
      <c r="KH13">
        <f t="shared" si="350"/>
        <v>0</v>
      </c>
      <c r="KI13">
        <f t="shared" si="351"/>
        <v>0</v>
      </c>
      <c r="KJ13">
        <f t="shared" si="352"/>
        <v>0</v>
      </c>
      <c r="KK13">
        <f t="shared" si="120"/>
        <v>90</v>
      </c>
      <c r="KL13">
        <f t="shared" si="121"/>
        <v>163</v>
      </c>
      <c r="KM13">
        <f t="shared" si="122"/>
        <v>200</v>
      </c>
      <c r="KN13">
        <f t="shared" si="123"/>
        <v>0</v>
      </c>
      <c r="KO13">
        <f t="shared" si="124"/>
        <v>0</v>
      </c>
      <c r="KP13">
        <f t="shared" si="125"/>
        <v>0</v>
      </c>
      <c r="KQ13">
        <f t="shared" si="126"/>
        <v>0</v>
      </c>
      <c r="KR13">
        <f t="shared" si="127"/>
        <v>0</v>
      </c>
      <c r="KS13">
        <f t="shared" si="128"/>
        <v>0</v>
      </c>
      <c r="KT13">
        <f t="shared" si="129"/>
        <v>0</v>
      </c>
      <c r="KU13">
        <f t="shared" si="130"/>
        <v>1654.46</v>
      </c>
      <c r="KV13">
        <f t="shared" si="131"/>
        <v>6343.5700000000006</v>
      </c>
      <c r="KW13">
        <f t="shared" si="132"/>
        <v>7841.7300000000005</v>
      </c>
      <c r="KX13">
        <f t="shared" si="133"/>
        <v>0</v>
      </c>
      <c r="KY13">
        <f t="shared" si="134"/>
        <v>0</v>
      </c>
      <c r="KZ13">
        <f t="shared" si="135"/>
        <v>0</v>
      </c>
      <c r="LA13">
        <f t="shared" si="136"/>
        <v>0</v>
      </c>
      <c r="LB13">
        <f t="shared" si="137"/>
        <v>0</v>
      </c>
      <c r="LC13">
        <f t="shared" si="138"/>
        <v>0</v>
      </c>
      <c r="LD13">
        <f t="shared" si="139"/>
        <v>0</v>
      </c>
      <c r="LE13">
        <f t="shared" si="140"/>
        <v>1554.46</v>
      </c>
      <c r="LF13">
        <f t="shared" si="141"/>
        <v>6343.57</v>
      </c>
      <c r="LG13">
        <f t="shared" si="142"/>
        <v>7841.73</v>
      </c>
      <c r="LH13">
        <f t="shared" si="143"/>
        <v>0</v>
      </c>
      <c r="LI13">
        <f t="shared" si="144"/>
        <v>0</v>
      </c>
      <c r="LJ13">
        <f t="shared" si="145"/>
        <v>0</v>
      </c>
      <c r="LK13">
        <f t="shared" si="146"/>
        <v>0</v>
      </c>
      <c r="LL13">
        <f t="shared" si="147"/>
        <v>0</v>
      </c>
      <c r="LM13">
        <f t="shared" si="148"/>
        <v>0</v>
      </c>
      <c r="LN13">
        <f t="shared" si="149"/>
        <v>0</v>
      </c>
      <c r="LO13">
        <f t="shared" si="150"/>
        <v>100</v>
      </c>
      <c r="LP13">
        <f t="shared" si="151"/>
        <v>16035.29</v>
      </c>
      <c r="LQ13">
        <f t="shared" si="152"/>
        <v>15739.759999999998</v>
      </c>
      <c r="LR13">
        <f t="shared" si="153"/>
        <v>257.46999999999997</v>
      </c>
      <c r="LS13">
        <f t="shared" si="154"/>
        <v>553.0000000000025</v>
      </c>
      <c r="LT13">
        <f t="shared" si="155"/>
        <v>1</v>
      </c>
      <c r="LU13" t="str">
        <f t="shared" si="156"/>
        <v/>
      </c>
      <c r="LV13">
        <f t="shared" si="157"/>
        <v>0</v>
      </c>
      <c r="MS13">
        <f t="shared" si="158"/>
        <v>1</v>
      </c>
      <c r="MT13">
        <f t="shared" si="159"/>
        <v>999</v>
      </c>
      <c r="NB13">
        <v>10</v>
      </c>
      <c r="NC13">
        <f t="shared" si="353"/>
        <v>739.52</v>
      </c>
      <c r="ND13">
        <f t="shared" si="354"/>
        <v>6360.85</v>
      </c>
      <c r="NE13">
        <f t="shared" si="355"/>
        <v>7962.77</v>
      </c>
      <c r="NF13">
        <f t="shared" si="356"/>
        <v>0</v>
      </c>
      <c r="NG13">
        <f t="shared" si="357"/>
        <v>0</v>
      </c>
      <c r="NH13">
        <f t="shared" si="358"/>
        <v>0</v>
      </c>
      <c r="NI13">
        <f t="shared" si="359"/>
        <v>0</v>
      </c>
      <c r="NJ13">
        <f t="shared" si="360"/>
        <v>0</v>
      </c>
      <c r="NK13">
        <f t="shared" si="361"/>
        <v>0</v>
      </c>
      <c r="NL13">
        <f t="shared" si="362"/>
        <v>0</v>
      </c>
      <c r="NM13">
        <f t="shared" si="160"/>
        <v>90</v>
      </c>
      <c r="NN13">
        <f t="shared" si="161"/>
        <v>163</v>
      </c>
      <c r="NO13">
        <f t="shared" si="162"/>
        <v>200</v>
      </c>
      <c r="NP13">
        <f t="shared" si="163"/>
        <v>0</v>
      </c>
      <c r="NQ13">
        <f t="shared" si="164"/>
        <v>0</v>
      </c>
      <c r="NR13">
        <f t="shared" si="165"/>
        <v>0</v>
      </c>
      <c r="NS13">
        <f t="shared" si="166"/>
        <v>0</v>
      </c>
      <c r="NT13">
        <f t="shared" si="167"/>
        <v>0</v>
      </c>
      <c r="NU13">
        <f t="shared" si="168"/>
        <v>0</v>
      </c>
      <c r="NV13">
        <f t="shared" si="169"/>
        <v>0</v>
      </c>
      <c r="NW13">
        <f t="shared" si="170"/>
        <v>663.68999999999994</v>
      </c>
      <c r="NX13">
        <f t="shared" si="171"/>
        <v>6343.5700000000006</v>
      </c>
      <c r="NY13">
        <f t="shared" si="172"/>
        <v>7841.7300000000005</v>
      </c>
      <c r="NZ13">
        <f t="shared" si="173"/>
        <v>0</v>
      </c>
      <c r="OA13">
        <f t="shared" si="174"/>
        <v>0</v>
      </c>
      <c r="OB13">
        <f t="shared" si="175"/>
        <v>0</v>
      </c>
      <c r="OC13">
        <f t="shared" si="176"/>
        <v>0</v>
      </c>
      <c r="OD13">
        <f t="shared" si="177"/>
        <v>0</v>
      </c>
      <c r="OE13">
        <f t="shared" si="178"/>
        <v>0</v>
      </c>
      <c r="OF13">
        <f t="shared" si="179"/>
        <v>0</v>
      </c>
      <c r="OG13">
        <f t="shared" si="180"/>
        <v>463.69</v>
      </c>
      <c r="OH13">
        <f t="shared" si="181"/>
        <v>6343.57</v>
      </c>
      <c r="OI13">
        <f t="shared" si="182"/>
        <v>7841.73</v>
      </c>
      <c r="OJ13">
        <f t="shared" si="183"/>
        <v>0</v>
      </c>
      <c r="OK13">
        <f t="shared" si="184"/>
        <v>0</v>
      </c>
      <c r="OL13">
        <f t="shared" si="185"/>
        <v>0</v>
      </c>
      <c r="OM13">
        <f t="shared" si="186"/>
        <v>0</v>
      </c>
      <c r="ON13">
        <f t="shared" si="187"/>
        <v>0</v>
      </c>
      <c r="OO13">
        <f t="shared" si="188"/>
        <v>0</v>
      </c>
      <c r="OP13">
        <f t="shared" si="189"/>
        <v>0</v>
      </c>
      <c r="OQ13">
        <f t="shared" si="190"/>
        <v>200</v>
      </c>
      <c r="OR13">
        <f t="shared" si="191"/>
        <v>15063.140000000001</v>
      </c>
      <c r="OS13">
        <f t="shared" si="192"/>
        <v>14648.989999999998</v>
      </c>
      <c r="OT13">
        <f t="shared" si="193"/>
        <v>238.84999999999997</v>
      </c>
      <c r="OU13">
        <f t="shared" si="194"/>
        <v>653.00000000000318</v>
      </c>
      <c r="OV13">
        <f t="shared" si="195"/>
        <v>1</v>
      </c>
      <c r="OW13" t="str">
        <f t="shared" si="196"/>
        <v/>
      </c>
      <c r="OX13">
        <f t="shared" si="197"/>
        <v>0</v>
      </c>
      <c r="PU13">
        <f t="shared" si="198"/>
        <v>1</v>
      </c>
      <c r="PV13">
        <f t="shared" si="199"/>
        <v>999</v>
      </c>
      <c r="QD13">
        <v>10</v>
      </c>
      <c r="QE13">
        <f t="shared" si="363"/>
        <v>0</v>
      </c>
      <c r="QF13">
        <f t="shared" si="364"/>
        <v>6128.22</v>
      </c>
      <c r="QG13">
        <f t="shared" si="365"/>
        <v>7962.77</v>
      </c>
      <c r="QH13">
        <f t="shared" si="366"/>
        <v>0</v>
      </c>
      <c r="QI13">
        <f t="shared" si="367"/>
        <v>0</v>
      </c>
      <c r="QJ13">
        <f t="shared" si="368"/>
        <v>0</v>
      </c>
      <c r="QK13">
        <f t="shared" si="369"/>
        <v>0</v>
      </c>
      <c r="QL13">
        <f t="shared" si="370"/>
        <v>0</v>
      </c>
      <c r="QM13">
        <f t="shared" si="371"/>
        <v>0</v>
      </c>
      <c r="QN13">
        <f t="shared" si="372"/>
        <v>0</v>
      </c>
      <c r="QO13">
        <f t="shared" si="200"/>
        <v>0</v>
      </c>
      <c r="QP13">
        <f t="shared" si="201"/>
        <v>163</v>
      </c>
      <c r="QQ13">
        <f t="shared" si="202"/>
        <v>200</v>
      </c>
      <c r="QR13">
        <f t="shared" si="203"/>
        <v>0</v>
      </c>
      <c r="QS13">
        <f t="shared" si="204"/>
        <v>0</v>
      </c>
      <c r="QT13">
        <f t="shared" si="205"/>
        <v>0</v>
      </c>
      <c r="QU13">
        <f t="shared" si="206"/>
        <v>0</v>
      </c>
      <c r="QV13">
        <f t="shared" si="207"/>
        <v>0</v>
      </c>
      <c r="QW13">
        <f t="shared" si="208"/>
        <v>0</v>
      </c>
      <c r="QX13">
        <f t="shared" si="209"/>
        <v>0</v>
      </c>
      <c r="QY13">
        <f t="shared" si="210"/>
        <v>0</v>
      </c>
      <c r="QZ13">
        <f t="shared" si="211"/>
        <v>6105.6100000000006</v>
      </c>
      <c r="RA13">
        <f t="shared" si="212"/>
        <v>7841.7300000000005</v>
      </c>
      <c r="RB13">
        <f t="shared" si="213"/>
        <v>0</v>
      </c>
      <c r="RC13">
        <f t="shared" si="214"/>
        <v>0</v>
      </c>
      <c r="RD13">
        <f t="shared" si="215"/>
        <v>0</v>
      </c>
      <c r="RE13">
        <f t="shared" si="216"/>
        <v>0</v>
      </c>
      <c r="RF13">
        <f t="shared" si="217"/>
        <v>0</v>
      </c>
      <c r="RG13">
        <f t="shared" si="218"/>
        <v>0</v>
      </c>
      <c r="RH13">
        <f t="shared" si="219"/>
        <v>0</v>
      </c>
      <c r="RI13">
        <f t="shared" si="220"/>
        <v>0</v>
      </c>
      <c r="RJ13">
        <f t="shared" si="221"/>
        <v>5715.61</v>
      </c>
      <c r="RK13">
        <f t="shared" si="222"/>
        <v>7841.73</v>
      </c>
      <c r="RL13">
        <f t="shared" si="223"/>
        <v>0</v>
      </c>
      <c r="RM13">
        <f t="shared" si="224"/>
        <v>0</v>
      </c>
      <c r="RN13">
        <f t="shared" si="225"/>
        <v>0</v>
      </c>
      <c r="RO13">
        <f t="shared" si="226"/>
        <v>0</v>
      </c>
      <c r="RP13">
        <f t="shared" si="227"/>
        <v>0</v>
      </c>
      <c r="RQ13">
        <f t="shared" si="228"/>
        <v>0</v>
      </c>
      <c r="RR13">
        <f t="shared" si="229"/>
        <v>0</v>
      </c>
      <c r="RS13">
        <f t="shared" si="230"/>
        <v>390</v>
      </c>
      <c r="RT13">
        <f t="shared" si="231"/>
        <v>14090.990000000002</v>
      </c>
      <c r="RU13">
        <f t="shared" si="232"/>
        <v>13557.34</v>
      </c>
      <c r="RV13">
        <f t="shared" si="233"/>
        <v>219.34999999999997</v>
      </c>
      <c r="RW13">
        <f t="shared" si="234"/>
        <v>753.00000000000136</v>
      </c>
      <c r="RX13">
        <f t="shared" si="235"/>
        <v>2</v>
      </c>
      <c r="RY13" t="str">
        <f t="shared" si="236"/>
        <v/>
      </c>
      <c r="RZ13">
        <f t="shared" si="237"/>
        <v>1</v>
      </c>
      <c r="SW13">
        <f t="shared" si="238"/>
        <v>2</v>
      </c>
      <c r="SX13">
        <f t="shared" si="239"/>
        <v>999</v>
      </c>
      <c r="TF13">
        <v>10</v>
      </c>
      <c r="TG13">
        <f t="shared" si="373"/>
        <v>0</v>
      </c>
      <c r="TH13">
        <f t="shared" si="374"/>
        <v>5152.66</v>
      </c>
      <c r="TI13">
        <f t="shared" si="375"/>
        <v>7962.77</v>
      </c>
      <c r="TJ13">
        <f t="shared" si="376"/>
        <v>0</v>
      </c>
      <c r="TK13">
        <f t="shared" si="377"/>
        <v>0</v>
      </c>
      <c r="TL13">
        <f t="shared" si="378"/>
        <v>0</v>
      </c>
      <c r="TM13">
        <f t="shared" si="379"/>
        <v>0</v>
      </c>
      <c r="TN13">
        <f t="shared" si="380"/>
        <v>0</v>
      </c>
      <c r="TO13">
        <f t="shared" si="381"/>
        <v>0</v>
      </c>
      <c r="TP13">
        <f t="shared" si="382"/>
        <v>0</v>
      </c>
      <c r="TQ13">
        <f t="shared" si="240"/>
        <v>0</v>
      </c>
      <c r="TR13">
        <f t="shared" si="241"/>
        <v>163</v>
      </c>
      <c r="TS13">
        <f t="shared" si="242"/>
        <v>200</v>
      </c>
      <c r="TT13">
        <f t="shared" si="243"/>
        <v>0</v>
      </c>
      <c r="TU13">
        <f t="shared" si="244"/>
        <v>0</v>
      </c>
      <c r="TV13">
        <f t="shared" si="245"/>
        <v>0</v>
      </c>
      <c r="TW13">
        <f t="shared" si="246"/>
        <v>0</v>
      </c>
      <c r="TX13">
        <f t="shared" si="247"/>
        <v>0</v>
      </c>
      <c r="TY13">
        <f t="shared" si="248"/>
        <v>0</v>
      </c>
      <c r="TZ13">
        <f t="shared" si="249"/>
        <v>0</v>
      </c>
      <c r="UA13">
        <f t="shared" si="250"/>
        <v>0</v>
      </c>
      <c r="UB13">
        <f t="shared" si="251"/>
        <v>5107.7</v>
      </c>
      <c r="UC13">
        <f t="shared" si="252"/>
        <v>7841.7300000000005</v>
      </c>
      <c r="UD13">
        <f t="shared" si="253"/>
        <v>0</v>
      </c>
      <c r="UE13">
        <f t="shared" si="254"/>
        <v>0</v>
      </c>
      <c r="UF13">
        <f t="shared" si="255"/>
        <v>0</v>
      </c>
      <c r="UG13">
        <f t="shared" si="256"/>
        <v>0</v>
      </c>
      <c r="UH13">
        <f t="shared" si="257"/>
        <v>0</v>
      </c>
      <c r="UI13">
        <f t="shared" si="258"/>
        <v>0</v>
      </c>
      <c r="UJ13">
        <f t="shared" si="259"/>
        <v>0</v>
      </c>
      <c r="UK13">
        <f t="shared" si="260"/>
        <v>0</v>
      </c>
      <c r="UL13">
        <f t="shared" si="261"/>
        <v>4617.7</v>
      </c>
      <c r="UM13">
        <f t="shared" si="262"/>
        <v>7841.73</v>
      </c>
      <c r="UN13">
        <f t="shared" si="263"/>
        <v>0</v>
      </c>
      <c r="UO13">
        <f t="shared" si="264"/>
        <v>0</v>
      </c>
      <c r="UP13">
        <f t="shared" si="265"/>
        <v>0</v>
      </c>
      <c r="UQ13">
        <f t="shared" si="266"/>
        <v>0</v>
      </c>
      <c r="UR13">
        <f t="shared" si="267"/>
        <v>0</v>
      </c>
      <c r="US13">
        <f t="shared" si="268"/>
        <v>0</v>
      </c>
      <c r="UT13">
        <f t="shared" si="269"/>
        <v>0</v>
      </c>
      <c r="UU13">
        <f t="shared" si="270"/>
        <v>490</v>
      </c>
      <c r="UV13">
        <f t="shared" si="271"/>
        <v>13115.43</v>
      </c>
      <c r="UW13">
        <f t="shared" si="272"/>
        <v>12459.43</v>
      </c>
      <c r="UX13">
        <f t="shared" si="273"/>
        <v>197</v>
      </c>
      <c r="UY13">
        <f t="shared" si="274"/>
        <v>853</v>
      </c>
      <c r="UZ13">
        <f t="shared" si="275"/>
        <v>2</v>
      </c>
      <c r="VA13" t="str">
        <f t="shared" si="276"/>
        <v/>
      </c>
      <c r="VB13">
        <f t="shared" si="277"/>
        <v>1</v>
      </c>
      <c r="VY13">
        <f t="shared" si="278"/>
        <v>2</v>
      </c>
      <c r="VZ13">
        <f t="shared" si="279"/>
        <v>999</v>
      </c>
      <c r="WH13">
        <v>10</v>
      </c>
      <c r="WI13">
        <f t="shared" si="383"/>
        <v>2683.81</v>
      </c>
      <c r="WJ13">
        <f t="shared" si="384"/>
        <v>6360.85</v>
      </c>
      <c r="WK13">
        <f t="shared" si="385"/>
        <v>7962.77</v>
      </c>
      <c r="WL13">
        <f t="shared" si="386"/>
        <v>0</v>
      </c>
      <c r="WM13">
        <f t="shared" si="387"/>
        <v>0</v>
      </c>
      <c r="WN13">
        <f t="shared" si="388"/>
        <v>0</v>
      </c>
      <c r="WO13">
        <f t="shared" si="389"/>
        <v>0</v>
      </c>
      <c r="WP13">
        <f t="shared" si="390"/>
        <v>0</v>
      </c>
      <c r="WQ13">
        <f t="shared" si="391"/>
        <v>0</v>
      </c>
      <c r="WR13">
        <f t="shared" si="392"/>
        <v>0</v>
      </c>
      <c r="WS13">
        <f t="shared" si="280"/>
        <v>90</v>
      </c>
      <c r="WT13">
        <f t="shared" si="281"/>
        <v>163</v>
      </c>
      <c r="WU13">
        <f t="shared" si="282"/>
        <v>200</v>
      </c>
      <c r="WV13">
        <f t="shared" si="283"/>
        <v>0</v>
      </c>
      <c r="WW13">
        <f t="shared" si="284"/>
        <v>0</v>
      </c>
      <c r="WX13">
        <f t="shared" si="285"/>
        <v>0</v>
      </c>
      <c r="WY13">
        <f t="shared" si="286"/>
        <v>0</v>
      </c>
      <c r="WZ13">
        <f t="shared" si="287"/>
        <v>0</v>
      </c>
      <c r="XA13">
        <f t="shared" si="288"/>
        <v>0</v>
      </c>
      <c r="XB13">
        <f t="shared" si="289"/>
        <v>0</v>
      </c>
      <c r="XC13">
        <f t="shared" si="290"/>
        <v>2645.23</v>
      </c>
      <c r="XD13">
        <f t="shared" si="291"/>
        <v>6343.5700000000006</v>
      </c>
      <c r="XE13">
        <f t="shared" si="292"/>
        <v>7841.7300000000005</v>
      </c>
      <c r="XF13">
        <f t="shared" si="293"/>
        <v>0</v>
      </c>
      <c r="XG13">
        <f t="shared" si="294"/>
        <v>0</v>
      </c>
      <c r="XH13">
        <f t="shared" si="295"/>
        <v>0</v>
      </c>
      <c r="XI13">
        <f t="shared" si="296"/>
        <v>0</v>
      </c>
      <c r="XJ13">
        <f t="shared" si="297"/>
        <v>0</v>
      </c>
      <c r="XK13">
        <f t="shared" si="298"/>
        <v>0</v>
      </c>
      <c r="XL13">
        <f t="shared" si="299"/>
        <v>0</v>
      </c>
      <c r="XM13">
        <f t="shared" si="300"/>
        <v>2645.23</v>
      </c>
      <c r="XN13">
        <f t="shared" si="301"/>
        <v>6343.57</v>
      </c>
      <c r="XO13">
        <f t="shared" si="302"/>
        <v>7841.73</v>
      </c>
      <c r="XP13">
        <f t="shared" si="303"/>
        <v>0</v>
      </c>
      <c r="XQ13">
        <f t="shared" si="304"/>
        <v>0</v>
      </c>
      <c r="XR13">
        <f t="shared" si="305"/>
        <v>0</v>
      </c>
      <c r="XS13">
        <f t="shared" si="306"/>
        <v>0</v>
      </c>
      <c r="XT13">
        <f t="shared" si="307"/>
        <v>0</v>
      </c>
      <c r="XU13">
        <f t="shared" si="308"/>
        <v>0</v>
      </c>
      <c r="XV13">
        <f t="shared" si="309"/>
        <v>0</v>
      </c>
      <c r="XX13">
        <f t="shared" si="310"/>
        <v>17007.43</v>
      </c>
      <c r="XY13">
        <f t="shared" si="311"/>
        <v>16830.53</v>
      </c>
      <c r="XZ13">
        <f t="shared" si="312"/>
        <v>276.09999999999997</v>
      </c>
    </row>
    <row r="14" spans="1:676" x14ac:dyDescent="0.45">
      <c r="C14" s="47"/>
      <c r="D14" s="48"/>
      <c r="E14" s="49"/>
      <c r="F14" s="48"/>
      <c r="AT14">
        <v>11</v>
      </c>
      <c r="AU14">
        <f t="shared" si="313"/>
        <v>463.69</v>
      </c>
      <c r="AV14">
        <f t="shared" si="314"/>
        <v>6343.57</v>
      </c>
      <c r="AW14">
        <f t="shared" si="315"/>
        <v>7841.73</v>
      </c>
      <c r="AX14">
        <f t="shared" si="316"/>
        <v>0</v>
      </c>
      <c r="AY14">
        <f t="shared" si="317"/>
        <v>0</v>
      </c>
      <c r="AZ14">
        <f t="shared" si="318"/>
        <v>0</v>
      </c>
      <c r="BA14">
        <f t="shared" si="319"/>
        <v>0</v>
      </c>
      <c r="BB14">
        <f t="shared" si="320"/>
        <v>0</v>
      </c>
      <c r="BC14">
        <f t="shared" si="321"/>
        <v>0</v>
      </c>
      <c r="BD14">
        <f t="shared" si="322"/>
        <v>0</v>
      </c>
      <c r="BE14">
        <f t="shared" si="0"/>
        <v>90</v>
      </c>
      <c r="BF14">
        <f t="shared" si="1"/>
        <v>163</v>
      </c>
      <c r="BG14">
        <f t="shared" si="2"/>
        <v>200</v>
      </c>
      <c r="BH14">
        <f t="shared" si="3"/>
        <v>0</v>
      </c>
      <c r="BI14">
        <f t="shared" si="4"/>
        <v>0</v>
      </c>
      <c r="BJ14">
        <f t="shared" si="5"/>
        <v>0</v>
      </c>
      <c r="BK14">
        <f t="shared" si="6"/>
        <v>0</v>
      </c>
      <c r="BL14">
        <f t="shared" si="7"/>
        <v>0</v>
      </c>
      <c r="BM14">
        <f t="shared" si="8"/>
        <v>0</v>
      </c>
      <c r="BN14">
        <f t="shared" si="9"/>
        <v>0</v>
      </c>
      <c r="BO14">
        <f t="shared" si="10"/>
        <v>382.57</v>
      </c>
      <c r="BP14">
        <f t="shared" si="11"/>
        <v>6325.8899999999994</v>
      </c>
      <c r="BQ14">
        <f t="shared" si="12"/>
        <v>7719.49</v>
      </c>
      <c r="BR14">
        <f t="shared" si="13"/>
        <v>0</v>
      </c>
      <c r="BS14">
        <f t="shared" si="14"/>
        <v>0</v>
      </c>
      <c r="BT14">
        <f t="shared" si="15"/>
        <v>0</v>
      </c>
      <c r="BU14">
        <f t="shared" si="16"/>
        <v>0</v>
      </c>
      <c r="BV14">
        <f t="shared" si="17"/>
        <v>0</v>
      </c>
      <c r="BW14">
        <f t="shared" si="18"/>
        <v>0</v>
      </c>
      <c r="BX14">
        <f t="shared" si="19"/>
        <v>0</v>
      </c>
      <c r="BY14">
        <f t="shared" si="20"/>
        <v>182.57</v>
      </c>
      <c r="BZ14">
        <f t="shared" si="21"/>
        <v>6325.89</v>
      </c>
      <c r="CA14">
        <f t="shared" si="22"/>
        <v>7719.49</v>
      </c>
      <c r="CB14">
        <f t="shared" si="23"/>
        <v>0</v>
      </c>
      <c r="CC14">
        <f t="shared" si="24"/>
        <v>0</v>
      </c>
      <c r="CD14">
        <f t="shared" si="25"/>
        <v>0</v>
      </c>
      <c r="CE14">
        <f t="shared" si="26"/>
        <v>0</v>
      </c>
      <c r="CF14">
        <f t="shared" si="27"/>
        <v>0</v>
      </c>
      <c r="CG14">
        <f t="shared" si="28"/>
        <v>0</v>
      </c>
      <c r="CH14">
        <f t="shared" si="29"/>
        <v>0</v>
      </c>
      <c r="CI14">
        <f t="shared" si="30"/>
        <v>200</v>
      </c>
      <c r="CJ14">
        <f t="shared" si="31"/>
        <v>14648.989999999998</v>
      </c>
      <c r="CK14">
        <f t="shared" si="32"/>
        <v>14227.95</v>
      </c>
      <c r="CL14">
        <f t="shared" si="33"/>
        <v>231.95999999999998</v>
      </c>
      <c r="CM14">
        <f t="shared" si="34"/>
        <v>652.99999999999727</v>
      </c>
      <c r="CN14">
        <f t="shared" si="35"/>
        <v>1</v>
      </c>
      <c r="CO14" t="str">
        <f t="shared" si="36"/>
        <v/>
      </c>
      <c r="CP14">
        <f t="shared" si="37"/>
        <v>0</v>
      </c>
      <c r="DM14">
        <f t="shared" si="38"/>
        <v>1</v>
      </c>
      <c r="DN14">
        <f t="shared" si="39"/>
        <v>999</v>
      </c>
      <c r="DV14">
        <v>11</v>
      </c>
      <c r="DW14">
        <f t="shared" si="323"/>
        <v>2645.23</v>
      </c>
      <c r="DX14">
        <f t="shared" si="324"/>
        <v>4124.28</v>
      </c>
      <c r="DY14">
        <f t="shared" si="325"/>
        <v>7841.73</v>
      </c>
      <c r="DZ14">
        <f t="shared" si="326"/>
        <v>0</v>
      </c>
      <c r="EA14">
        <f t="shared" si="327"/>
        <v>0</v>
      </c>
      <c r="EB14">
        <f t="shared" si="328"/>
        <v>0</v>
      </c>
      <c r="EC14">
        <f t="shared" si="329"/>
        <v>0</v>
      </c>
      <c r="ED14">
        <f t="shared" si="330"/>
        <v>0</v>
      </c>
      <c r="EE14">
        <f t="shared" si="331"/>
        <v>0</v>
      </c>
      <c r="EF14">
        <f t="shared" si="332"/>
        <v>0</v>
      </c>
      <c r="EG14">
        <f t="shared" si="40"/>
        <v>90</v>
      </c>
      <c r="EH14">
        <f t="shared" si="41"/>
        <v>163</v>
      </c>
      <c r="EI14">
        <f t="shared" si="42"/>
        <v>200</v>
      </c>
      <c r="EJ14">
        <f t="shared" si="43"/>
        <v>0</v>
      </c>
      <c r="EK14">
        <f t="shared" si="44"/>
        <v>0</v>
      </c>
      <c r="EL14">
        <f t="shared" si="45"/>
        <v>0</v>
      </c>
      <c r="EM14">
        <f t="shared" si="46"/>
        <v>0</v>
      </c>
      <c r="EN14">
        <f t="shared" si="47"/>
        <v>0</v>
      </c>
      <c r="EO14">
        <f t="shared" si="48"/>
        <v>0</v>
      </c>
      <c r="EP14">
        <f t="shared" si="49"/>
        <v>0</v>
      </c>
      <c r="EQ14">
        <f t="shared" si="50"/>
        <v>2605.91</v>
      </c>
      <c r="ER14">
        <f t="shared" si="51"/>
        <v>4055.7599999999993</v>
      </c>
      <c r="ES14">
        <f t="shared" si="52"/>
        <v>7719.49</v>
      </c>
      <c r="ET14">
        <f t="shared" si="53"/>
        <v>0</v>
      </c>
      <c r="EU14">
        <f t="shared" si="54"/>
        <v>0</v>
      </c>
      <c r="EV14">
        <f t="shared" si="55"/>
        <v>0</v>
      </c>
      <c r="EW14">
        <f t="shared" si="56"/>
        <v>0</v>
      </c>
      <c r="EX14">
        <f t="shared" si="57"/>
        <v>0</v>
      </c>
      <c r="EY14">
        <f t="shared" si="58"/>
        <v>0</v>
      </c>
      <c r="EZ14">
        <f t="shared" si="59"/>
        <v>0</v>
      </c>
      <c r="FA14">
        <f t="shared" si="60"/>
        <v>2605.91</v>
      </c>
      <c r="FB14">
        <f t="shared" si="61"/>
        <v>3855.76</v>
      </c>
      <c r="FC14">
        <f t="shared" si="62"/>
        <v>7719.49</v>
      </c>
      <c r="FD14">
        <f t="shared" si="63"/>
        <v>0</v>
      </c>
      <c r="FE14">
        <f t="shared" si="64"/>
        <v>0</v>
      </c>
      <c r="FF14">
        <f t="shared" si="65"/>
        <v>0</v>
      </c>
      <c r="FG14">
        <f t="shared" si="66"/>
        <v>0</v>
      </c>
      <c r="FH14">
        <f t="shared" si="67"/>
        <v>0</v>
      </c>
      <c r="FI14">
        <f t="shared" si="68"/>
        <v>0</v>
      </c>
      <c r="FJ14">
        <f t="shared" si="69"/>
        <v>0</v>
      </c>
      <c r="FK14">
        <f t="shared" si="70"/>
        <v>200</v>
      </c>
      <c r="FL14">
        <f t="shared" si="71"/>
        <v>14611.24</v>
      </c>
      <c r="FM14">
        <f t="shared" si="72"/>
        <v>14181.16</v>
      </c>
      <c r="FN14">
        <f t="shared" si="73"/>
        <v>222.92000000000002</v>
      </c>
      <c r="FO14">
        <f t="shared" si="74"/>
        <v>653</v>
      </c>
      <c r="FP14">
        <f t="shared" si="75"/>
        <v>2</v>
      </c>
      <c r="FQ14" t="str">
        <f t="shared" si="76"/>
        <v/>
      </c>
      <c r="FR14">
        <f t="shared" si="77"/>
        <v>0</v>
      </c>
      <c r="GO14">
        <f t="shared" si="78"/>
        <v>1</v>
      </c>
      <c r="GP14">
        <f t="shared" si="79"/>
        <v>999</v>
      </c>
      <c r="GX14">
        <v>11</v>
      </c>
      <c r="GY14">
        <f t="shared" si="333"/>
        <v>2645.23</v>
      </c>
      <c r="GZ14">
        <f t="shared" si="334"/>
        <v>6343.57</v>
      </c>
      <c r="HA14">
        <f t="shared" si="335"/>
        <v>7841.73</v>
      </c>
      <c r="HB14">
        <f t="shared" si="336"/>
        <v>0</v>
      </c>
      <c r="HC14">
        <f t="shared" si="337"/>
        <v>0</v>
      </c>
      <c r="HD14">
        <f t="shared" si="338"/>
        <v>0</v>
      </c>
      <c r="HE14">
        <f t="shared" si="339"/>
        <v>0</v>
      </c>
      <c r="HF14">
        <f t="shared" si="340"/>
        <v>0</v>
      </c>
      <c r="HG14">
        <f t="shared" si="341"/>
        <v>0</v>
      </c>
      <c r="HH14">
        <f t="shared" si="342"/>
        <v>0</v>
      </c>
      <c r="HI14">
        <f t="shared" si="80"/>
        <v>90</v>
      </c>
      <c r="HJ14">
        <f t="shared" si="81"/>
        <v>163</v>
      </c>
      <c r="HK14">
        <f t="shared" si="82"/>
        <v>200</v>
      </c>
      <c r="HL14">
        <f t="shared" si="83"/>
        <v>0</v>
      </c>
      <c r="HM14">
        <f t="shared" si="84"/>
        <v>0</v>
      </c>
      <c r="HN14">
        <f t="shared" si="85"/>
        <v>0</v>
      </c>
      <c r="HO14">
        <f t="shared" si="86"/>
        <v>0</v>
      </c>
      <c r="HP14">
        <f t="shared" si="87"/>
        <v>0</v>
      </c>
      <c r="HQ14">
        <f t="shared" si="88"/>
        <v>0</v>
      </c>
      <c r="HR14">
        <f t="shared" si="89"/>
        <v>0</v>
      </c>
      <c r="HS14">
        <f t="shared" si="90"/>
        <v>2605.91</v>
      </c>
      <c r="HT14">
        <f t="shared" si="91"/>
        <v>6325.8899999999994</v>
      </c>
      <c r="HU14">
        <f t="shared" si="92"/>
        <v>7719.49</v>
      </c>
      <c r="HV14">
        <f t="shared" si="93"/>
        <v>0</v>
      </c>
      <c r="HW14">
        <f t="shared" si="94"/>
        <v>0</v>
      </c>
      <c r="HX14">
        <f t="shared" si="95"/>
        <v>0</v>
      </c>
      <c r="HY14">
        <f t="shared" si="96"/>
        <v>0</v>
      </c>
      <c r="HZ14">
        <f t="shared" si="97"/>
        <v>0</v>
      </c>
      <c r="IA14">
        <f t="shared" si="98"/>
        <v>0</v>
      </c>
      <c r="IB14">
        <f t="shared" si="99"/>
        <v>0</v>
      </c>
      <c r="IC14">
        <f t="shared" si="100"/>
        <v>2605.91</v>
      </c>
      <c r="ID14">
        <f t="shared" si="101"/>
        <v>6325.89</v>
      </c>
      <c r="IE14">
        <f t="shared" si="102"/>
        <v>7719.49</v>
      </c>
      <c r="IF14">
        <f t="shared" si="103"/>
        <v>0</v>
      </c>
      <c r="IG14">
        <f t="shared" si="104"/>
        <v>0</v>
      </c>
      <c r="IH14">
        <f t="shared" si="105"/>
        <v>0</v>
      </c>
      <c r="II14">
        <f t="shared" si="106"/>
        <v>0</v>
      </c>
      <c r="IJ14">
        <f t="shared" si="107"/>
        <v>0</v>
      </c>
      <c r="IK14">
        <f t="shared" si="108"/>
        <v>0</v>
      </c>
      <c r="IL14">
        <f t="shared" si="109"/>
        <v>0</v>
      </c>
      <c r="IM14">
        <f t="shared" si="110"/>
        <v>0</v>
      </c>
      <c r="IN14">
        <f t="shared" si="111"/>
        <v>16830.53</v>
      </c>
      <c r="IO14">
        <f t="shared" si="112"/>
        <v>16651.29</v>
      </c>
      <c r="IP14">
        <f t="shared" si="113"/>
        <v>273.76</v>
      </c>
      <c r="IQ14">
        <f t="shared" si="114"/>
        <v>452.99999999999795</v>
      </c>
      <c r="IR14">
        <f t="shared" si="115"/>
        <v>1</v>
      </c>
      <c r="IS14" t="str">
        <f t="shared" si="116"/>
        <v/>
      </c>
      <c r="IT14">
        <f t="shared" si="117"/>
        <v>0</v>
      </c>
      <c r="JQ14">
        <f t="shared" si="118"/>
        <v>1</v>
      </c>
      <c r="JR14">
        <f t="shared" si="119"/>
        <v>999</v>
      </c>
      <c r="JZ14">
        <v>11</v>
      </c>
      <c r="KA14">
        <f t="shared" si="343"/>
        <v>1554.46</v>
      </c>
      <c r="KB14">
        <f t="shared" si="344"/>
        <v>6343.57</v>
      </c>
      <c r="KC14">
        <f t="shared" si="345"/>
        <v>7841.73</v>
      </c>
      <c r="KD14">
        <f t="shared" si="346"/>
        <v>0</v>
      </c>
      <c r="KE14">
        <f t="shared" si="347"/>
        <v>0</v>
      </c>
      <c r="KF14">
        <f t="shared" si="348"/>
        <v>0</v>
      </c>
      <c r="KG14">
        <f t="shared" si="349"/>
        <v>0</v>
      </c>
      <c r="KH14">
        <f t="shared" si="350"/>
        <v>0</v>
      </c>
      <c r="KI14">
        <f t="shared" si="351"/>
        <v>0</v>
      </c>
      <c r="KJ14">
        <f t="shared" si="352"/>
        <v>0</v>
      </c>
      <c r="KK14">
        <f t="shared" si="120"/>
        <v>90</v>
      </c>
      <c r="KL14">
        <f t="shared" si="121"/>
        <v>163</v>
      </c>
      <c r="KM14">
        <f t="shared" si="122"/>
        <v>200</v>
      </c>
      <c r="KN14">
        <f t="shared" si="123"/>
        <v>0</v>
      </c>
      <c r="KO14">
        <f t="shared" si="124"/>
        <v>0</v>
      </c>
      <c r="KP14">
        <f t="shared" si="125"/>
        <v>0</v>
      </c>
      <c r="KQ14">
        <f t="shared" si="126"/>
        <v>0</v>
      </c>
      <c r="KR14">
        <f t="shared" si="127"/>
        <v>0</v>
      </c>
      <c r="KS14">
        <f t="shared" si="128"/>
        <v>0</v>
      </c>
      <c r="KT14">
        <f t="shared" si="129"/>
        <v>0</v>
      </c>
      <c r="KU14">
        <f t="shared" si="130"/>
        <v>1494.24</v>
      </c>
      <c r="KV14">
        <f t="shared" si="131"/>
        <v>6325.8899999999994</v>
      </c>
      <c r="KW14">
        <f t="shared" si="132"/>
        <v>7719.49</v>
      </c>
      <c r="KX14">
        <f t="shared" si="133"/>
        <v>0</v>
      </c>
      <c r="KY14">
        <f t="shared" si="134"/>
        <v>0</v>
      </c>
      <c r="KZ14">
        <f t="shared" si="135"/>
        <v>0</v>
      </c>
      <c r="LA14">
        <f t="shared" si="136"/>
        <v>0</v>
      </c>
      <c r="LB14">
        <f t="shared" si="137"/>
        <v>0</v>
      </c>
      <c r="LC14">
        <f t="shared" si="138"/>
        <v>0</v>
      </c>
      <c r="LD14">
        <f t="shared" si="139"/>
        <v>0</v>
      </c>
      <c r="LE14">
        <f t="shared" si="140"/>
        <v>1394.24</v>
      </c>
      <c r="LF14">
        <f t="shared" si="141"/>
        <v>6325.89</v>
      </c>
      <c r="LG14">
        <f t="shared" si="142"/>
        <v>7719.49</v>
      </c>
      <c r="LH14">
        <f t="shared" si="143"/>
        <v>0</v>
      </c>
      <c r="LI14">
        <f t="shared" si="144"/>
        <v>0</v>
      </c>
      <c r="LJ14">
        <f t="shared" si="145"/>
        <v>0</v>
      </c>
      <c r="LK14">
        <f t="shared" si="146"/>
        <v>0</v>
      </c>
      <c r="LL14">
        <f t="shared" si="147"/>
        <v>0</v>
      </c>
      <c r="LM14">
        <f t="shared" si="148"/>
        <v>0</v>
      </c>
      <c r="LN14">
        <f t="shared" si="149"/>
        <v>0</v>
      </c>
      <c r="LO14">
        <f t="shared" si="150"/>
        <v>100</v>
      </c>
      <c r="LP14">
        <f t="shared" si="151"/>
        <v>15739.759999999998</v>
      </c>
      <c r="LQ14">
        <f t="shared" si="152"/>
        <v>15439.619999999999</v>
      </c>
      <c r="LR14">
        <f t="shared" si="153"/>
        <v>252.86</v>
      </c>
      <c r="LS14">
        <f t="shared" si="154"/>
        <v>552.99999999999943</v>
      </c>
      <c r="LT14">
        <f t="shared" si="155"/>
        <v>1</v>
      </c>
      <c r="LU14" t="str">
        <f t="shared" si="156"/>
        <v/>
      </c>
      <c r="LV14">
        <f t="shared" si="157"/>
        <v>0</v>
      </c>
      <c r="MS14">
        <f t="shared" si="158"/>
        <v>1</v>
      </c>
      <c r="MT14">
        <f t="shared" si="159"/>
        <v>999</v>
      </c>
      <c r="NB14">
        <v>11</v>
      </c>
      <c r="NC14">
        <f t="shared" si="353"/>
        <v>463.69</v>
      </c>
      <c r="ND14">
        <f t="shared" si="354"/>
        <v>6343.57</v>
      </c>
      <c r="NE14">
        <f t="shared" si="355"/>
        <v>7841.73</v>
      </c>
      <c r="NF14">
        <f t="shared" si="356"/>
        <v>0</v>
      </c>
      <c r="NG14">
        <f t="shared" si="357"/>
        <v>0</v>
      </c>
      <c r="NH14">
        <f t="shared" si="358"/>
        <v>0</v>
      </c>
      <c r="NI14">
        <f t="shared" si="359"/>
        <v>0</v>
      </c>
      <c r="NJ14">
        <f t="shared" si="360"/>
        <v>0</v>
      </c>
      <c r="NK14">
        <f t="shared" si="361"/>
        <v>0</v>
      </c>
      <c r="NL14">
        <f t="shared" si="362"/>
        <v>0</v>
      </c>
      <c r="NM14">
        <f t="shared" si="160"/>
        <v>90</v>
      </c>
      <c r="NN14">
        <f t="shared" si="161"/>
        <v>163</v>
      </c>
      <c r="NO14">
        <f t="shared" si="162"/>
        <v>200</v>
      </c>
      <c r="NP14">
        <f t="shared" si="163"/>
        <v>0</v>
      </c>
      <c r="NQ14">
        <f t="shared" si="164"/>
        <v>0</v>
      </c>
      <c r="NR14">
        <f t="shared" si="165"/>
        <v>0</v>
      </c>
      <c r="NS14">
        <f t="shared" si="166"/>
        <v>0</v>
      </c>
      <c r="NT14">
        <f t="shared" si="167"/>
        <v>0</v>
      </c>
      <c r="NU14">
        <f t="shared" si="168"/>
        <v>0</v>
      </c>
      <c r="NV14">
        <f t="shared" si="169"/>
        <v>0</v>
      </c>
      <c r="NW14">
        <f t="shared" si="170"/>
        <v>382.57</v>
      </c>
      <c r="NX14">
        <f t="shared" si="171"/>
        <v>6325.8899999999994</v>
      </c>
      <c r="NY14">
        <f t="shared" si="172"/>
        <v>7719.49</v>
      </c>
      <c r="NZ14">
        <f t="shared" si="173"/>
        <v>0</v>
      </c>
      <c r="OA14">
        <f t="shared" si="174"/>
        <v>0</v>
      </c>
      <c r="OB14">
        <f t="shared" si="175"/>
        <v>0</v>
      </c>
      <c r="OC14">
        <f t="shared" si="176"/>
        <v>0</v>
      </c>
      <c r="OD14">
        <f t="shared" si="177"/>
        <v>0</v>
      </c>
      <c r="OE14">
        <f t="shared" si="178"/>
        <v>0</v>
      </c>
      <c r="OF14">
        <f t="shared" si="179"/>
        <v>0</v>
      </c>
      <c r="OG14">
        <f t="shared" si="180"/>
        <v>182.57</v>
      </c>
      <c r="OH14">
        <f t="shared" si="181"/>
        <v>6325.89</v>
      </c>
      <c r="OI14">
        <f t="shared" si="182"/>
        <v>7719.49</v>
      </c>
      <c r="OJ14">
        <f t="shared" si="183"/>
        <v>0</v>
      </c>
      <c r="OK14">
        <f t="shared" si="184"/>
        <v>0</v>
      </c>
      <c r="OL14">
        <f t="shared" si="185"/>
        <v>0</v>
      </c>
      <c r="OM14">
        <f t="shared" si="186"/>
        <v>0</v>
      </c>
      <c r="ON14">
        <f t="shared" si="187"/>
        <v>0</v>
      </c>
      <c r="OO14">
        <f t="shared" si="188"/>
        <v>0</v>
      </c>
      <c r="OP14">
        <f t="shared" si="189"/>
        <v>0</v>
      </c>
      <c r="OQ14">
        <f t="shared" si="190"/>
        <v>200</v>
      </c>
      <c r="OR14">
        <f t="shared" si="191"/>
        <v>14648.989999999998</v>
      </c>
      <c r="OS14">
        <f t="shared" si="192"/>
        <v>14227.95</v>
      </c>
      <c r="OT14">
        <f t="shared" si="193"/>
        <v>231.95999999999998</v>
      </c>
      <c r="OU14">
        <f t="shared" si="194"/>
        <v>652.99999999999727</v>
      </c>
      <c r="OV14">
        <f t="shared" si="195"/>
        <v>1</v>
      </c>
      <c r="OW14" t="str">
        <f t="shared" si="196"/>
        <v/>
      </c>
      <c r="OX14">
        <f t="shared" si="197"/>
        <v>0</v>
      </c>
      <c r="PU14">
        <f t="shared" si="198"/>
        <v>1</v>
      </c>
      <c r="PV14">
        <f t="shared" si="199"/>
        <v>999</v>
      </c>
      <c r="QD14">
        <v>11</v>
      </c>
      <c r="QE14">
        <f t="shared" si="363"/>
        <v>0</v>
      </c>
      <c r="QF14">
        <f t="shared" si="364"/>
        <v>5715.61</v>
      </c>
      <c r="QG14">
        <f t="shared" si="365"/>
        <v>7841.73</v>
      </c>
      <c r="QH14">
        <f t="shared" si="366"/>
        <v>0</v>
      </c>
      <c r="QI14">
        <f t="shared" si="367"/>
        <v>0</v>
      </c>
      <c r="QJ14">
        <f t="shared" si="368"/>
        <v>0</v>
      </c>
      <c r="QK14">
        <f t="shared" si="369"/>
        <v>0</v>
      </c>
      <c r="QL14">
        <f t="shared" si="370"/>
        <v>0</v>
      </c>
      <c r="QM14">
        <f t="shared" si="371"/>
        <v>0</v>
      </c>
      <c r="QN14">
        <f t="shared" si="372"/>
        <v>0</v>
      </c>
      <c r="QO14">
        <f t="shared" si="200"/>
        <v>0</v>
      </c>
      <c r="QP14">
        <f t="shared" si="201"/>
        <v>163</v>
      </c>
      <c r="QQ14">
        <f t="shared" si="202"/>
        <v>200</v>
      </c>
      <c r="QR14">
        <f t="shared" si="203"/>
        <v>0</v>
      </c>
      <c r="QS14">
        <f t="shared" si="204"/>
        <v>0</v>
      </c>
      <c r="QT14">
        <f t="shared" si="205"/>
        <v>0</v>
      </c>
      <c r="QU14">
        <f t="shared" si="206"/>
        <v>0</v>
      </c>
      <c r="QV14">
        <f t="shared" si="207"/>
        <v>0</v>
      </c>
      <c r="QW14">
        <f t="shared" si="208"/>
        <v>0</v>
      </c>
      <c r="QX14">
        <f t="shared" si="209"/>
        <v>0</v>
      </c>
      <c r="QY14">
        <f t="shared" si="210"/>
        <v>0</v>
      </c>
      <c r="QZ14">
        <f t="shared" si="211"/>
        <v>5683.5499999999993</v>
      </c>
      <c r="RA14">
        <f t="shared" si="212"/>
        <v>7719.49</v>
      </c>
      <c r="RB14">
        <f t="shared" si="213"/>
        <v>0</v>
      </c>
      <c r="RC14">
        <f t="shared" si="214"/>
        <v>0</v>
      </c>
      <c r="RD14">
        <f t="shared" si="215"/>
        <v>0</v>
      </c>
      <c r="RE14">
        <f t="shared" si="216"/>
        <v>0</v>
      </c>
      <c r="RF14">
        <f t="shared" si="217"/>
        <v>0</v>
      </c>
      <c r="RG14">
        <f t="shared" si="218"/>
        <v>0</v>
      </c>
      <c r="RH14">
        <f t="shared" si="219"/>
        <v>0</v>
      </c>
      <c r="RI14">
        <f t="shared" si="220"/>
        <v>0</v>
      </c>
      <c r="RJ14">
        <f t="shared" si="221"/>
        <v>5293.55</v>
      </c>
      <c r="RK14">
        <f t="shared" si="222"/>
        <v>7719.49</v>
      </c>
      <c r="RL14">
        <f t="shared" si="223"/>
        <v>0</v>
      </c>
      <c r="RM14">
        <f t="shared" si="224"/>
        <v>0</v>
      </c>
      <c r="RN14">
        <f t="shared" si="225"/>
        <v>0</v>
      </c>
      <c r="RO14">
        <f t="shared" si="226"/>
        <v>0</v>
      </c>
      <c r="RP14">
        <f t="shared" si="227"/>
        <v>0</v>
      </c>
      <c r="RQ14">
        <f t="shared" si="228"/>
        <v>0</v>
      </c>
      <c r="RR14">
        <f t="shared" si="229"/>
        <v>0</v>
      </c>
      <c r="RS14">
        <f t="shared" si="230"/>
        <v>390</v>
      </c>
      <c r="RT14">
        <f t="shared" si="231"/>
        <v>13557.34</v>
      </c>
      <c r="RU14">
        <f t="shared" si="232"/>
        <v>13013.04</v>
      </c>
      <c r="RV14">
        <f t="shared" si="233"/>
        <v>208.7</v>
      </c>
      <c r="RW14">
        <f t="shared" si="234"/>
        <v>752.99999999999932</v>
      </c>
      <c r="RX14">
        <f t="shared" si="235"/>
        <v>2</v>
      </c>
      <c r="RY14" t="str">
        <f t="shared" si="236"/>
        <v/>
      </c>
      <c r="RZ14">
        <f t="shared" si="237"/>
        <v>1</v>
      </c>
      <c r="SW14">
        <f t="shared" si="238"/>
        <v>2</v>
      </c>
      <c r="SX14">
        <f t="shared" si="239"/>
        <v>999</v>
      </c>
      <c r="TF14">
        <v>11</v>
      </c>
      <c r="TG14">
        <f t="shared" si="373"/>
        <v>0</v>
      </c>
      <c r="TH14">
        <f t="shared" si="374"/>
        <v>4617.7</v>
      </c>
      <c r="TI14">
        <f t="shared" si="375"/>
        <v>7841.73</v>
      </c>
      <c r="TJ14">
        <f t="shared" si="376"/>
        <v>0</v>
      </c>
      <c r="TK14">
        <f t="shared" si="377"/>
        <v>0</v>
      </c>
      <c r="TL14">
        <f t="shared" si="378"/>
        <v>0</v>
      </c>
      <c r="TM14">
        <f t="shared" si="379"/>
        <v>0</v>
      </c>
      <c r="TN14">
        <f t="shared" si="380"/>
        <v>0</v>
      </c>
      <c r="TO14">
        <f t="shared" si="381"/>
        <v>0</v>
      </c>
      <c r="TP14">
        <f t="shared" si="382"/>
        <v>0</v>
      </c>
      <c r="TQ14">
        <f t="shared" si="240"/>
        <v>0</v>
      </c>
      <c r="TR14">
        <f t="shared" si="241"/>
        <v>163</v>
      </c>
      <c r="TS14">
        <f t="shared" si="242"/>
        <v>200</v>
      </c>
      <c r="TT14">
        <f t="shared" si="243"/>
        <v>0</v>
      </c>
      <c r="TU14">
        <f t="shared" si="244"/>
        <v>0</v>
      </c>
      <c r="TV14">
        <f t="shared" si="245"/>
        <v>0</v>
      </c>
      <c r="TW14">
        <f t="shared" si="246"/>
        <v>0</v>
      </c>
      <c r="TX14">
        <f t="shared" si="247"/>
        <v>0</v>
      </c>
      <c r="TY14">
        <f t="shared" si="248"/>
        <v>0</v>
      </c>
      <c r="TZ14">
        <f t="shared" si="249"/>
        <v>0</v>
      </c>
      <c r="UA14">
        <f t="shared" si="250"/>
        <v>0</v>
      </c>
      <c r="UB14">
        <f t="shared" si="251"/>
        <v>4560.4799999999996</v>
      </c>
      <c r="UC14">
        <f t="shared" si="252"/>
        <v>7719.49</v>
      </c>
      <c r="UD14">
        <f t="shared" si="253"/>
        <v>0</v>
      </c>
      <c r="UE14">
        <f t="shared" si="254"/>
        <v>0</v>
      </c>
      <c r="UF14">
        <f t="shared" si="255"/>
        <v>0</v>
      </c>
      <c r="UG14">
        <f t="shared" si="256"/>
        <v>0</v>
      </c>
      <c r="UH14">
        <f t="shared" si="257"/>
        <v>0</v>
      </c>
      <c r="UI14">
        <f t="shared" si="258"/>
        <v>0</v>
      </c>
      <c r="UJ14">
        <f t="shared" si="259"/>
        <v>0</v>
      </c>
      <c r="UK14">
        <f t="shared" si="260"/>
        <v>0</v>
      </c>
      <c r="UL14">
        <f t="shared" si="261"/>
        <v>4070.48</v>
      </c>
      <c r="UM14">
        <f t="shared" si="262"/>
        <v>7719.49</v>
      </c>
      <c r="UN14">
        <f t="shared" si="263"/>
        <v>0</v>
      </c>
      <c r="UO14">
        <f t="shared" si="264"/>
        <v>0</v>
      </c>
      <c r="UP14">
        <f t="shared" si="265"/>
        <v>0</v>
      </c>
      <c r="UQ14">
        <f t="shared" si="266"/>
        <v>0</v>
      </c>
      <c r="UR14">
        <f t="shared" si="267"/>
        <v>0</v>
      </c>
      <c r="US14">
        <f t="shared" si="268"/>
        <v>0</v>
      </c>
      <c r="UT14">
        <f t="shared" si="269"/>
        <v>0</v>
      </c>
      <c r="UU14">
        <f t="shared" si="270"/>
        <v>490</v>
      </c>
      <c r="UV14">
        <f t="shared" si="271"/>
        <v>12459.43</v>
      </c>
      <c r="UW14">
        <f t="shared" si="272"/>
        <v>11789.97</v>
      </c>
      <c r="UX14">
        <f t="shared" si="273"/>
        <v>183.54000000000002</v>
      </c>
      <c r="UY14">
        <f t="shared" si="274"/>
        <v>853.00000000000091</v>
      </c>
      <c r="UZ14">
        <f t="shared" si="275"/>
        <v>2</v>
      </c>
      <c r="VA14" t="str">
        <f t="shared" si="276"/>
        <v/>
      </c>
      <c r="VB14">
        <f t="shared" si="277"/>
        <v>1</v>
      </c>
      <c r="VY14">
        <f t="shared" si="278"/>
        <v>2</v>
      </c>
      <c r="VZ14">
        <f t="shared" si="279"/>
        <v>999</v>
      </c>
      <c r="WH14">
        <v>11</v>
      </c>
      <c r="WI14">
        <f t="shared" si="383"/>
        <v>2645.23</v>
      </c>
      <c r="WJ14">
        <f t="shared" si="384"/>
        <v>6343.57</v>
      </c>
      <c r="WK14">
        <f t="shared" si="385"/>
        <v>7841.73</v>
      </c>
      <c r="WL14">
        <f t="shared" si="386"/>
        <v>0</v>
      </c>
      <c r="WM14">
        <f t="shared" si="387"/>
        <v>0</v>
      </c>
      <c r="WN14">
        <f t="shared" si="388"/>
        <v>0</v>
      </c>
      <c r="WO14">
        <f t="shared" si="389"/>
        <v>0</v>
      </c>
      <c r="WP14">
        <f t="shared" si="390"/>
        <v>0</v>
      </c>
      <c r="WQ14">
        <f t="shared" si="391"/>
        <v>0</v>
      </c>
      <c r="WR14">
        <f t="shared" si="392"/>
        <v>0</v>
      </c>
      <c r="WS14">
        <f t="shared" si="280"/>
        <v>90</v>
      </c>
      <c r="WT14">
        <f t="shared" si="281"/>
        <v>163</v>
      </c>
      <c r="WU14">
        <f t="shared" si="282"/>
        <v>200</v>
      </c>
      <c r="WV14">
        <f t="shared" si="283"/>
        <v>0</v>
      </c>
      <c r="WW14">
        <f t="shared" si="284"/>
        <v>0</v>
      </c>
      <c r="WX14">
        <f t="shared" si="285"/>
        <v>0</v>
      </c>
      <c r="WY14">
        <f t="shared" si="286"/>
        <v>0</v>
      </c>
      <c r="WZ14">
        <f t="shared" si="287"/>
        <v>0</v>
      </c>
      <c r="XA14">
        <f t="shared" si="288"/>
        <v>0</v>
      </c>
      <c r="XB14">
        <f t="shared" si="289"/>
        <v>0</v>
      </c>
      <c r="XC14">
        <f t="shared" si="290"/>
        <v>2605.91</v>
      </c>
      <c r="XD14">
        <f t="shared" si="291"/>
        <v>6325.8899999999994</v>
      </c>
      <c r="XE14">
        <f t="shared" si="292"/>
        <v>7719.49</v>
      </c>
      <c r="XF14">
        <f t="shared" si="293"/>
        <v>0</v>
      </c>
      <c r="XG14">
        <f t="shared" si="294"/>
        <v>0</v>
      </c>
      <c r="XH14">
        <f t="shared" si="295"/>
        <v>0</v>
      </c>
      <c r="XI14">
        <f t="shared" si="296"/>
        <v>0</v>
      </c>
      <c r="XJ14">
        <f t="shared" si="297"/>
        <v>0</v>
      </c>
      <c r="XK14">
        <f t="shared" si="298"/>
        <v>0</v>
      </c>
      <c r="XL14">
        <f t="shared" si="299"/>
        <v>0</v>
      </c>
      <c r="XM14">
        <f t="shared" si="300"/>
        <v>2605.91</v>
      </c>
      <c r="XN14">
        <f t="shared" si="301"/>
        <v>6325.89</v>
      </c>
      <c r="XO14">
        <f t="shared" si="302"/>
        <v>7719.49</v>
      </c>
      <c r="XP14">
        <f t="shared" si="303"/>
        <v>0</v>
      </c>
      <c r="XQ14">
        <f t="shared" si="304"/>
        <v>0</v>
      </c>
      <c r="XR14">
        <f t="shared" si="305"/>
        <v>0</v>
      </c>
      <c r="XS14">
        <f t="shared" si="306"/>
        <v>0</v>
      </c>
      <c r="XT14">
        <f t="shared" si="307"/>
        <v>0</v>
      </c>
      <c r="XU14">
        <f t="shared" si="308"/>
        <v>0</v>
      </c>
      <c r="XV14">
        <f t="shared" si="309"/>
        <v>0</v>
      </c>
      <c r="XX14">
        <f t="shared" si="310"/>
        <v>16830.53</v>
      </c>
      <c r="XY14">
        <f t="shared" si="311"/>
        <v>16651.29</v>
      </c>
      <c r="XZ14">
        <f t="shared" si="312"/>
        <v>273.76</v>
      </c>
    </row>
    <row r="15" spans="1:676" x14ac:dyDescent="0.45">
      <c r="C15" s="47"/>
      <c r="D15" s="48"/>
      <c r="E15" s="49"/>
      <c r="F15" s="48"/>
      <c r="AT15">
        <v>12</v>
      </c>
      <c r="AU15">
        <f t="shared" si="313"/>
        <v>182.57</v>
      </c>
      <c r="AV15">
        <f t="shared" si="314"/>
        <v>6325.89</v>
      </c>
      <c r="AW15">
        <f t="shared" si="315"/>
        <v>7719.49</v>
      </c>
      <c r="AX15">
        <f t="shared" si="316"/>
        <v>0</v>
      </c>
      <c r="AY15">
        <f t="shared" si="317"/>
        <v>0</v>
      </c>
      <c r="AZ15">
        <f t="shared" si="318"/>
        <v>0</v>
      </c>
      <c r="BA15">
        <f t="shared" si="319"/>
        <v>0</v>
      </c>
      <c r="BB15">
        <f t="shared" si="320"/>
        <v>0</v>
      </c>
      <c r="BC15">
        <f t="shared" si="321"/>
        <v>0</v>
      </c>
      <c r="BD15">
        <f t="shared" si="322"/>
        <v>0</v>
      </c>
      <c r="BE15">
        <f t="shared" si="0"/>
        <v>90</v>
      </c>
      <c r="BF15">
        <f t="shared" si="1"/>
        <v>163</v>
      </c>
      <c r="BG15">
        <f t="shared" si="2"/>
        <v>200</v>
      </c>
      <c r="BH15">
        <f t="shared" si="3"/>
        <v>0</v>
      </c>
      <c r="BI15">
        <f t="shared" si="4"/>
        <v>0</v>
      </c>
      <c r="BJ15">
        <f t="shared" si="5"/>
        <v>0</v>
      </c>
      <c r="BK15">
        <f t="shared" si="6"/>
        <v>0</v>
      </c>
      <c r="BL15">
        <f t="shared" si="7"/>
        <v>0</v>
      </c>
      <c r="BM15">
        <f t="shared" si="8"/>
        <v>0</v>
      </c>
      <c r="BN15">
        <f t="shared" si="9"/>
        <v>0</v>
      </c>
      <c r="BO15">
        <f t="shared" si="10"/>
        <v>96.07</v>
      </c>
      <c r="BP15">
        <f t="shared" si="11"/>
        <v>6307.81</v>
      </c>
      <c r="BQ15">
        <f t="shared" si="12"/>
        <v>7596.04</v>
      </c>
      <c r="BR15">
        <f t="shared" si="13"/>
        <v>0</v>
      </c>
      <c r="BS15">
        <f t="shared" si="14"/>
        <v>0</v>
      </c>
      <c r="BT15">
        <f t="shared" si="15"/>
        <v>0</v>
      </c>
      <c r="BU15">
        <f t="shared" si="16"/>
        <v>0</v>
      </c>
      <c r="BV15">
        <f t="shared" si="17"/>
        <v>0</v>
      </c>
      <c r="BW15">
        <f t="shared" si="18"/>
        <v>0</v>
      </c>
      <c r="BX15">
        <f t="shared" si="19"/>
        <v>0</v>
      </c>
      <c r="BY15">
        <f t="shared" si="20"/>
        <v>0</v>
      </c>
      <c r="BZ15">
        <f t="shared" si="21"/>
        <v>6203.88</v>
      </c>
      <c r="CA15">
        <f t="shared" si="22"/>
        <v>7596.04</v>
      </c>
      <c r="CB15">
        <f t="shared" si="23"/>
        <v>0</v>
      </c>
      <c r="CC15">
        <f t="shared" si="24"/>
        <v>0</v>
      </c>
      <c r="CD15">
        <f t="shared" si="25"/>
        <v>0</v>
      </c>
      <c r="CE15">
        <f t="shared" si="26"/>
        <v>0</v>
      </c>
      <c r="CF15">
        <f t="shared" si="27"/>
        <v>0</v>
      </c>
      <c r="CG15">
        <f t="shared" si="28"/>
        <v>0</v>
      </c>
      <c r="CH15">
        <f t="shared" si="29"/>
        <v>0</v>
      </c>
      <c r="CI15">
        <f t="shared" si="30"/>
        <v>200</v>
      </c>
      <c r="CJ15">
        <f t="shared" si="31"/>
        <v>14227.95</v>
      </c>
      <c r="CK15">
        <f t="shared" si="32"/>
        <v>13799.92</v>
      </c>
      <c r="CL15">
        <f t="shared" si="33"/>
        <v>224.96999999999997</v>
      </c>
      <c r="CM15">
        <f t="shared" si="34"/>
        <v>653.00000000000068</v>
      </c>
      <c r="CN15">
        <f t="shared" si="35"/>
        <v>1</v>
      </c>
      <c r="CO15">
        <f t="shared" si="36"/>
        <v>1</v>
      </c>
      <c r="CP15">
        <f t="shared" si="37"/>
        <v>1</v>
      </c>
      <c r="DM15">
        <f t="shared" si="38"/>
        <v>1</v>
      </c>
      <c r="DN15">
        <f t="shared" si="39"/>
        <v>1</v>
      </c>
      <c r="DV15">
        <v>12</v>
      </c>
      <c r="DW15">
        <f t="shared" si="323"/>
        <v>2605.91</v>
      </c>
      <c r="DX15">
        <f t="shared" si="324"/>
        <v>3855.76</v>
      </c>
      <c r="DY15">
        <f t="shared" si="325"/>
        <v>7719.49</v>
      </c>
      <c r="DZ15">
        <f t="shared" si="326"/>
        <v>0</v>
      </c>
      <c r="EA15">
        <f t="shared" si="327"/>
        <v>0</v>
      </c>
      <c r="EB15">
        <f t="shared" si="328"/>
        <v>0</v>
      </c>
      <c r="EC15">
        <f t="shared" si="329"/>
        <v>0</v>
      </c>
      <c r="ED15">
        <f t="shared" si="330"/>
        <v>0</v>
      </c>
      <c r="EE15">
        <f t="shared" si="331"/>
        <v>0</v>
      </c>
      <c r="EF15">
        <f t="shared" si="332"/>
        <v>0</v>
      </c>
      <c r="EG15">
        <f t="shared" si="40"/>
        <v>90</v>
      </c>
      <c r="EH15">
        <f t="shared" si="41"/>
        <v>163</v>
      </c>
      <c r="EI15">
        <f t="shared" si="42"/>
        <v>200</v>
      </c>
      <c r="EJ15">
        <f t="shared" si="43"/>
        <v>0</v>
      </c>
      <c r="EK15">
        <f t="shared" si="44"/>
        <v>0</v>
      </c>
      <c r="EL15">
        <f t="shared" si="45"/>
        <v>0</v>
      </c>
      <c r="EM15">
        <f t="shared" si="46"/>
        <v>0</v>
      </c>
      <c r="EN15">
        <f t="shared" si="47"/>
        <v>0</v>
      </c>
      <c r="EO15">
        <f t="shared" si="48"/>
        <v>0</v>
      </c>
      <c r="EP15">
        <f t="shared" si="49"/>
        <v>0</v>
      </c>
      <c r="EQ15">
        <f t="shared" si="50"/>
        <v>2565.83</v>
      </c>
      <c r="ER15">
        <f t="shared" si="51"/>
        <v>3781.09</v>
      </c>
      <c r="ES15">
        <f t="shared" si="52"/>
        <v>7596.04</v>
      </c>
      <c r="ET15">
        <f t="shared" si="53"/>
        <v>0</v>
      </c>
      <c r="EU15">
        <f t="shared" si="54"/>
        <v>0</v>
      </c>
      <c r="EV15">
        <f t="shared" si="55"/>
        <v>0</v>
      </c>
      <c r="EW15">
        <f t="shared" si="56"/>
        <v>0</v>
      </c>
      <c r="EX15">
        <f t="shared" si="57"/>
        <v>0</v>
      </c>
      <c r="EY15">
        <f t="shared" si="58"/>
        <v>0</v>
      </c>
      <c r="EZ15">
        <f t="shared" si="59"/>
        <v>0</v>
      </c>
      <c r="FA15">
        <f t="shared" si="60"/>
        <v>2565.83</v>
      </c>
      <c r="FB15">
        <f t="shared" si="61"/>
        <v>3581.09</v>
      </c>
      <c r="FC15">
        <f t="shared" si="62"/>
        <v>7596.04</v>
      </c>
      <c r="FD15">
        <f t="shared" si="63"/>
        <v>0</v>
      </c>
      <c r="FE15">
        <f t="shared" si="64"/>
        <v>0</v>
      </c>
      <c r="FF15">
        <f t="shared" si="65"/>
        <v>0</v>
      </c>
      <c r="FG15">
        <f t="shared" si="66"/>
        <v>0</v>
      </c>
      <c r="FH15">
        <f t="shared" si="67"/>
        <v>0</v>
      </c>
      <c r="FI15">
        <f t="shared" si="68"/>
        <v>0</v>
      </c>
      <c r="FJ15">
        <f t="shared" si="69"/>
        <v>0</v>
      </c>
      <c r="FK15">
        <f t="shared" si="70"/>
        <v>200</v>
      </c>
      <c r="FL15">
        <f t="shared" si="71"/>
        <v>14181.16</v>
      </c>
      <c r="FM15">
        <f t="shared" si="72"/>
        <v>13742.96</v>
      </c>
      <c r="FN15">
        <f t="shared" si="73"/>
        <v>214.8</v>
      </c>
      <c r="FO15">
        <f t="shared" si="74"/>
        <v>653.00000000000068</v>
      </c>
      <c r="FP15">
        <f t="shared" si="75"/>
        <v>2</v>
      </c>
      <c r="FQ15" t="str">
        <f t="shared" si="76"/>
        <v/>
      </c>
      <c r="FR15">
        <f t="shared" si="77"/>
        <v>0</v>
      </c>
      <c r="GO15">
        <f t="shared" si="78"/>
        <v>1</v>
      </c>
      <c r="GP15">
        <f t="shared" si="79"/>
        <v>999</v>
      </c>
      <c r="GX15">
        <v>12</v>
      </c>
      <c r="GY15">
        <f t="shared" si="333"/>
        <v>2605.91</v>
      </c>
      <c r="GZ15">
        <f t="shared" si="334"/>
        <v>6325.89</v>
      </c>
      <c r="HA15">
        <f t="shared" si="335"/>
        <v>7719.49</v>
      </c>
      <c r="HB15">
        <f t="shared" si="336"/>
        <v>0</v>
      </c>
      <c r="HC15">
        <f t="shared" si="337"/>
        <v>0</v>
      </c>
      <c r="HD15">
        <f t="shared" si="338"/>
        <v>0</v>
      </c>
      <c r="HE15">
        <f t="shared" si="339"/>
        <v>0</v>
      </c>
      <c r="HF15">
        <f t="shared" si="340"/>
        <v>0</v>
      </c>
      <c r="HG15">
        <f t="shared" si="341"/>
        <v>0</v>
      </c>
      <c r="HH15">
        <f t="shared" si="342"/>
        <v>0</v>
      </c>
      <c r="HI15">
        <f t="shared" si="80"/>
        <v>90</v>
      </c>
      <c r="HJ15">
        <f t="shared" si="81"/>
        <v>163</v>
      </c>
      <c r="HK15">
        <f t="shared" si="82"/>
        <v>200</v>
      </c>
      <c r="HL15">
        <f t="shared" si="83"/>
        <v>0</v>
      </c>
      <c r="HM15">
        <f t="shared" si="84"/>
        <v>0</v>
      </c>
      <c r="HN15">
        <f t="shared" si="85"/>
        <v>0</v>
      </c>
      <c r="HO15">
        <f t="shared" si="86"/>
        <v>0</v>
      </c>
      <c r="HP15">
        <f t="shared" si="87"/>
        <v>0</v>
      </c>
      <c r="HQ15">
        <f t="shared" si="88"/>
        <v>0</v>
      </c>
      <c r="HR15">
        <f t="shared" si="89"/>
        <v>0</v>
      </c>
      <c r="HS15">
        <f t="shared" si="90"/>
        <v>2565.83</v>
      </c>
      <c r="HT15">
        <f t="shared" si="91"/>
        <v>6307.81</v>
      </c>
      <c r="HU15">
        <f t="shared" si="92"/>
        <v>7596.04</v>
      </c>
      <c r="HV15">
        <f t="shared" si="93"/>
        <v>0</v>
      </c>
      <c r="HW15">
        <f t="shared" si="94"/>
        <v>0</v>
      </c>
      <c r="HX15">
        <f t="shared" si="95"/>
        <v>0</v>
      </c>
      <c r="HY15">
        <f t="shared" si="96"/>
        <v>0</v>
      </c>
      <c r="HZ15">
        <f t="shared" si="97"/>
        <v>0</v>
      </c>
      <c r="IA15">
        <f t="shared" si="98"/>
        <v>0</v>
      </c>
      <c r="IB15">
        <f t="shared" si="99"/>
        <v>0</v>
      </c>
      <c r="IC15">
        <f t="shared" si="100"/>
        <v>2565.83</v>
      </c>
      <c r="ID15">
        <f t="shared" si="101"/>
        <v>6307.81</v>
      </c>
      <c r="IE15">
        <f t="shared" si="102"/>
        <v>7596.04</v>
      </c>
      <c r="IF15">
        <f t="shared" si="103"/>
        <v>0</v>
      </c>
      <c r="IG15">
        <f t="shared" si="104"/>
        <v>0</v>
      </c>
      <c r="IH15">
        <f t="shared" si="105"/>
        <v>0</v>
      </c>
      <c r="II15">
        <f t="shared" si="106"/>
        <v>0</v>
      </c>
      <c r="IJ15">
        <f t="shared" si="107"/>
        <v>0</v>
      </c>
      <c r="IK15">
        <f t="shared" si="108"/>
        <v>0</v>
      </c>
      <c r="IL15">
        <f t="shared" si="109"/>
        <v>0</v>
      </c>
      <c r="IM15">
        <f t="shared" si="110"/>
        <v>0</v>
      </c>
      <c r="IN15">
        <f t="shared" si="111"/>
        <v>16651.29</v>
      </c>
      <c r="IO15">
        <f t="shared" si="112"/>
        <v>16469.68</v>
      </c>
      <c r="IP15">
        <f t="shared" si="113"/>
        <v>271.39</v>
      </c>
      <c r="IQ15">
        <f t="shared" si="114"/>
        <v>453.00000000000057</v>
      </c>
      <c r="IR15">
        <f t="shared" si="115"/>
        <v>1</v>
      </c>
      <c r="IS15" t="str">
        <f t="shared" si="116"/>
        <v/>
      </c>
      <c r="IT15">
        <f t="shared" si="117"/>
        <v>0</v>
      </c>
      <c r="JQ15">
        <f t="shared" si="118"/>
        <v>1</v>
      </c>
      <c r="JR15">
        <f t="shared" si="119"/>
        <v>999</v>
      </c>
      <c r="JZ15">
        <v>12</v>
      </c>
      <c r="KA15">
        <f t="shared" si="343"/>
        <v>1394.24</v>
      </c>
      <c r="KB15">
        <f t="shared" si="344"/>
        <v>6325.89</v>
      </c>
      <c r="KC15">
        <f t="shared" si="345"/>
        <v>7719.49</v>
      </c>
      <c r="KD15">
        <f t="shared" si="346"/>
        <v>0</v>
      </c>
      <c r="KE15">
        <f t="shared" si="347"/>
        <v>0</v>
      </c>
      <c r="KF15">
        <f t="shared" si="348"/>
        <v>0</v>
      </c>
      <c r="KG15">
        <f t="shared" si="349"/>
        <v>0</v>
      </c>
      <c r="KH15">
        <f t="shared" si="350"/>
        <v>0</v>
      </c>
      <c r="KI15">
        <f t="shared" si="351"/>
        <v>0</v>
      </c>
      <c r="KJ15">
        <f t="shared" si="352"/>
        <v>0</v>
      </c>
      <c r="KK15">
        <f t="shared" si="120"/>
        <v>90</v>
      </c>
      <c r="KL15">
        <f t="shared" si="121"/>
        <v>163</v>
      </c>
      <c r="KM15">
        <f t="shared" si="122"/>
        <v>200</v>
      </c>
      <c r="KN15">
        <f t="shared" si="123"/>
        <v>0</v>
      </c>
      <c r="KO15">
        <f t="shared" si="124"/>
        <v>0</v>
      </c>
      <c r="KP15">
        <f t="shared" si="125"/>
        <v>0</v>
      </c>
      <c r="KQ15">
        <f t="shared" si="126"/>
        <v>0</v>
      </c>
      <c r="KR15">
        <f t="shared" si="127"/>
        <v>0</v>
      </c>
      <c r="KS15">
        <f t="shared" si="128"/>
        <v>0</v>
      </c>
      <c r="KT15">
        <f t="shared" si="129"/>
        <v>0</v>
      </c>
      <c r="KU15">
        <f t="shared" si="130"/>
        <v>1330.95</v>
      </c>
      <c r="KV15">
        <f t="shared" si="131"/>
        <v>6307.81</v>
      </c>
      <c r="KW15">
        <f t="shared" si="132"/>
        <v>7596.04</v>
      </c>
      <c r="KX15">
        <f t="shared" si="133"/>
        <v>0</v>
      </c>
      <c r="KY15">
        <f t="shared" si="134"/>
        <v>0</v>
      </c>
      <c r="KZ15">
        <f t="shared" si="135"/>
        <v>0</v>
      </c>
      <c r="LA15">
        <f t="shared" si="136"/>
        <v>0</v>
      </c>
      <c r="LB15">
        <f t="shared" si="137"/>
        <v>0</v>
      </c>
      <c r="LC15">
        <f t="shared" si="138"/>
        <v>0</v>
      </c>
      <c r="LD15">
        <f t="shared" si="139"/>
        <v>0</v>
      </c>
      <c r="LE15">
        <f t="shared" si="140"/>
        <v>1230.95</v>
      </c>
      <c r="LF15">
        <f t="shared" si="141"/>
        <v>6307.81</v>
      </c>
      <c r="LG15">
        <f t="shared" si="142"/>
        <v>7596.04</v>
      </c>
      <c r="LH15">
        <f t="shared" si="143"/>
        <v>0</v>
      </c>
      <c r="LI15">
        <f t="shared" si="144"/>
        <v>0</v>
      </c>
      <c r="LJ15">
        <f t="shared" si="145"/>
        <v>0</v>
      </c>
      <c r="LK15">
        <f t="shared" si="146"/>
        <v>0</v>
      </c>
      <c r="LL15">
        <f t="shared" si="147"/>
        <v>0</v>
      </c>
      <c r="LM15">
        <f t="shared" si="148"/>
        <v>0</v>
      </c>
      <c r="LN15">
        <f t="shared" si="149"/>
        <v>0</v>
      </c>
      <c r="LO15">
        <f t="shared" si="150"/>
        <v>100</v>
      </c>
      <c r="LP15">
        <f t="shared" si="151"/>
        <v>15439.619999999999</v>
      </c>
      <c r="LQ15">
        <f t="shared" si="152"/>
        <v>15134.8</v>
      </c>
      <c r="LR15">
        <f t="shared" si="153"/>
        <v>248.18</v>
      </c>
      <c r="LS15">
        <f t="shared" si="154"/>
        <v>552.99999999999977</v>
      </c>
      <c r="LT15">
        <f t="shared" si="155"/>
        <v>1</v>
      </c>
      <c r="LU15" t="str">
        <f t="shared" si="156"/>
        <v/>
      </c>
      <c r="LV15">
        <f t="shared" si="157"/>
        <v>0</v>
      </c>
      <c r="MS15">
        <f t="shared" si="158"/>
        <v>1</v>
      </c>
      <c r="MT15">
        <f t="shared" si="159"/>
        <v>999</v>
      </c>
      <c r="NB15">
        <v>12</v>
      </c>
      <c r="NC15">
        <f t="shared" si="353"/>
        <v>182.57</v>
      </c>
      <c r="ND15">
        <f t="shared" si="354"/>
        <v>6325.89</v>
      </c>
      <c r="NE15">
        <f t="shared" si="355"/>
        <v>7719.49</v>
      </c>
      <c r="NF15">
        <f t="shared" si="356"/>
        <v>0</v>
      </c>
      <c r="NG15">
        <f t="shared" si="357"/>
        <v>0</v>
      </c>
      <c r="NH15">
        <f t="shared" si="358"/>
        <v>0</v>
      </c>
      <c r="NI15">
        <f t="shared" si="359"/>
        <v>0</v>
      </c>
      <c r="NJ15">
        <f t="shared" si="360"/>
        <v>0</v>
      </c>
      <c r="NK15">
        <f t="shared" si="361"/>
        <v>0</v>
      </c>
      <c r="NL15">
        <f t="shared" si="362"/>
        <v>0</v>
      </c>
      <c r="NM15">
        <f t="shared" si="160"/>
        <v>90</v>
      </c>
      <c r="NN15">
        <f t="shared" si="161"/>
        <v>163</v>
      </c>
      <c r="NO15">
        <f t="shared" si="162"/>
        <v>200</v>
      </c>
      <c r="NP15">
        <f t="shared" si="163"/>
        <v>0</v>
      </c>
      <c r="NQ15">
        <f t="shared" si="164"/>
        <v>0</v>
      </c>
      <c r="NR15">
        <f t="shared" si="165"/>
        <v>0</v>
      </c>
      <c r="NS15">
        <f t="shared" si="166"/>
        <v>0</v>
      </c>
      <c r="NT15">
        <f t="shared" si="167"/>
        <v>0</v>
      </c>
      <c r="NU15">
        <f t="shared" si="168"/>
        <v>0</v>
      </c>
      <c r="NV15">
        <f t="shared" si="169"/>
        <v>0</v>
      </c>
      <c r="NW15">
        <f t="shared" si="170"/>
        <v>96.07</v>
      </c>
      <c r="NX15">
        <f t="shared" si="171"/>
        <v>6307.81</v>
      </c>
      <c r="NY15">
        <f t="shared" si="172"/>
        <v>7596.04</v>
      </c>
      <c r="NZ15">
        <f t="shared" si="173"/>
        <v>0</v>
      </c>
      <c r="OA15">
        <f t="shared" si="174"/>
        <v>0</v>
      </c>
      <c r="OB15">
        <f t="shared" si="175"/>
        <v>0</v>
      </c>
      <c r="OC15">
        <f t="shared" si="176"/>
        <v>0</v>
      </c>
      <c r="OD15">
        <f t="shared" si="177"/>
        <v>0</v>
      </c>
      <c r="OE15">
        <f t="shared" si="178"/>
        <v>0</v>
      </c>
      <c r="OF15">
        <f t="shared" si="179"/>
        <v>0</v>
      </c>
      <c r="OG15">
        <f t="shared" si="180"/>
        <v>0</v>
      </c>
      <c r="OH15">
        <f t="shared" si="181"/>
        <v>6203.88</v>
      </c>
      <c r="OI15">
        <f t="shared" si="182"/>
        <v>7596.04</v>
      </c>
      <c r="OJ15">
        <f t="shared" si="183"/>
        <v>0</v>
      </c>
      <c r="OK15">
        <f t="shared" si="184"/>
        <v>0</v>
      </c>
      <c r="OL15">
        <f t="shared" si="185"/>
        <v>0</v>
      </c>
      <c r="OM15">
        <f t="shared" si="186"/>
        <v>0</v>
      </c>
      <c r="ON15">
        <f t="shared" si="187"/>
        <v>0</v>
      </c>
      <c r="OO15">
        <f t="shared" si="188"/>
        <v>0</v>
      </c>
      <c r="OP15">
        <f t="shared" si="189"/>
        <v>0</v>
      </c>
      <c r="OQ15">
        <f t="shared" si="190"/>
        <v>200</v>
      </c>
      <c r="OR15">
        <f t="shared" si="191"/>
        <v>14227.95</v>
      </c>
      <c r="OS15">
        <f t="shared" si="192"/>
        <v>13799.92</v>
      </c>
      <c r="OT15">
        <f t="shared" si="193"/>
        <v>224.96999999999997</v>
      </c>
      <c r="OU15">
        <f t="shared" si="194"/>
        <v>653.00000000000068</v>
      </c>
      <c r="OV15">
        <f t="shared" si="195"/>
        <v>1</v>
      </c>
      <c r="OW15">
        <f t="shared" si="196"/>
        <v>1</v>
      </c>
      <c r="OX15">
        <f t="shared" si="197"/>
        <v>1</v>
      </c>
      <c r="PU15">
        <f t="shared" si="198"/>
        <v>1</v>
      </c>
      <c r="PV15">
        <f t="shared" si="199"/>
        <v>1</v>
      </c>
      <c r="QD15">
        <v>12</v>
      </c>
      <c r="QE15">
        <f t="shared" si="363"/>
        <v>0</v>
      </c>
      <c r="QF15">
        <f t="shared" si="364"/>
        <v>5293.55</v>
      </c>
      <c r="QG15">
        <f t="shared" si="365"/>
        <v>7719.49</v>
      </c>
      <c r="QH15">
        <f t="shared" si="366"/>
        <v>0</v>
      </c>
      <c r="QI15">
        <f t="shared" si="367"/>
        <v>0</v>
      </c>
      <c r="QJ15">
        <f t="shared" si="368"/>
        <v>0</v>
      </c>
      <c r="QK15">
        <f t="shared" si="369"/>
        <v>0</v>
      </c>
      <c r="QL15">
        <f t="shared" si="370"/>
        <v>0</v>
      </c>
      <c r="QM15">
        <f t="shared" si="371"/>
        <v>0</v>
      </c>
      <c r="QN15">
        <f t="shared" si="372"/>
        <v>0</v>
      </c>
      <c r="QO15">
        <f t="shared" si="200"/>
        <v>0</v>
      </c>
      <c r="QP15">
        <f t="shared" si="201"/>
        <v>163</v>
      </c>
      <c r="QQ15">
        <f t="shared" si="202"/>
        <v>200</v>
      </c>
      <c r="QR15">
        <f t="shared" si="203"/>
        <v>0</v>
      </c>
      <c r="QS15">
        <f t="shared" si="204"/>
        <v>0</v>
      </c>
      <c r="QT15">
        <f t="shared" si="205"/>
        <v>0</v>
      </c>
      <c r="QU15">
        <f t="shared" si="206"/>
        <v>0</v>
      </c>
      <c r="QV15">
        <f t="shared" si="207"/>
        <v>0</v>
      </c>
      <c r="QW15">
        <f t="shared" si="208"/>
        <v>0</v>
      </c>
      <c r="QX15">
        <f t="shared" si="209"/>
        <v>0</v>
      </c>
      <c r="QY15">
        <f t="shared" si="210"/>
        <v>0</v>
      </c>
      <c r="QZ15">
        <f t="shared" si="211"/>
        <v>5251.8200000000006</v>
      </c>
      <c r="RA15">
        <f t="shared" si="212"/>
        <v>7596.04</v>
      </c>
      <c r="RB15">
        <f t="shared" si="213"/>
        <v>0</v>
      </c>
      <c r="RC15">
        <f t="shared" si="214"/>
        <v>0</v>
      </c>
      <c r="RD15">
        <f t="shared" si="215"/>
        <v>0</v>
      </c>
      <c r="RE15">
        <f t="shared" si="216"/>
        <v>0</v>
      </c>
      <c r="RF15">
        <f t="shared" si="217"/>
        <v>0</v>
      </c>
      <c r="RG15">
        <f t="shared" si="218"/>
        <v>0</v>
      </c>
      <c r="RH15">
        <f t="shared" si="219"/>
        <v>0</v>
      </c>
      <c r="RI15">
        <f t="shared" si="220"/>
        <v>0</v>
      </c>
      <c r="RJ15">
        <f t="shared" si="221"/>
        <v>4861.82</v>
      </c>
      <c r="RK15">
        <f t="shared" si="222"/>
        <v>7596.04</v>
      </c>
      <c r="RL15">
        <f t="shared" si="223"/>
        <v>0</v>
      </c>
      <c r="RM15">
        <f t="shared" si="224"/>
        <v>0</v>
      </c>
      <c r="RN15">
        <f t="shared" si="225"/>
        <v>0</v>
      </c>
      <c r="RO15">
        <f t="shared" si="226"/>
        <v>0</v>
      </c>
      <c r="RP15">
        <f t="shared" si="227"/>
        <v>0</v>
      </c>
      <c r="RQ15">
        <f t="shared" si="228"/>
        <v>0</v>
      </c>
      <c r="RR15">
        <f t="shared" si="229"/>
        <v>0</v>
      </c>
      <c r="RS15">
        <f t="shared" si="230"/>
        <v>390</v>
      </c>
      <c r="RT15">
        <f t="shared" si="231"/>
        <v>13013.04</v>
      </c>
      <c r="RU15">
        <f t="shared" si="232"/>
        <v>12457.86</v>
      </c>
      <c r="RV15">
        <f t="shared" si="233"/>
        <v>197.82</v>
      </c>
      <c r="RW15">
        <f t="shared" si="234"/>
        <v>753.00000000000023</v>
      </c>
      <c r="RX15">
        <f t="shared" si="235"/>
        <v>2</v>
      </c>
      <c r="RY15" t="str">
        <f t="shared" si="236"/>
        <v/>
      </c>
      <c r="RZ15">
        <f t="shared" si="237"/>
        <v>1</v>
      </c>
      <c r="SW15">
        <f t="shared" si="238"/>
        <v>2</v>
      </c>
      <c r="SX15">
        <f t="shared" si="239"/>
        <v>999</v>
      </c>
      <c r="TF15">
        <v>12</v>
      </c>
      <c r="TG15">
        <f t="shared" si="373"/>
        <v>0</v>
      </c>
      <c r="TH15">
        <f t="shared" si="374"/>
        <v>4070.48</v>
      </c>
      <c r="TI15">
        <f t="shared" si="375"/>
        <v>7719.49</v>
      </c>
      <c r="TJ15">
        <f t="shared" si="376"/>
        <v>0</v>
      </c>
      <c r="TK15">
        <f t="shared" si="377"/>
        <v>0</v>
      </c>
      <c r="TL15">
        <f t="shared" si="378"/>
        <v>0</v>
      </c>
      <c r="TM15">
        <f t="shared" si="379"/>
        <v>0</v>
      </c>
      <c r="TN15">
        <f t="shared" si="380"/>
        <v>0</v>
      </c>
      <c r="TO15">
        <f t="shared" si="381"/>
        <v>0</v>
      </c>
      <c r="TP15">
        <f t="shared" si="382"/>
        <v>0</v>
      </c>
      <c r="TQ15">
        <f t="shared" si="240"/>
        <v>0</v>
      </c>
      <c r="TR15">
        <f t="shared" si="241"/>
        <v>163</v>
      </c>
      <c r="TS15">
        <f t="shared" si="242"/>
        <v>200</v>
      </c>
      <c r="TT15">
        <f t="shared" si="243"/>
        <v>0</v>
      </c>
      <c r="TU15">
        <f t="shared" si="244"/>
        <v>0</v>
      </c>
      <c r="TV15">
        <f t="shared" si="245"/>
        <v>0</v>
      </c>
      <c r="TW15">
        <f t="shared" si="246"/>
        <v>0</v>
      </c>
      <c r="TX15">
        <f t="shared" si="247"/>
        <v>0</v>
      </c>
      <c r="TY15">
        <f t="shared" si="248"/>
        <v>0</v>
      </c>
      <c r="TZ15">
        <f t="shared" si="249"/>
        <v>0</v>
      </c>
      <c r="UA15">
        <f t="shared" si="250"/>
        <v>0</v>
      </c>
      <c r="UB15">
        <f t="shared" si="251"/>
        <v>4000.7299999999996</v>
      </c>
      <c r="UC15">
        <f t="shared" si="252"/>
        <v>7596.04</v>
      </c>
      <c r="UD15">
        <f t="shared" si="253"/>
        <v>0</v>
      </c>
      <c r="UE15">
        <f t="shared" si="254"/>
        <v>0</v>
      </c>
      <c r="UF15">
        <f t="shared" si="255"/>
        <v>0</v>
      </c>
      <c r="UG15">
        <f t="shared" si="256"/>
        <v>0</v>
      </c>
      <c r="UH15">
        <f t="shared" si="257"/>
        <v>0</v>
      </c>
      <c r="UI15">
        <f t="shared" si="258"/>
        <v>0</v>
      </c>
      <c r="UJ15">
        <f t="shared" si="259"/>
        <v>0</v>
      </c>
      <c r="UK15">
        <f t="shared" si="260"/>
        <v>0</v>
      </c>
      <c r="UL15">
        <f t="shared" si="261"/>
        <v>3510.73</v>
      </c>
      <c r="UM15">
        <f t="shared" si="262"/>
        <v>7596.04</v>
      </c>
      <c r="UN15">
        <f t="shared" si="263"/>
        <v>0</v>
      </c>
      <c r="UO15">
        <f t="shared" si="264"/>
        <v>0</v>
      </c>
      <c r="UP15">
        <f t="shared" si="265"/>
        <v>0</v>
      </c>
      <c r="UQ15">
        <f t="shared" si="266"/>
        <v>0</v>
      </c>
      <c r="UR15">
        <f t="shared" si="267"/>
        <v>0</v>
      </c>
      <c r="US15">
        <f t="shared" si="268"/>
        <v>0</v>
      </c>
      <c r="UT15">
        <f t="shared" si="269"/>
        <v>0</v>
      </c>
      <c r="UU15">
        <f t="shared" si="270"/>
        <v>490</v>
      </c>
      <c r="UV15">
        <f t="shared" si="271"/>
        <v>11789.97</v>
      </c>
      <c r="UW15">
        <f t="shared" si="272"/>
        <v>11106.77</v>
      </c>
      <c r="UX15">
        <f t="shared" si="273"/>
        <v>169.8</v>
      </c>
      <c r="UY15">
        <f t="shared" si="274"/>
        <v>852.99999999999886</v>
      </c>
      <c r="UZ15">
        <f t="shared" si="275"/>
        <v>2</v>
      </c>
      <c r="VA15" t="str">
        <f t="shared" si="276"/>
        <v/>
      </c>
      <c r="VB15">
        <f t="shared" si="277"/>
        <v>1</v>
      </c>
      <c r="VY15">
        <f t="shared" si="278"/>
        <v>2</v>
      </c>
      <c r="VZ15">
        <f t="shared" si="279"/>
        <v>999</v>
      </c>
      <c r="WH15">
        <v>12</v>
      </c>
      <c r="WI15">
        <f t="shared" si="383"/>
        <v>2605.91</v>
      </c>
      <c r="WJ15">
        <f t="shared" si="384"/>
        <v>6325.89</v>
      </c>
      <c r="WK15">
        <f t="shared" si="385"/>
        <v>7719.49</v>
      </c>
      <c r="WL15">
        <f t="shared" si="386"/>
        <v>0</v>
      </c>
      <c r="WM15">
        <f t="shared" si="387"/>
        <v>0</v>
      </c>
      <c r="WN15">
        <f t="shared" si="388"/>
        <v>0</v>
      </c>
      <c r="WO15">
        <f t="shared" si="389"/>
        <v>0</v>
      </c>
      <c r="WP15">
        <f t="shared" si="390"/>
        <v>0</v>
      </c>
      <c r="WQ15">
        <f t="shared" si="391"/>
        <v>0</v>
      </c>
      <c r="WR15">
        <f t="shared" si="392"/>
        <v>0</v>
      </c>
      <c r="WS15">
        <f t="shared" si="280"/>
        <v>90</v>
      </c>
      <c r="WT15">
        <f t="shared" si="281"/>
        <v>163</v>
      </c>
      <c r="WU15">
        <f t="shared" si="282"/>
        <v>200</v>
      </c>
      <c r="WV15">
        <f t="shared" si="283"/>
        <v>0</v>
      </c>
      <c r="WW15">
        <f t="shared" si="284"/>
        <v>0</v>
      </c>
      <c r="WX15">
        <f t="shared" si="285"/>
        <v>0</v>
      </c>
      <c r="WY15">
        <f t="shared" si="286"/>
        <v>0</v>
      </c>
      <c r="WZ15">
        <f t="shared" si="287"/>
        <v>0</v>
      </c>
      <c r="XA15">
        <f t="shared" si="288"/>
        <v>0</v>
      </c>
      <c r="XB15">
        <f t="shared" si="289"/>
        <v>0</v>
      </c>
      <c r="XC15">
        <f t="shared" si="290"/>
        <v>2565.83</v>
      </c>
      <c r="XD15">
        <f t="shared" si="291"/>
        <v>6307.81</v>
      </c>
      <c r="XE15">
        <f t="shared" si="292"/>
        <v>7596.04</v>
      </c>
      <c r="XF15">
        <f t="shared" si="293"/>
        <v>0</v>
      </c>
      <c r="XG15">
        <f t="shared" si="294"/>
        <v>0</v>
      </c>
      <c r="XH15">
        <f t="shared" si="295"/>
        <v>0</v>
      </c>
      <c r="XI15">
        <f t="shared" si="296"/>
        <v>0</v>
      </c>
      <c r="XJ15">
        <f t="shared" si="297"/>
        <v>0</v>
      </c>
      <c r="XK15">
        <f t="shared" si="298"/>
        <v>0</v>
      </c>
      <c r="XL15">
        <f t="shared" si="299"/>
        <v>0</v>
      </c>
      <c r="XM15">
        <f t="shared" si="300"/>
        <v>2565.83</v>
      </c>
      <c r="XN15">
        <f t="shared" si="301"/>
        <v>6307.81</v>
      </c>
      <c r="XO15">
        <f t="shared" si="302"/>
        <v>7596.04</v>
      </c>
      <c r="XP15">
        <f t="shared" si="303"/>
        <v>0</v>
      </c>
      <c r="XQ15">
        <f t="shared" si="304"/>
        <v>0</v>
      </c>
      <c r="XR15">
        <f t="shared" si="305"/>
        <v>0</v>
      </c>
      <c r="XS15">
        <f t="shared" si="306"/>
        <v>0</v>
      </c>
      <c r="XT15">
        <f t="shared" si="307"/>
        <v>0</v>
      </c>
      <c r="XU15">
        <f t="shared" si="308"/>
        <v>0</v>
      </c>
      <c r="XV15">
        <f t="shared" si="309"/>
        <v>0</v>
      </c>
      <c r="XX15">
        <f t="shared" si="310"/>
        <v>16651.29</v>
      </c>
      <c r="XY15">
        <f t="shared" si="311"/>
        <v>16469.68</v>
      </c>
      <c r="XZ15">
        <f t="shared" si="312"/>
        <v>271.39</v>
      </c>
    </row>
    <row r="16" spans="1:676" x14ac:dyDescent="0.45">
      <c r="C16" s="47"/>
      <c r="D16" s="48"/>
      <c r="E16" s="49"/>
      <c r="F16" s="48"/>
      <c r="AT16">
        <v>13</v>
      </c>
      <c r="AU16">
        <f t="shared" si="313"/>
        <v>0</v>
      </c>
      <c r="AV16">
        <f t="shared" si="314"/>
        <v>6203.88</v>
      </c>
      <c r="AW16">
        <f t="shared" si="315"/>
        <v>7596.04</v>
      </c>
      <c r="AX16">
        <f t="shared" si="316"/>
        <v>0</v>
      </c>
      <c r="AY16">
        <f t="shared" si="317"/>
        <v>0</v>
      </c>
      <c r="AZ16">
        <f t="shared" si="318"/>
        <v>0</v>
      </c>
      <c r="BA16">
        <f t="shared" si="319"/>
        <v>0</v>
      </c>
      <c r="BB16">
        <f t="shared" si="320"/>
        <v>0</v>
      </c>
      <c r="BC16">
        <f t="shared" si="321"/>
        <v>0</v>
      </c>
      <c r="BD16">
        <f t="shared" si="322"/>
        <v>0</v>
      </c>
      <c r="BE16">
        <f t="shared" si="0"/>
        <v>0</v>
      </c>
      <c r="BF16">
        <f t="shared" si="1"/>
        <v>163</v>
      </c>
      <c r="BG16">
        <f t="shared" si="2"/>
        <v>200</v>
      </c>
      <c r="BH16">
        <f t="shared" si="3"/>
        <v>0</v>
      </c>
      <c r="BI16">
        <f t="shared" si="4"/>
        <v>0</v>
      </c>
      <c r="BJ16">
        <f t="shared" si="5"/>
        <v>0</v>
      </c>
      <c r="BK16">
        <f t="shared" si="6"/>
        <v>0</v>
      </c>
      <c r="BL16">
        <f t="shared" si="7"/>
        <v>0</v>
      </c>
      <c r="BM16">
        <f t="shared" si="8"/>
        <v>0</v>
      </c>
      <c r="BN16">
        <f t="shared" si="9"/>
        <v>0</v>
      </c>
      <c r="BO16">
        <f t="shared" si="10"/>
        <v>0</v>
      </c>
      <c r="BP16">
        <f t="shared" si="11"/>
        <v>6183</v>
      </c>
      <c r="BQ16">
        <f t="shared" si="12"/>
        <v>7471.37</v>
      </c>
      <c r="BR16">
        <f t="shared" si="13"/>
        <v>0</v>
      </c>
      <c r="BS16">
        <f t="shared" si="14"/>
        <v>0</v>
      </c>
      <c r="BT16">
        <f t="shared" si="15"/>
        <v>0</v>
      </c>
      <c r="BU16">
        <f t="shared" si="16"/>
        <v>0</v>
      </c>
      <c r="BV16">
        <f t="shared" si="17"/>
        <v>0</v>
      </c>
      <c r="BW16">
        <f t="shared" si="18"/>
        <v>0</v>
      </c>
      <c r="BX16">
        <f t="shared" si="19"/>
        <v>0</v>
      </c>
      <c r="BY16">
        <f t="shared" si="20"/>
        <v>0</v>
      </c>
      <c r="BZ16">
        <f t="shared" si="21"/>
        <v>5893</v>
      </c>
      <c r="CA16">
        <f t="shared" si="22"/>
        <v>7471.37</v>
      </c>
      <c r="CB16">
        <f t="shared" si="23"/>
        <v>0</v>
      </c>
      <c r="CC16">
        <f t="shared" si="24"/>
        <v>0</v>
      </c>
      <c r="CD16">
        <f t="shared" si="25"/>
        <v>0</v>
      </c>
      <c r="CE16">
        <f t="shared" si="26"/>
        <v>0</v>
      </c>
      <c r="CF16">
        <f t="shared" si="27"/>
        <v>0</v>
      </c>
      <c r="CG16">
        <f t="shared" si="28"/>
        <v>0</v>
      </c>
      <c r="CH16">
        <f t="shared" si="29"/>
        <v>0</v>
      </c>
      <c r="CI16">
        <f t="shared" si="30"/>
        <v>290</v>
      </c>
      <c r="CJ16">
        <f t="shared" si="31"/>
        <v>13799.92</v>
      </c>
      <c r="CK16">
        <f t="shared" si="32"/>
        <v>13364.369999999999</v>
      </c>
      <c r="CL16">
        <f t="shared" si="33"/>
        <v>217.45</v>
      </c>
      <c r="CM16">
        <f t="shared" si="34"/>
        <v>653.00000000000114</v>
      </c>
      <c r="CN16">
        <f t="shared" si="35"/>
        <v>2</v>
      </c>
      <c r="CO16" t="str">
        <f t="shared" si="36"/>
        <v/>
      </c>
      <c r="CP16">
        <f t="shared" si="37"/>
        <v>1</v>
      </c>
      <c r="DM16">
        <f t="shared" si="38"/>
        <v>2</v>
      </c>
      <c r="DN16">
        <f t="shared" si="39"/>
        <v>999</v>
      </c>
      <c r="DV16">
        <v>13</v>
      </c>
      <c r="DW16">
        <f t="shared" si="323"/>
        <v>2565.83</v>
      </c>
      <c r="DX16">
        <f t="shared" si="324"/>
        <v>3581.09</v>
      </c>
      <c r="DY16">
        <f t="shared" si="325"/>
        <v>7596.04</v>
      </c>
      <c r="DZ16">
        <f t="shared" si="326"/>
        <v>0</v>
      </c>
      <c r="EA16">
        <f t="shared" si="327"/>
        <v>0</v>
      </c>
      <c r="EB16">
        <f t="shared" si="328"/>
        <v>0</v>
      </c>
      <c r="EC16">
        <f t="shared" si="329"/>
        <v>0</v>
      </c>
      <c r="ED16">
        <f t="shared" si="330"/>
        <v>0</v>
      </c>
      <c r="EE16">
        <f t="shared" si="331"/>
        <v>0</v>
      </c>
      <c r="EF16">
        <f t="shared" si="332"/>
        <v>0</v>
      </c>
      <c r="EG16">
        <f t="shared" si="40"/>
        <v>90</v>
      </c>
      <c r="EH16">
        <f t="shared" si="41"/>
        <v>163</v>
      </c>
      <c r="EI16">
        <f t="shared" si="42"/>
        <v>200</v>
      </c>
      <c r="EJ16">
        <f t="shared" si="43"/>
        <v>0</v>
      </c>
      <c r="EK16">
        <f t="shared" si="44"/>
        <v>0</v>
      </c>
      <c r="EL16">
        <f t="shared" si="45"/>
        <v>0</v>
      </c>
      <c r="EM16">
        <f t="shared" si="46"/>
        <v>0</v>
      </c>
      <c r="EN16">
        <f t="shared" si="47"/>
        <v>0</v>
      </c>
      <c r="EO16">
        <f t="shared" si="48"/>
        <v>0</v>
      </c>
      <c r="EP16">
        <f t="shared" si="49"/>
        <v>0</v>
      </c>
      <c r="EQ16">
        <f t="shared" si="50"/>
        <v>2524.9899999999998</v>
      </c>
      <c r="ER16">
        <f t="shared" si="51"/>
        <v>3500.13</v>
      </c>
      <c r="ES16">
        <f t="shared" si="52"/>
        <v>7471.37</v>
      </c>
      <c r="ET16">
        <f t="shared" si="53"/>
        <v>0</v>
      </c>
      <c r="EU16">
        <f t="shared" si="54"/>
        <v>0</v>
      </c>
      <c r="EV16">
        <f t="shared" si="55"/>
        <v>0</v>
      </c>
      <c r="EW16">
        <f t="shared" si="56"/>
        <v>0</v>
      </c>
      <c r="EX16">
        <f t="shared" si="57"/>
        <v>0</v>
      </c>
      <c r="EY16">
        <f t="shared" si="58"/>
        <v>0</v>
      </c>
      <c r="EZ16">
        <f t="shared" si="59"/>
        <v>0</v>
      </c>
      <c r="FA16">
        <f t="shared" si="60"/>
        <v>2524.9899999999998</v>
      </c>
      <c r="FB16">
        <f t="shared" si="61"/>
        <v>3300.13</v>
      </c>
      <c r="FC16">
        <f t="shared" si="62"/>
        <v>7471.37</v>
      </c>
      <c r="FD16">
        <f t="shared" si="63"/>
        <v>0</v>
      </c>
      <c r="FE16">
        <f t="shared" si="64"/>
        <v>0</v>
      </c>
      <c r="FF16">
        <f t="shared" si="65"/>
        <v>0</v>
      </c>
      <c r="FG16">
        <f t="shared" si="66"/>
        <v>0</v>
      </c>
      <c r="FH16">
        <f t="shared" si="67"/>
        <v>0</v>
      </c>
      <c r="FI16">
        <f t="shared" si="68"/>
        <v>0</v>
      </c>
      <c r="FJ16">
        <f t="shared" si="69"/>
        <v>0</v>
      </c>
      <c r="FK16">
        <f t="shared" si="70"/>
        <v>200</v>
      </c>
      <c r="FL16">
        <f t="shared" si="71"/>
        <v>13742.96</v>
      </c>
      <c r="FM16">
        <f t="shared" si="72"/>
        <v>13296.49</v>
      </c>
      <c r="FN16">
        <f t="shared" si="73"/>
        <v>206.52999999999997</v>
      </c>
      <c r="FO16">
        <f t="shared" si="74"/>
        <v>652.99999999999932</v>
      </c>
      <c r="FP16">
        <f t="shared" si="75"/>
        <v>2</v>
      </c>
      <c r="FQ16" t="str">
        <f t="shared" si="76"/>
        <v/>
      </c>
      <c r="FR16">
        <f t="shared" si="77"/>
        <v>0</v>
      </c>
      <c r="GO16">
        <f t="shared" si="78"/>
        <v>1</v>
      </c>
      <c r="GP16">
        <f t="shared" si="79"/>
        <v>999</v>
      </c>
      <c r="GX16">
        <v>13</v>
      </c>
      <c r="GY16">
        <f t="shared" si="333"/>
        <v>2565.83</v>
      </c>
      <c r="GZ16">
        <f t="shared" si="334"/>
        <v>6307.81</v>
      </c>
      <c r="HA16">
        <f t="shared" si="335"/>
        <v>7596.04</v>
      </c>
      <c r="HB16">
        <f t="shared" si="336"/>
        <v>0</v>
      </c>
      <c r="HC16">
        <f t="shared" si="337"/>
        <v>0</v>
      </c>
      <c r="HD16">
        <f t="shared" si="338"/>
        <v>0</v>
      </c>
      <c r="HE16">
        <f t="shared" si="339"/>
        <v>0</v>
      </c>
      <c r="HF16">
        <f t="shared" si="340"/>
        <v>0</v>
      </c>
      <c r="HG16">
        <f t="shared" si="341"/>
        <v>0</v>
      </c>
      <c r="HH16">
        <f t="shared" si="342"/>
        <v>0</v>
      </c>
      <c r="HI16">
        <f t="shared" si="80"/>
        <v>90</v>
      </c>
      <c r="HJ16">
        <f t="shared" si="81"/>
        <v>163</v>
      </c>
      <c r="HK16">
        <f t="shared" si="82"/>
        <v>200</v>
      </c>
      <c r="HL16">
        <f t="shared" si="83"/>
        <v>0</v>
      </c>
      <c r="HM16">
        <f t="shared" si="84"/>
        <v>0</v>
      </c>
      <c r="HN16">
        <f t="shared" si="85"/>
        <v>0</v>
      </c>
      <c r="HO16">
        <f t="shared" si="86"/>
        <v>0</v>
      </c>
      <c r="HP16">
        <f t="shared" si="87"/>
        <v>0</v>
      </c>
      <c r="HQ16">
        <f t="shared" si="88"/>
        <v>0</v>
      </c>
      <c r="HR16">
        <f t="shared" si="89"/>
        <v>0</v>
      </c>
      <c r="HS16">
        <f t="shared" si="90"/>
        <v>2524.9899999999998</v>
      </c>
      <c r="HT16">
        <f t="shared" si="91"/>
        <v>6289.31</v>
      </c>
      <c r="HU16">
        <f t="shared" si="92"/>
        <v>7471.37</v>
      </c>
      <c r="HV16">
        <f t="shared" si="93"/>
        <v>0</v>
      </c>
      <c r="HW16">
        <f t="shared" si="94"/>
        <v>0</v>
      </c>
      <c r="HX16">
        <f t="shared" si="95"/>
        <v>0</v>
      </c>
      <c r="HY16">
        <f t="shared" si="96"/>
        <v>0</v>
      </c>
      <c r="HZ16">
        <f t="shared" si="97"/>
        <v>0</v>
      </c>
      <c r="IA16">
        <f t="shared" si="98"/>
        <v>0</v>
      </c>
      <c r="IB16">
        <f t="shared" si="99"/>
        <v>0</v>
      </c>
      <c r="IC16">
        <f t="shared" si="100"/>
        <v>2524.9899999999998</v>
      </c>
      <c r="ID16">
        <f t="shared" si="101"/>
        <v>6289.31</v>
      </c>
      <c r="IE16">
        <f t="shared" si="102"/>
        <v>7471.37</v>
      </c>
      <c r="IF16">
        <f t="shared" si="103"/>
        <v>0</v>
      </c>
      <c r="IG16">
        <f t="shared" si="104"/>
        <v>0</v>
      </c>
      <c r="IH16">
        <f t="shared" si="105"/>
        <v>0</v>
      </c>
      <c r="II16">
        <f t="shared" si="106"/>
        <v>0</v>
      </c>
      <c r="IJ16">
        <f t="shared" si="107"/>
        <v>0</v>
      </c>
      <c r="IK16">
        <f t="shared" si="108"/>
        <v>0</v>
      </c>
      <c r="IL16">
        <f t="shared" si="109"/>
        <v>0</v>
      </c>
      <c r="IM16">
        <f t="shared" si="110"/>
        <v>0</v>
      </c>
      <c r="IN16">
        <f t="shared" si="111"/>
        <v>16469.68</v>
      </c>
      <c r="IO16">
        <f t="shared" si="112"/>
        <v>16285.669999999998</v>
      </c>
      <c r="IP16">
        <f t="shared" si="113"/>
        <v>268.99</v>
      </c>
      <c r="IQ16">
        <f t="shared" si="114"/>
        <v>453.00000000000205</v>
      </c>
      <c r="IR16">
        <f t="shared" si="115"/>
        <v>1</v>
      </c>
      <c r="IS16" t="str">
        <f t="shared" si="116"/>
        <v/>
      </c>
      <c r="IT16">
        <f t="shared" si="117"/>
        <v>0</v>
      </c>
      <c r="JQ16">
        <f t="shared" si="118"/>
        <v>1</v>
      </c>
      <c r="JR16">
        <f t="shared" si="119"/>
        <v>999</v>
      </c>
      <c r="JZ16">
        <v>13</v>
      </c>
      <c r="KA16">
        <f t="shared" si="343"/>
        <v>1230.95</v>
      </c>
      <c r="KB16">
        <f t="shared" si="344"/>
        <v>6307.81</v>
      </c>
      <c r="KC16">
        <f t="shared" si="345"/>
        <v>7596.04</v>
      </c>
      <c r="KD16">
        <f t="shared" si="346"/>
        <v>0</v>
      </c>
      <c r="KE16">
        <f t="shared" si="347"/>
        <v>0</v>
      </c>
      <c r="KF16">
        <f t="shared" si="348"/>
        <v>0</v>
      </c>
      <c r="KG16">
        <f t="shared" si="349"/>
        <v>0</v>
      </c>
      <c r="KH16">
        <f t="shared" si="350"/>
        <v>0</v>
      </c>
      <c r="KI16">
        <f t="shared" si="351"/>
        <v>0</v>
      </c>
      <c r="KJ16">
        <f t="shared" si="352"/>
        <v>0</v>
      </c>
      <c r="KK16">
        <f t="shared" si="120"/>
        <v>90</v>
      </c>
      <c r="KL16">
        <f t="shared" si="121"/>
        <v>163</v>
      </c>
      <c r="KM16">
        <f t="shared" si="122"/>
        <v>200</v>
      </c>
      <c r="KN16">
        <f t="shared" si="123"/>
        <v>0</v>
      </c>
      <c r="KO16">
        <f t="shared" si="124"/>
        <v>0</v>
      </c>
      <c r="KP16">
        <f t="shared" si="125"/>
        <v>0</v>
      </c>
      <c r="KQ16">
        <f t="shared" si="126"/>
        <v>0</v>
      </c>
      <c r="KR16">
        <f t="shared" si="127"/>
        <v>0</v>
      </c>
      <c r="KS16">
        <f t="shared" si="128"/>
        <v>0</v>
      </c>
      <c r="KT16">
        <f t="shared" si="129"/>
        <v>0</v>
      </c>
      <c r="KU16">
        <f t="shared" si="130"/>
        <v>1164.53</v>
      </c>
      <c r="KV16">
        <f t="shared" si="131"/>
        <v>6289.31</v>
      </c>
      <c r="KW16">
        <f t="shared" si="132"/>
        <v>7471.37</v>
      </c>
      <c r="KX16">
        <f t="shared" si="133"/>
        <v>0</v>
      </c>
      <c r="KY16">
        <f t="shared" si="134"/>
        <v>0</v>
      </c>
      <c r="KZ16">
        <f t="shared" si="135"/>
        <v>0</v>
      </c>
      <c r="LA16">
        <f t="shared" si="136"/>
        <v>0</v>
      </c>
      <c r="LB16">
        <f t="shared" si="137"/>
        <v>0</v>
      </c>
      <c r="LC16">
        <f t="shared" si="138"/>
        <v>0</v>
      </c>
      <c r="LD16">
        <f t="shared" si="139"/>
        <v>0</v>
      </c>
      <c r="LE16">
        <f t="shared" si="140"/>
        <v>1064.53</v>
      </c>
      <c r="LF16">
        <f t="shared" si="141"/>
        <v>6289.31</v>
      </c>
      <c r="LG16">
        <f t="shared" si="142"/>
        <v>7471.37</v>
      </c>
      <c r="LH16">
        <f t="shared" si="143"/>
        <v>0</v>
      </c>
      <c r="LI16">
        <f t="shared" si="144"/>
        <v>0</v>
      </c>
      <c r="LJ16">
        <f t="shared" si="145"/>
        <v>0</v>
      </c>
      <c r="LK16">
        <f t="shared" si="146"/>
        <v>0</v>
      </c>
      <c r="LL16">
        <f t="shared" si="147"/>
        <v>0</v>
      </c>
      <c r="LM16">
        <f t="shared" si="148"/>
        <v>0</v>
      </c>
      <c r="LN16">
        <f t="shared" si="149"/>
        <v>0</v>
      </c>
      <c r="LO16">
        <f t="shared" si="150"/>
        <v>100</v>
      </c>
      <c r="LP16">
        <f t="shared" si="151"/>
        <v>15134.8</v>
      </c>
      <c r="LQ16">
        <f t="shared" si="152"/>
        <v>14825.21</v>
      </c>
      <c r="LR16">
        <f t="shared" si="153"/>
        <v>243.40999999999997</v>
      </c>
      <c r="LS16">
        <f t="shared" si="154"/>
        <v>553.00000000000011</v>
      </c>
      <c r="LT16">
        <f t="shared" si="155"/>
        <v>1</v>
      </c>
      <c r="LU16" t="str">
        <f t="shared" si="156"/>
        <v/>
      </c>
      <c r="LV16">
        <f t="shared" si="157"/>
        <v>0</v>
      </c>
      <c r="MS16">
        <f t="shared" si="158"/>
        <v>1</v>
      </c>
      <c r="MT16">
        <f t="shared" si="159"/>
        <v>999</v>
      </c>
      <c r="NB16">
        <v>13</v>
      </c>
      <c r="NC16">
        <f t="shared" si="353"/>
        <v>0</v>
      </c>
      <c r="ND16">
        <f t="shared" si="354"/>
        <v>6203.88</v>
      </c>
      <c r="NE16">
        <f t="shared" si="355"/>
        <v>7596.04</v>
      </c>
      <c r="NF16">
        <f t="shared" si="356"/>
        <v>0</v>
      </c>
      <c r="NG16">
        <f t="shared" si="357"/>
        <v>0</v>
      </c>
      <c r="NH16">
        <f t="shared" si="358"/>
        <v>0</v>
      </c>
      <c r="NI16">
        <f t="shared" si="359"/>
        <v>0</v>
      </c>
      <c r="NJ16">
        <f t="shared" si="360"/>
        <v>0</v>
      </c>
      <c r="NK16">
        <f t="shared" si="361"/>
        <v>0</v>
      </c>
      <c r="NL16">
        <f t="shared" si="362"/>
        <v>0</v>
      </c>
      <c r="NM16">
        <f t="shared" si="160"/>
        <v>0</v>
      </c>
      <c r="NN16">
        <f t="shared" si="161"/>
        <v>163</v>
      </c>
      <c r="NO16">
        <f t="shared" si="162"/>
        <v>200</v>
      </c>
      <c r="NP16">
        <f t="shared" si="163"/>
        <v>0</v>
      </c>
      <c r="NQ16">
        <f t="shared" si="164"/>
        <v>0</v>
      </c>
      <c r="NR16">
        <f t="shared" si="165"/>
        <v>0</v>
      </c>
      <c r="NS16">
        <f t="shared" si="166"/>
        <v>0</v>
      </c>
      <c r="NT16">
        <f t="shared" si="167"/>
        <v>0</v>
      </c>
      <c r="NU16">
        <f t="shared" si="168"/>
        <v>0</v>
      </c>
      <c r="NV16">
        <f t="shared" si="169"/>
        <v>0</v>
      </c>
      <c r="NW16">
        <f t="shared" si="170"/>
        <v>0</v>
      </c>
      <c r="NX16">
        <f t="shared" si="171"/>
        <v>6183</v>
      </c>
      <c r="NY16">
        <f t="shared" si="172"/>
        <v>7471.37</v>
      </c>
      <c r="NZ16">
        <f t="shared" si="173"/>
        <v>0</v>
      </c>
      <c r="OA16">
        <f t="shared" si="174"/>
        <v>0</v>
      </c>
      <c r="OB16">
        <f t="shared" si="175"/>
        <v>0</v>
      </c>
      <c r="OC16">
        <f t="shared" si="176"/>
        <v>0</v>
      </c>
      <c r="OD16">
        <f t="shared" si="177"/>
        <v>0</v>
      </c>
      <c r="OE16">
        <f t="shared" si="178"/>
        <v>0</v>
      </c>
      <c r="OF16">
        <f t="shared" si="179"/>
        <v>0</v>
      </c>
      <c r="OG16">
        <f t="shared" si="180"/>
        <v>0</v>
      </c>
      <c r="OH16">
        <f t="shared" si="181"/>
        <v>5893</v>
      </c>
      <c r="OI16">
        <f t="shared" si="182"/>
        <v>7471.37</v>
      </c>
      <c r="OJ16">
        <f t="shared" si="183"/>
        <v>0</v>
      </c>
      <c r="OK16">
        <f t="shared" si="184"/>
        <v>0</v>
      </c>
      <c r="OL16">
        <f t="shared" si="185"/>
        <v>0</v>
      </c>
      <c r="OM16">
        <f t="shared" si="186"/>
        <v>0</v>
      </c>
      <c r="ON16">
        <f t="shared" si="187"/>
        <v>0</v>
      </c>
      <c r="OO16">
        <f t="shared" si="188"/>
        <v>0</v>
      </c>
      <c r="OP16">
        <f t="shared" si="189"/>
        <v>0</v>
      </c>
      <c r="OQ16">
        <f t="shared" si="190"/>
        <v>290</v>
      </c>
      <c r="OR16">
        <f t="shared" si="191"/>
        <v>13799.92</v>
      </c>
      <c r="OS16">
        <f t="shared" si="192"/>
        <v>13364.369999999999</v>
      </c>
      <c r="OT16">
        <f t="shared" si="193"/>
        <v>217.45</v>
      </c>
      <c r="OU16">
        <f t="shared" si="194"/>
        <v>653.00000000000114</v>
      </c>
      <c r="OV16">
        <f t="shared" si="195"/>
        <v>2</v>
      </c>
      <c r="OW16" t="str">
        <f t="shared" si="196"/>
        <v/>
      </c>
      <c r="OX16">
        <f t="shared" si="197"/>
        <v>1</v>
      </c>
      <c r="PU16">
        <f t="shared" si="198"/>
        <v>2</v>
      </c>
      <c r="PV16">
        <f t="shared" si="199"/>
        <v>999</v>
      </c>
      <c r="QD16">
        <v>13</v>
      </c>
      <c r="QE16">
        <f t="shared" si="363"/>
        <v>0</v>
      </c>
      <c r="QF16">
        <f t="shared" si="364"/>
        <v>4861.82</v>
      </c>
      <c r="QG16">
        <f t="shared" si="365"/>
        <v>7596.04</v>
      </c>
      <c r="QH16">
        <f t="shared" si="366"/>
        <v>0</v>
      </c>
      <c r="QI16">
        <f t="shared" si="367"/>
        <v>0</v>
      </c>
      <c r="QJ16">
        <f t="shared" si="368"/>
        <v>0</v>
      </c>
      <c r="QK16">
        <f t="shared" si="369"/>
        <v>0</v>
      </c>
      <c r="QL16">
        <f t="shared" si="370"/>
        <v>0</v>
      </c>
      <c r="QM16">
        <f t="shared" si="371"/>
        <v>0</v>
      </c>
      <c r="QN16">
        <f t="shared" si="372"/>
        <v>0</v>
      </c>
      <c r="QO16">
        <f t="shared" si="200"/>
        <v>0</v>
      </c>
      <c r="QP16">
        <f t="shared" si="201"/>
        <v>163</v>
      </c>
      <c r="QQ16">
        <f t="shared" si="202"/>
        <v>200</v>
      </c>
      <c r="QR16">
        <f t="shared" si="203"/>
        <v>0</v>
      </c>
      <c r="QS16">
        <f t="shared" si="204"/>
        <v>0</v>
      </c>
      <c r="QT16">
        <f t="shared" si="205"/>
        <v>0</v>
      </c>
      <c r="QU16">
        <f t="shared" si="206"/>
        <v>0</v>
      </c>
      <c r="QV16">
        <f t="shared" si="207"/>
        <v>0</v>
      </c>
      <c r="QW16">
        <f t="shared" si="208"/>
        <v>0</v>
      </c>
      <c r="QX16">
        <f t="shared" si="209"/>
        <v>0</v>
      </c>
      <c r="QY16">
        <f t="shared" si="210"/>
        <v>0</v>
      </c>
      <c r="QZ16">
        <f t="shared" si="211"/>
        <v>4810.2</v>
      </c>
      <c r="RA16">
        <f t="shared" si="212"/>
        <v>7471.37</v>
      </c>
      <c r="RB16">
        <f t="shared" si="213"/>
        <v>0</v>
      </c>
      <c r="RC16">
        <f t="shared" si="214"/>
        <v>0</v>
      </c>
      <c r="RD16">
        <f t="shared" si="215"/>
        <v>0</v>
      </c>
      <c r="RE16">
        <f t="shared" si="216"/>
        <v>0</v>
      </c>
      <c r="RF16">
        <f t="shared" si="217"/>
        <v>0</v>
      </c>
      <c r="RG16">
        <f t="shared" si="218"/>
        <v>0</v>
      </c>
      <c r="RH16">
        <f t="shared" si="219"/>
        <v>0</v>
      </c>
      <c r="RI16">
        <f t="shared" si="220"/>
        <v>0</v>
      </c>
      <c r="RJ16">
        <f t="shared" si="221"/>
        <v>4420.2</v>
      </c>
      <c r="RK16">
        <f t="shared" si="222"/>
        <v>7471.37</v>
      </c>
      <c r="RL16">
        <f t="shared" si="223"/>
        <v>0</v>
      </c>
      <c r="RM16">
        <f t="shared" si="224"/>
        <v>0</v>
      </c>
      <c r="RN16">
        <f t="shared" si="225"/>
        <v>0</v>
      </c>
      <c r="RO16">
        <f t="shared" si="226"/>
        <v>0</v>
      </c>
      <c r="RP16">
        <f t="shared" si="227"/>
        <v>0</v>
      </c>
      <c r="RQ16">
        <f t="shared" si="228"/>
        <v>0</v>
      </c>
      <c r="RR16">
        <f t="shared" si="229"/>
        <v>0</v>
      </c>
      <c r="RS16">
        <f t="shared" si="230"/>
        <v>390</v>
      </c>
      <c r="RT16">
        <f t="shared" si="231"/>
        <v>12457.86</v>
      </c>
      <c r="RU16">
        <f t="shared" si="232"/>
        <v>11891.57</v>
      </c>
      <c r="RV16">
        <f t="shared" si="233"/>
        <v>186.70999999999998</v>
      </c>
      <c r="RW16">
        <f t="shared" si="234"/>
        <v>753.00000000000091</v>
      </c>
      <c r="RX16">
        <f t="shared" si="235"/>
        <v>2</v>
      </c>
      <c r="RY16" t="str">
        <f t="shared" si="236"/>
        <v/>
      </c>
      <c r="RZ16">
        <f t="shared" si="237"/>
        <v>1</v>
      </c>
      <c r="SW16">
        <f t="shared" si="238"/>
        <v>2</v>
      </c>
      <c r="SX16">
        <f t="shared" si="239"/>
        <v>999</v>
      </c>
      <c r="TF16">
        <v>13</v>
      </c>
      <c r="TG16">
        <f t="shared" si="373"/>
        <v>0</v>
      </c>
      <c r="TH16">
        <f t="shared" si="374"/>
        <v>3510.73</v>
      </c>
      <c r="TI16">
        <f t="shared" si="375"/>
        <v>7596.04</v>
      </c>
      <c r="TJ16">
        <f t="shared" si="376"/>
        <v>0</v>
      </c>
      <c r="TK16">
        <f t="shared" si="377"/>
        <v>0</v>
      </c>
      <c r="TL16">
        <f t="shared" si="378"/>
        <v>0</v>
      </c>
      <c r="TM16">
        <f t="shared" si="379"/>
        <v>0</v>
      </c>
      <c r="TN16">
        <f t="shared" si="380"/>
        <v>0</v>
      </c>
      <c r="TO16">
        <f t="shared" si="381"/>
        <v>0</v>
      </c>
      <c r="TP16">
        <f t="shared" si="382"/>
        <v>0</v>
      </c>
      <c r="TQ16">
        <f t="shared" si="240"/>
        <v>0</v>
      </c>
      <c r="TR16">
        <f t="shared" si="241"/>
        <v>163</v>
      </c>
      <c r="TS16">
        <f t="shared" si="242"/>
        <v>200</v>
      </c>
      <c r="TT16">
        <f t="shared" si="243"/>
        <v>0</v>
      </c>
      <c r="TU16">
        <f t="shared" si="244"/>
        <v>0</v>
      </c>
      <c r="TV16">
        <f t="shared" si="245"/>
        <v>0</v>
      </c>
      <c r="TW16">
        <f t="shared" si="246"/>
        <v>0</v>
      </c>
      <c r="TX16">
        <f t="shared" si="247"/>
        <v>0</v>
      </c>
      <c r="TY16">
        <f t="shared" si="248"/>
        <v>0</v>
      </c>
      <c r="TZ16">
        <f t="shared" si="249"/>
        <v>0</v>
      </c>
      <c r="UA16">
        <f t="shared" si="250"/>
        <v>0</v>
      </c>
      <c r="UB16">
        <f t="shared" si="251"/>
        <v>3428.15</v>
      </c>
      <c r="UC16">
        <f t="shared" si="252"/>
        <v>7471.37</v>
      </c>
      <c r="UD16">
        <f t="shared" si="253"/>
        <v>0</v>
      </c>
      <c r="UE16">
        <f t="shared" si="254"/>
        <v>0</v>
      </c>
      <c r="UF16">
        <f t="shared" si="255"/>
        <v>0</v>
      </c>
      <c r="UG16">
        <f t="shared" si="256"/>
        <v>0</v>
      </c>
      <c r="UH16">
        <f t="shared" si="257"/>
        <v>0</v>
      </c>
      <c r="UI16">
        <f t="shared" si="258"/>
        <v>0</v>
      </c>
      <c r="UJ16">
        <f t="shared" si="259"/>
        <v>0</v>
      </c>
      <c r="UK16">
        <f t="shared" si="260"/>
        <v>0</v>
      </c>
      <c r="UL16">
        <f t="shared" si="261"/>
        <v>2938.15</v>
      </c>
      <c r="UM16">
        <f t="shared" si="262"/>
        <v>7471.37</v>
      </c>
      <c r="UN16">
        <f t="shared" si="263"/>
        <v>0</v>
      </c>
      <c r="UO16">
        <f t="shared" si="264"/>
        <v>0</v>
      </c>
      <c r="UP16">
        <f t="shared" si="265"/>
        <v>0</v>
      </c>
      <c r="UQ16">
        <f t="shared" si="266"/>
        <v>0</v>
      </c>
      <c r="UR16">
        <f t="shared" si="267"/>
        <v>0</v>
      </c>
      <c r="US16">
        <f t="shared" si="268"/>
        <v>0</v>
      </c>
      <c r="UT16">
        <f t="shared" si="269"/>
        <v>0</v>
      </c>
      <c r="UU16">
        <f t="shared" si="270"/>
        <v>490</v>
      </c>
      <c r="UV16">
        <f t="shared" si="271"/>
        <v>11106.77</v>
      </c>
      <c r="UW16">
        <f t="shared" si="272"/>
        <v>10409.52</v>
      </c>
      <c r="UX16">
        <f t="shared" si="273"/>
        <v>155.75</v>
      </c>
      <c r="UY16">
        <f t="shared" si="274"/>
        <v>853</v>
      </c>
      <c r="UZ16">
        <f t="shared" si="275"/>
        <v>2</v>
      </c>
      <c r="VA16" t="str">
        <f t="shared" si="276"/>
        <v/>
      </c>
      <c r="VB16">
        <f t="shared" si="277"/>
        <v>1</v>
      </c>
      <c r="VY16">
        <f t="shared" si="278"/>
        <v>2</v>
      </c>
      <c r="VZ16">
        <f t="shared" si="279"/>
        <v>999</v>
      </c>
      <c r="WH16">
        <v>13</v>
      </c>
      <c r="WI16">
        <f t="shared" si="383"/>
        <v>2565.83</v>
      </c>
      <c r="WJ16">
        <f t="shared" si="384"/>
        <v>6307.81</v>
      </c>
      <c r="WK16">
        <f t="shared" si="385"/>
        <v>7596.04</v>
      </c>
      <c r="WL16">
        <f t="shared" si="386"/>
        <v>0</v>
      </c>
      <c r="WM16">
        <f t="shared" si="387"/>
        <v>0</v>
      </c>
      <c r="WN16">
        <f t="shared" si="388"/>
        <v>0</v>
      </c>
      <c r="WO16">
        <f t="shared" si="389"/>
        <v>0</v>
      </c>
      <c r="WP16">
        <f t="shared" si="390"/>
        <v>0</v>
      </c>
      <c r="WQ16">
        <f t="shared" si="391"/>
        <v>0</v>
      </c>
      <c r="WR16">
        <f t="shared" si="392"/>
        <v>0</v>
      </c>
      <c r="WS16">
        <f t="shared" si="280"/>
        <v>90</v>
      </c>
      <c r="WT16">
        <f t="shared" si="281"/>
        <v>163</v>
      </c>
      <c r="WU16">
        <f t="shared" si="282"/>
        <v>200</v>
      </c>
      <c r="WV16">
        <f t="shared" si="283"/>
        <v>0</v>
      </c>
      <c r="WW16">
        <f t="shared" si="284"/>
        <v>0</v>
      </c>
      <c r="WX16">
        <f t="shared" si="285"/>
        <v>0</v>
      </c>
      <c r="WY16">
        <f t="shared" si="286"/>
        <v>0</v>
      </c>
      <c r="WZ16">
        <f t="shared" si="287"/>
        <v>0</v>
      </c>
      <c r="XA16">
        <f t="shared" si="288"/>
        <v>0</v>
      </c>
      <c r="XB16">
        <f t="shared" si="289"/>
        <v>0</v>
      </c>
      <c r="XC16">
        <f t="shared" si="290"/>
        <v>2524.9899999999998</v>
      </c>
      <c r="XD16">
        <f t="shared" si="291"/>
        <v>6289.31</v>
      </c>
      <c r="XE16">
        <f t="shared" si="292"/>
        <v>7471.37</v>
      </c>
      <c r="XF16">
        <f t="shared" si="293"/>
        <v>0</v>
      </c>
      <c r="XG16">
        <f t="shared" si="294"/>
        <v>0</v>
      </c>
      <c r="XH16">
        <f t="shared" si="295"/>
        <v>0</v>
      </c>
      <c r="XI16">
        <f t="shared" si="296"/>
        <v>0</v>
      </c>
      <c r="XJ16">
        <f t="shared" si="297"/>
        <v>0</v>
      </c>
      <c r="XK16">
        <f t="shared" si="298"/>
        <v>0</v>
      </c>
      <c r="XL16">
        <f t="shared" si="299"/>
        <v>0</v>
      </c>
      <c r="XM16">
        <f t="shared" si="300"/>
        <v>2524.9899999999998</v>
      </c>
      <c r="XN16">
        <f t="shared" si="301"/>
        <v>6289.31</v>
      </c>
      <c r="XO16">
        <f t="shared" si="302"/>
        <v>7471.37</v>
      </c>
      <c r="XP16">
        <f t="shared" si="303"/>
        <v>0</v>
      </c>
      <c r="XQ16">
        <f t="shared" si="304"/>
        <v>0</v>
      </c>
      <c r="XR16">
        <f t="shared" si="305"/>
        <v>0</v>
      </c>
      <c r="XS16">
        <f t="shared" si="306"/>
        <v>0</v>
      </c>
      <c r="XT16">
        <f t="shared" si="307"/>
        <v>0</v>
      </c>
      <c r="XU16">
        <f t="shared" si="308"/>
        <v>0</v>
      </c>
      <c r="XV16">
        <f t="shared" si="309"/>
        <v>0</v>
      </c>
      <c r="XX16">
        <f t="shared" si="310"/>
        <v>16469.68</v>
      </c>
      <c r="XY16">
        <f t="shared" si="311"/>
        <v>16285.669999999998</v>
      </c>
      <c r="XZ16">
        <f t="shared" si="312"/>
        <v>268.99</v>
      </c>
    </row>
    <row r="17" spans="1:650" x14ac:dyDescent="0.45">
      <c r="AT17">
        <v>14</v>
      </c>
      <c r="AU17">
        <f t="shared" si="313"/>
        <v>0</v>
      </c>
      <c r="AV17">
        <f t="shared" si="314"/>
        <v>5893</v>
      </c>
      <c r="AW17">
        <f t="shared" si="315"/>
        <v>7471.37</v>
      </c>
      <c r="AX17">
        <f t="shared" si="316"/>
        <v>0</v>
      </c>
      <c r="AY17">
        <f t="shared" si="317"/>
        <v>0</v>
      </c>
      <c r="AZ17">
        <f t="shared" si="318"/>
        <v>0</v>
      </c>
      <c r="BA17">
        <f t="shared" si="319"/>
        <v>0</v>
      </c>
      <c r="BB17">
        <f t="shared" si="320"/>
        <v>0</v>
      </c>
      <c r="BC17">
        <f t="shared" si="321"/>
        <v>0</v>
      </c>
      <c r="BD17">
        <f t="shared" si="322"/>
        <v>0</v>
      </c>
      <c r="BE17">
        <f t="shared" si="0"/>
        <v>0</v>
      </c>
      <c r="BF17">
        <f t="shared" si="1"/>
        <v>163</v>
      </c>
      <c r="BG17">
        <f t="shared" si="2"/>
        <v>200</v>
      </c>
      <c r="BH17">
        <f t="shared" si="3"/>
        <v>0</v>
      </c>
      <c r="BI17">
        <f t="shared" si="4"/>
        <v>0</v>
      </c>
      <c r="BJ17">
        <f t="shared" si="5"/>
        <v>0</v>
      </c>
      <c r="BK17">
        <f t="shared" si="6"/>
        <v>0</v>
      </c>
      <c r="BL17">
        <f t="shared" si="7"/>
        <v>0</v>
      </c>
      <c r="BM17">
        <f t="shared" si="8"/>
        <v>0</v>
      </c>
      <c r="BN17">
        <f t="shared" si="9"/>
        <v>0</v>
      </c>
      <c r="BO17">
        <f t="shared" si="10"/>
        <v>0</v>
      </c>
      <c r="BP17">
        <f t="shared" si="11"/>
        <v>5865</v>
      </c>
      <c r="BQ17">
        <f t="shared" si="12"/>
        <v>7345.46</v>
      </c>
      <c r="BR17">
        <f t="shared" si="13"/>
        <v>0</v>
      </c>
      <c r="BS17">
        <f t="shared" si="14"/>
        <v>0</v>
      </c>
      <c r="BT17">
        <f t="shared" si="15"/>
        <v>0</v>
      </c>
      <c r="BU17">
        <f t="shared" si="16"/>
        <v>0</v>
      </c>
      <c r="BV17">
        <f t="shared" si="17"/>
        <v>0</v>
      </c>
      <c r="BW17">
        <f t="shared" si="18"/>
        <v>0</v>
      </c>
      <c r="BX17">
        <f t="shared" si="19"/>
        <v>0</v>
      </c>
      <c r="BY17">
        <f t="shared" si="20"/>
        <v>0</v>
      </c>
      <c r="BZ17">
        <f t="shared" si="21"/>
        <v>5575</v>
      </c>
      <c r="CA17">
        <f t="shared" si="22"/>
        <v>7345.46</v>
      </c>
      <c r="CB17">
        <f t="shared" si="23"/>
        <v>0</v>
      </c>
      <c r="CC17">
        <f t="shared" si="24"/>
        <v>0</v>
      </c>
      <c r="CD17">
        <f t="shared" si="25"/>
        <v>0</v>
      </c>
      <c r="CE17">
        <f t="shared" si="26"/>
        <v>0</v>
      </c>
      <c r="CF17">
        <f t="shared" si="27"/>
        <v>0</v>
      </c>
      <c r="CG17">
        <f t="shared" si="28"/>
        <v>0</v>
      </c>
      <c r="CH17">
        <f t="shared" si="29"/>
        <v>0</v>
      </c>
      <c r="CI17">
        <f t="shared" si="30"/>
        <v>290</v>
      </c>
      <c r="CJ17">
        <f t="shared" si="31"/>
        <v>13364.369999999999</v>
      </c>
      <c r="CK17">
        <f t="shared" si="32"/>
        <v>12920.46</v>
      </c>
      <c r="CL17">
        <f t="shared" si="33"/>
        <v>209.09</v>
      </c>
      <c r="CM17">
        <f t="shared" si="34"/>
        <v>652.99999999999989</v>
      </c>
      <c r="CN17">
        <f t="shared" si="35"/>
        <v>2</v>
      </c>
      <c r="CO17" t="str">
        <f t="shared" si="36"/>
        <v/>
      </c>
      <c r="CP17">
        <f t="shared" si="37"/>
        <v>1</v>
      </c>
      <c r="DM17">
        <f t="shared" si="38"/>
        <v>2</v>
      </c>
      <c r="DN17">
        <f t="shared" si="39"/>
        <v>999</v>
      </c>
      <c r="DV17">
        <v>14</v>
      </c>
      <c r="DW17">
        <f t="shared" si="323"/>
        <v>2524.9899999999998</v>
      </c>
      <c r="DX17">
        <f t="shared" si="324"/>
        <v>3300.13</v>
      </c>
      <c r="DY17">
        <f t="shared" si="325"/>
        <v>7471.37</v>
      </c>
      <c r="DZ17">
        <f t="shared" si="326"/>
        <v>0</v>
      </c>
      <c r="EA17">
        <f t="shared" si="327"/>
        <v>0</v>
      </c>
      <c r="EB17">
        <f t="shared" si="328"/>
        <v>0</v>
      </c>
      <c r="EC17">
        <f t="shared" si="329"/>
        <v>0</v>
      </c>
      <c r="ED17">
        <f t="shared" si="330"/>
        <v>0</v>
      </c>
      <c r="EE17">
        <f t="shared" si="331"/>
        <v>0</v>
      </c>
      <c r="EF17">
        <f t="shared" si="332"/>
        <v>0</v>
      </c>
      <c r="EG17">
        <f t="shared" si="40"/>
        <v>90</v>
      </c>
      <c r="EH17">
        <f t="shared" si="41"/>
        <v>163</v>
      </c>
      <c r="EI17">
        <f t="shared" si="42"/>
        <v>200</v>
      </c>
      <c r="EJ17">
        <f t="shared" si="43"/>
        <v>0</v>
      </c>
      <c r="EK17">
        <f t="shared" si="44"/>
        <v>0</v>
      </c>
      <c r="EL17">
        <f t="shared" si="45"/>
        <v>0</v>
      </c>
      <c r="EM17">
        <f t="shared" si="46"/>
        <v>0</v>
      </c>
      <c r="EN17">
        <f t="shared" si="47"/>
        <v>0</v>
      </c>
      <c r="EO17">
        <f t="shared" si="48"/>
        <v>0</v>
      </c>
      <c r="EP17">
        <f t="shared" si="49"/>
        <v>0</v>
      </c>
      <c r="EQ17">
        <f t="shared" si="50"/>
        <v>2483.3599999999997</v>
      </c>
      <c r="ER17">
        <f t="shared" si="51"/>
        <v>3212.73</v>
      </c>
      <c r="ES17">
        <f t="shared" si="52"/>
        <v>7345.46</v>
      </c>
      <c r="ET17">
        <f t="shared" si="53"/>
        <v>0</v>
      </c>
      <c r="EU17">
        <f t="shared" si="54"/>
        <v>0</v>
      </c>
      <c r="EV17">
        <f t="shared" si="55"/>
        <v>0</v>
      </c>
      <c r="EW17">
        <f t="shared" si="56"/>
        <v>0</v>
      </c>
      <c r="EX17">
        <f t="shared" si="57"/>
        <v>0</v>
      </c>
      <c r="EY17">
        <f t="shared" si="58"/>
        <v>0</v>
      </c>
      <c r="EZ17">
        <f t="shared" si="59"/>
        <v>0</v>
      </c>
      <c r="FA17">
        <f t="shared" si="60"/>
        <v>2483.36</v>
      </c>
      <c r="FB17">
        <f t="shared" si="61"/>
        <v>3012.73</v>
      </c>
      <c r="FC17">
        <f t="shared" si="62"/>
        <v>7345.46</v>
      </c>
      <c r="FD17">
        <f t="shared" si="63"/>
        <v>0</v>
      </c>
      <c r="FE17">
        <f t="shared" si="64"/>
        <v>0</v>
      </c>
      <c r="FF17">
        <f t="shared" si="65"/>
        <v>0</v>
      </c>
      <c r="FG17">
        <f t="shared" si="66"/>
        <v>0</v>
      </c>
      <c r="FH17">
        <f t="shared" si="67"/>
        <v>0</v>
      </c>
      <c r="FI17">
        <f t="shared" si="68"/>
        <v>0</v>
      </c>
      <c r="FJ17">
        <f t="shared" si="69"/>
        <v>0</v>
      </c>
      <c r="FK17">
        <f t="shared" si="70"/>
        <v>200</v>
      </c>
      <c r="FL17">
        <f t="shared" si="71"/>
        <v>13296.49</v>
      </c>
      <c r="FM17">
        <f t="shared" si="72"/>
        <v>12841.55</v>
      </c>
      <c r="FN17">
        <f t="shared" si="73"/>
        <v>198.06</v>
      </c>
      <c r="FO17">
        <f t="shared" si="74"/>
        <v>653.00000000000045</v>
      </c>
      <c r="FP17">
        <f t="shared" si="75"/>
        <v>2</v>
      </c>
      <c r="FQ17" t="str">
        <f t="shared" si="76"/>
        <v/>
      </c>
      <c r="FR17">
        <f t="shared" si="77"/>
        <v>0</v>
      </c>
      <c r="GO17">
        <f t="shared" si="78"/>
        <v>1</v>
      </c>
      <c r="GP17">
        <f t="shared" si="79"/>
        <v>999</v>
      </c>
      <c r="GX17">
        <v>14</v>
      </c>
      <c r="GY17">
        <f t="shared" si="333"/>
        <v>2524.9899999999998</v>
      </c>
      <c r="GZ17">
        <f t="shared" si="334"/>
        <v>6289.31</v>
      </c>
      <c r="HA17">
        <f t="shared" si="335"/>
        <v>7471.37</v>
      </c>
      <c r="HB17">
        <f t="shared" si="336"/>
        <v>0</v>
      </c>
      <c r="HC17">
        <f t="shared" si="337"/>
        <v>0</v>
      </c>
      <c r="HD17">
        <f t="shared" si="338"/>
        <v>0</v>
      </c>
      <c r="HE17">
        <f t="shared" si="339"/>
        <v>0</v>
      </c>
      <c r="HF17">
        <f t="shared" si="340"/>
        <v>0</v>
      </c>
      <c r="HG17">
        <f t="shared" si="341"/>
        <v>0</v>
      </c>
      <c r="HH17">
        <f t="shared" si="342"/>
        <v>0</v>
      </c>
      <c r="HI17">
        <f t="shared" si="80"/>
        <v>90</v>
      </c>
      <c r="HJ17">
        <f t="shared" si="81"/>
        <v>163</v>
      </c>
      <c r="HK17">
        <f t="shared" si="82"/>
        <v>200</v>
      </c>
      <c r="HL17">
        <f t="shared" si="83"/>
        <v>0</v>
      </c>
      <c r="HM17">
        <f t="shared" si="84"/>
        <v>0</v>
      </c>
      <c r="HN17">
        <f t="shared" si="85"/>
        <v>0</v>
      </c>
      <c r="HO17">
        <f t="shared" si="86"/>
        <v>0</v>
      </c>
      <c r="HP17">
        <f t="shared" si="87"/>
        <v>0</v>
      </c>
      <c r="HQ17">
        <f t="shared" si="88"/>
        <v>0</v>
      </c>
      <c r="HR17">
        <f t="shared" si="89"/>
        <v>0</v>
      </c>
      <c r="HS17">
        <f t="shared" si="90"/>
        <v>2483.3599999999997</v>
      </c>
      <c r="HT17">
        <f t="shared" si="91"/>
        <v>6270.39</v>
      </c>
      <c r="HU17">
        <f t="shared" si="92"/>
        <v>7345.46</v>
      </c>
      <c r="HV17">
        <f t="shared" si="93"/>
        <v>0</v>
      </c>
      <c r="HW17">
        <f t="shared" si="94"/>
        <v>0</v>
      </c>
      <c r="HX17">
        <f t="shared" si="95"/>
        <v>0</v>
      </c>
      <c r="HY17">
        <f t="shared" si="96"/>
        <v>0</v>
      </c>
      <c r="HZ17">
        <f t="shared" si="97"/>
        <v>0</v>
      </c>
      <c r="IA17">
        <f t="shared" si="98"/>
        <v>0</v>
      </c>
      <c r="IB17">
        <f t="shared" si="99"/>
        <v>0</v>
      </c>
      <c r="IC17">
        <f t="shared" si="100"/>
        <v>2483.36</v>
      </c>
      <c r="ID17">
        <f t="shared" si="101"/>
        <v>6270.39</v>
      </c>
      <c r="IE17">
        <f t="shared" si="102"/>
        <v>7345.46</v>
      </c>
      <c r="IF17">
        <f t="shared" si="103"/>
        <v>0</v>
      </c>
      <c r="IG17">
        <f t="shared" si="104"/>
        <v>0</v>
      </c>
      <c r="IH17">
        <f t="shared" si="105"/>
        <v>0</v>
      </c>
      <c r="II17">
        <f t="shared" si="106"/>
        <v>0</v>
      </c>
      <c r="IJ17">
        <f t="shared" si="107"/>
        <v>0</v>
      </c>
      <c r="IK17">
        <f t="shared" si="108"/>
        <v>0</v>
      </c>
      <c r="IL17">
        <f t="shared" si="109"/>
        <v>0</v>
      </c>
      <c r="IM17">
        <f t="shared" si="110"/>
        <v>0</v>
      </c>
      <c r="IN17">
        <f t="shared" si="111"/>
        <v>16285.669999999998</v>
      </c>
      <c r="IO17">
        <f t="shared" si="112"/>
        <v>16099.21</v>
      </c>
      <c r="IP17">
        <f t="shared" si="113"/>
        <v>266.54000000000002</v>
      </c>
      <c r="IQ17">
        <f t="shared" si="114"/>
        <v>452.99999999999915</v>
      </c>
      <c r="IR17">
        <f t="shared" si="115"/>
        <v>1</v>
      </c>
      <c r="IS17" t="str">
        <f t="shared" si="116"/>
        <v/>
      </c>
      <c r="IT17">
        <f t="shared" si="117"/>
        <v>0</v>
      </c>
      <c r="JQ17">
        <f t="shared" si="118"/>
        <v>1</v>
      </c>
      <c r="JR17">
        <f t="shared" si="119"/>
        <v>999</v>
      </c>
      <c r="JZ17">
        <v>14</v>
      </c>
      <c r="KA17">
        <f t="shared" si="343"/>
        <v>1064.53</v>
      </c>
      <c r="KB17">
        <f t="shared" si="344"/>
        <v>6289.31</v>
      </c>
      <c r="KC17">
        <f t="shared" si="345"/>
        <v>7471.37</v>
      </c>
      <c r="KD17">
        <f t="shared" si="346"/>
        <v>0</v>
      </c>
      <c r="KE17">
        <f t="shared" si="347"/>
        <v>0</v>
      </c>
      <c r="KF17">
        <f t="shared" si="348"/>
        <v>0</v>
      </c>
      <c r="KG17">
        <f t="shared" si="349"/>
        <v>0</v>
      </c>
      <c r="KH17">
        <f t="shared" si="350"/>
        <v>0</v>
      </c>
      <c r="KI17">
        <f t="shared" si="351"/>
        <v>0</v>
      </c>
      <c r="KJ17">
        <f t="shared" si="352"/>
        <v>0</v>
      </c>
      <c r="KK17">
        <f t="shared" si="120"/>
        <v>90</v>
      </c>
      <c r="KL17">
        <f t="shared" si="121"/>
        <v>163</v>
      </c>
      <c r="KM17">
        <f t="shared" si="122"/>
        <v>200</v>
      </c>
      <c r="KN17">
        <f t="shared" si="123"/>
        <v>0</v>
      </c>
      <c r="KO17">
        <f t="shared" si="124"/>
        <v>0</v>
      </c>
      <c r="KP17">
        <f t="shared" si="125"/>
        <v>0</v>
      </c>
      <c r="KQ17">
        <f t="shared" si="126"/>
        <v>0</v>
      </c>
      <c r="KR17">
        <f t="shared" si="127"/>
        <v>0</v>
      </c>
      <c r="KS17">
        <f t="shared" si="128"/>
        <v>0</v>
      </c>
      <c r="KT17">
        <f t="shared" si="129"/>
        <v>0</v>
      </c>
      <c r="KU17">
        <f t="shared" si="130"/>
        <v>994.92000000000007</v>
      </c>
      <c r="KV17">
        <f t="shared" si="131"/>
        <v>6270.39</v>
      </c>
      <c r="KW17">
        <f t="shared" si="132"/>
        <v>7345.46</v>
      </c>
      <c r="KX17">
        <f t="shared" si="133"/>
        <v>0</v>
      </c>
      <c r="KY17">
        <f t="shared" si="134"/>
        <v>0</v>
      </c>
      <c r="KZ17">
        <f t="shared" si="135"/>
        <v>0</v>
      </c>
      <c r="LA17">
        <f t="shared" si="136"/>
        <v>0</v>
      </c>
      <c r="LB17">
        <f t="shared" si="137"/>
        <v>0</v>
      </c>
      <c r="LC17">
        <f t="shared" si="138"/>
        <v>0</v>
      </c>
      <c r="LD17">
        <f t="shared" si="139"/>
        <v>0</v>
      </c>
      <c r="LE17">
        <f t="shared" si="140"/>
        <v>894.92</v>
      </c>
      <c r="LF17">
        <f t="shared" si="141"/>
        <v>6270.39</v>
      </c>
      <c r="LG17">
        <f t="shared" si="142"/>
        <v>7345.46</v>
      </c>
      <c r="LH17">
        <f t="shared" si="143"/>
        <v>0</v>
      </c>
      <c r="LI17">
        <f t="shared" si="144"/>
        <v>0</v>
      </c>
      <c r="LJ17">
        <f t="shared" si="145"/>
        <v>0</v>
      </c>
      <c r="LK17">
        <f t="shared" si="146"/>
        <v>0</v>
      </c>
      <c r="LL17">
        <f t="shared" si="147"/>
        <v>0</v>
      </c>
      <c r="LM17">
        <f t="shared" si="148"/>
        <v>0</v>
      </c>
      <c r="LN17">
        <f t="shared" si="149"/>
        <v>0</v>
      </c>
      <c r="LO17">
        <f t="shared" si="150"/>
        <v>100</v>
      </c>
      <c r="LP17">
        <f t="shared" si="151"/>
        <v>14825.21</v>
      </c>
      <c r="LQ17">
        <f t="shared" si="152"/>
        <v>14510.77</v>
      </c>
      <c r="LR17">
        <f t="shared" si="153"/>
        <v>238.56000000000003</v>
      </c>
      <c r="LS17">
        <f t="shared" si="154"/>
        <v>552.99999999999875</v>
      </c>
      <c r="LT17">
        <f t="shared" si="155"/>
        <v>1</v>
      </c>
      <c r="LU17" t="str">
        <f t="shared" si="156"/>
        <v/>
      </c>
      <c r="LV17">
        <f t="shared" si="157"/>
        <v>0</v>
      </c>
      <c r="MS17">
        <f t="shared" si="158"/>
        <v>1</v>
      </c>
      <c r="MT17">
        <f t="shared" si="159"/>
        <v>999</v>
      </c>
      <c r="NB17">
        <v>14</v>
      </c>
      <c r="NC17">
        <f t="shared" si="353"/>
        <v>0</v>
      </c>
      <c r="ND17">
        <f t="shared" si="354"/>
        <v>5893</v>
      </c>
      <c r="NE17">
        <f t="shared" si="355"/>
        <v>7471.37</v>
      </c>
      <c r="NF17">
        <f t="shared" si="356"/>
        <v>0</v>
      </c>
      <c r="NG17">
        <f t="shared" si="357"/>
        <v>0</v>
      </c>
      <c r="NH17">
        <f t="shared" si="358"/>
        <v>0</v>
      </c>
      <c r="NI17">
        <f t="shared" si="359"/>
        <v>0</v>
      </c>
      <c r="NJ17">
        <f t="shared" si="360"/>
        <v>0</v>
      </c>
      <c r="NK17">
        <f t="shared" si="361"/>
        <v>0</v>
      </c>
      <c r="NL17">
        <f t="shared" si="362"/>
        <v>0</v>
      </c>
      <c r="NM17">
        <f t="shared" si="160"/>
        <v>0</v>
      </c>
      <c r="NN17">
        <f t="shared" si="161"/>
        <v>163</v>
      </c>
      <c r="NO17">
        <f t="shared" si="162"/>
        <v>200</v>
      </c>
      <c r="NP17">
        <f t="shared" si="163"/>
        <v>0</v>
      </c>
      <c r="NQ17">
        <f t="shared" si="164"/>
        <v>0</v>
      </c>
      <c r="NR17">
        <f t="shared" si="165"/>
        <v>0</v>
      </c>
      <c r="NS17">
        <f t="shared" si="166"/>
        <v>0</v>
      </c>
      <c r="NT17">
        <f t="shared" si="167"/>
        <v>0</v>
      </c>
      <c r="NU17">
        <f t="shared" si="168"/>
        <v>0</v>
      </c>
      <c r="NV17">
        <f t="shared" si="169"/>
        <v>0</v>
      </c>
      <c r="NW17">
        <f t="shared" si="170"/>
        <v>0</v>
      </c>
      <c r="NX17">
        <f t="shared" si="171"/>
        <v>5865</v>
      </c>
      <c r="NY17">
        <f t="shared" si="172"/>
        <v>7345.46</v>
      </c>
      <c r="NZ17">
        <f t="shared" si="173"/>
        <v>0</v>
      </c>
      <c r="OA17">
        <f t="shared" si="174"/>
        <v>0</v>
      </c>
      <c r="OB17">
        <f t="shared" si="175"/>
        <v>0</v>
      </c>
      <c r="OC17">
        <f t="shared" si="176"/>
        <v>0</v>
      </c>
      <c r="OD17">
        <f t="shared" si="177"/>
        <v>0</v>
      </c>
      <c r="OE17">
        <f t="shared" si="178"/>
        <v>0</v>
      </c>
      <c r="OF17">
        <f t="shared" si="179"/>
        <v>0</v>
      </c>
      <c r="OG17">
        <f t="shared" si="180"/>
        <v>0</v>
      </c>
      <c r="OH17">
        <f t="shared" si="181"/>
        <v>5575</v>
      </c>
      <c r="OI17">
        <f t="shared" si="182"/>
        <v>7345.46</v>
      </c>
      <c r="OJ17">
        <f t="shared" si="183"/>
        <v>0</v>
      </c>
      <c r="OK17">
        <f t="shared" si="184"/>
        <v>0</v>
      </c>
      <c r="OL17">
        <f t="shared" si="185"/>
        <v>0</v>
      </c>
      <c r="OM17">
        <f t="shared" si="186"/>
        <v>0</v>
      </c>
      <c r="ON17">
        <f t="shared" si="187"/>
        <v>0</v>
      </c>
      <c r="OO17">
        <f t="shared" si="188"/>
        <v>0</v>
      </c>
      <c r="OP17">
        <f t="shared" si="189"/>
        <v>0</v>
      </c>
      <c r="OQ17">
        <f t="shared" si="190"/>
        <v>290</v>
      </c>
      <c r="OR17">
        <f t="shared" si="191"/>
        <v>13364.369999999999</v>
      </c>
      <c r="OS17">
        <f t="shared" si="192"/>
        <v>12920.46</v>
      </c>
      <c r="OT17">
        <f t="shared" si="193"/>
        <v>209.09</v>
      </c>
      <c r="OU17">
        <f t="shared" si="194"/>
        <v>652.99999999999989</v>
      </c>
      <c r="OV17">
        <f t="shared" si="195"/>
        <v>2</v>
      </c>
      <c r="OW17" t="str">
        <f t="shared" si="196"/>
        <v/>
      </c>
      <c r="OX17">
        <f t="shared" si="197"/>
        <v>1</v>
      </c>
      <c r="PU17">
        <f t="shared" si="198"/>
        <v>2</v>
      </c>
      <c r="PV17">
        <f t="shared" si="199"/>
        <v>999</v>
      </c>
      <c r="QD17">
        <v>14</v>
      </c>
      <c r="QE17">
        <f t="shared" si="363"/>
        <v>0</v>
      </c>
      <c r="QF17">
        <f t="shared" si="364"/>
        <v>4420.2</v>
      </c>
      <c r="QG17">
        <f t="shared" si="365"/>
        <v>7471.37</v>
      </c>
      <c r="QH17">
        <f t="shared" si="366"/>
        <v>0</v>
      </c>
      <c r="QI17">
        <f t="shared" si="367"/>
        <v>0</v>
      </c>
      <c r="QJ17">
        <f t="shared" si="368"/>
        <v>0</v>
      </c>
      <c r="QK17">
        <f t="shared" si="369"/>
        <v>0</v>
      </c>
      <c r="QL17">
        <f t="shared" si="370"/>
        <v>0</v>
      </c>
      <c r="QM17">
        <f t="shared" si="371"/>
        <v>0</v>
      </c>
      <c r="QN17">
        <f t="shared" si="372"/>
        <v>0</v>
      </c>
      <c r="QO17">
        <f t="shared" si="200"/>
        <v>0</v>
      </c>
      <c r="QP17">
        <f t="shared" si="201"/>
        <v>163</v>
      </c>
      <c r="QQ17">
        <f t="shared" si="202"/>
        <v>200</v>
      </c>
      <c r="QR17">
        <f t="shared" si="203"/>
        <v>0</v>
      </c>
      <c r="QS17">
        <f t="shared" si="204"/>
        <v>0</v>
      </c>
      <c r="QT17">
        <f t="shared" si="205"/>
        <v>0</v>
      </c>
      <c r="QU17">
        <f t="shared" si="206"/>
        <v>0</v>
      </c>
      <c r="QV17">
        <f t="shared" si="207"/>
        <v>0</v>
      </c>
      <c r="QW17">
        <f t="shared" si="208"/>
        <v>0</v>
      </c>
      <c r="QX17">
        <f t="shared" si="209"/>
        <v>0</v>
      </c>
      <c r="QY17">
        <f t="shared" si="210"/>
        <v>0</v>
      </c>
      <c r="QZ17">
        <f t="shared" si="211"/>
        <v>4358.46</v>
      </c>
      <c r="RA17">
        <f t="shared" si="212"/>
        <v>7345.46</v>
      </c>
      <c r="RB17">
        <f t="shared" si="213"/>
        <v>0</v>
      </c>
      <c r="RC17">
        <f t="shared" si="214"/>
        <v>0</v>
      </c>
      <c r="RD17">
        <f t="shared" si="215"/>
        <v>0</v>
      </c>
      <c r="RE17">
        <f t="shared" si="216"/>
        <v>0</v>
      </c>
      <c r="RF17">
        <f t="shared" si="217"/>
        <v>0</v>
      </c>
      <c r="RG17">
        <f t="shared" si="218"/>
        <v>0</v>
      </c>
      <c r="RH17">
        <f t="shared" si="219"/>
        <v>0</v>
      </c>
      <c r="RI17">
        <f t="shared" si="220"/>
        <v>0</v>
      </c>
      <c r="RJ17">
        <f t="shared" si="221"/>
        <v>3968.46</v>
      </c>
      <c r="RK17">
        <f t="shared" si="222"/>
        <v>7345.46</v>
      </c>
      <c r="RL17">
        <f t="shared" si="223"/>
        <v>0</v>
      </c>
      <c r="RM17">
        <f t="shared" si="224"/>
        <v>0</v>
      </c>
      <c r="RN17">
        <f t="shared" si="225"/>
        <v>0</v>
      </c>
      <c r="RO17">
        <f t="shared" si="226"/>
        <v>0</v>
      </c>
      <c r="RP17">
        <f t="shared" si="227"/>
        <v>0</v>
      </c>
      <c r="RQ17">
        <f t="shared" si="228"/>
        <v>0</v>
      </c>
      <c r="RR17">
        <f t="shared" si="229"/>
        <v>0</v>
      </c>
      <c r="RS17">
        <f t="shared" si="230"/>
        <v>390</v>
      </c>
      <c r="RT17">
        <f t="shared" si="231"/>
        <v>11891.57</v>
      </c>
      <c r="RU17">
        <f t="shared" si="232"/>
        <v>11313.92</v>
      </c>
      <c r="RV17">
        <f t="shared" si="233"/>
        <v>175.35000000000002</v>
      </c>
      <c r="RW17">
        <f t="shared" si="234"/>
        <v>752.99999999999966</v>
      </c>
      <c r="RX17">
        <f t="shared" si="235"/>
        <v>2</v>
      </c>
      <c r="RY17" t="str">
        <f t="shared" si="236"/>
        <v/>
      </c>
      <c r="RZ17">
        <f t="shared" si="237"/>
        <v>1</v>
      </c>
      <c r="SW17">
        <f t="shared" si="238"/>
        <v>2</v>
      </c>
      <c r="SX17">
        <f t="shared" si="239"/>
        <v>999</v>
      </c>
      <c r="TF17">
        <v>14</v>
      </c>
      <c r="TG17">
        <f t="shared" si="373"/>
        <v>0</v>
      </c>
      <c r="TH17">
        <f t="shared" si="374"/>
        <v>2938.15</v>
      </c>
      <c r="TI17">
        <f t="shared" si="375"/>
        <v>7471.37</v>
      </c>
      <c r="TJ17">
        <f t="shared" si="376"/>
        <v>0</v>
      </c>
      <c r="TK17">
        <f t="shared" si="377"/>
        <v>0</v>
      </c>
      <c r="TL17">
        <f t="shared" si="378"/>
        <v>0</v>
      </c>
      <c r="TM17">
        <f t="shared" si="379"/>
        <v>0</v>
      </c>
      <c r="TN17">
        <f t="shared" si="380"/>
        <v>0</v>
      </c>
      <c r="TO17">
        <f t="shared" si="381"/>
        <v>0</v>
      </c>
      <c r="TP17">
        <f t="shared" si="382"/>
        <v>0</v>
      </c>
      <c r="TQ17">
        <f t="shared" si="240"/>
        <v>0</v>
      </c>
      <c r="TR17">
        <f t="shared" si="241"/>
        <v>163</v>
      </c>
      <c r="TS17">
        <f t="shared" si="242"/>
        <v>200</v>
      </c>
      <c r="TT17">
        <f t="shared" si="243"/>
        <v>0</v>
      </c>
      <c r="TU17">
        <f t="shared" si="244"/>
        <v>0</v>
      </c>
      <c r="TV17">
        <f t="shared" si="245"/>
        <v>0</v>
      </c>
      <c r="TW17">
        <f t="shared" si="246"/>
        <v>0</v>
      </c>
      <c r="TX17">
        <f t="shared" si="247"/>
        <v>0</v>
      </c>
      <c r="TY17">
        <f t="shared" si="248"/>
        <v>0</v>
      </c>
      <c r="TZ17">
        <f t="shared" si="249"/>
        <v>0</v>
      </c>
      <c r="UA17">
        <f t="shared" si="250"/>
        <v>0</v>
      </c>
      <c r="UB17">
        <f t="shared" si="251"/>
        <v>2842.46</v>
      </c>
      <c r="UC17">
        <f t="shared" si="252"/>
        <v>7345.46</v>
      </c>
      <c r="UD17">
        <f t="shared" si="253"/>
        <v>0</v>
      </c>
      <c r="UE17">
        <f t="shared" si="254"/>
        <v>0</v>
      </c>
      <c r="UF17">
        <f t="shared" si="255"/>
        <v>0</v>
      </c>
      <c r="UG17">
        <f t="shared" si="256"/>
        <v>0</v>
      </c>
      <c r="UH17">
        <f t="shared" si="257"/>
        <v>0</v>
      </c>
      <c r="UI17">
        <f t="shared" si="258"/>
        <v>0</v>
      </c>
      <c r="UJ17">
        <f t="shared" si="259"/>
        <v>0</v>
      </c>
      <c r="UK17">
        <f t="shared" si="260"/>
        <v>0</v>
      </c>
      <c r="UL17">
        <f t="shared" si="261"/>
        <v>2352.46</v>
      </c>
      <c r="UM17">
        <f t="shared" si="262"/>
        <v>7345.46</v>
      </c>
      <c r="UN17">
        <f t="shared" si="263"/>
        <v>0</v>
      </c>
      <c r="UO17">
        <f t="shared" si="264"/>
        <v>0</v>
      </c>
      <c r="UP17">
        <f t="shared" si="265"/>
        <v>0</v>
      </c>
      <c r="UQ17">
        <f t="shared" si="266"/>
        <v>0</v>
      </c>
      <c r="UR17">
        <f t="shared" si="267"/>
        <v>0</v>
      </c>
      <c r="US17">
        <f t="shared" si="268"/>
        <v>0</v>
      </c>
      <c r="UT17">
        <f t="shared" si="269"/>
        <v>0</v>
      </c>
      <c r="UU17">
        <f t="shared" si="270"/>
        <v>490</v>
      </c>
      <c r="UV17">
        <f t="shared" si="271"/>
        <v>10409.52</v>
      </c>
      <c r="UW17">
        <f t="shared" si="272"/>
        <v>9697.92</v>
      </c>
      <c r="UX17">
        <f t="shared" si="273"/>
        <v>141.4</v>
      </c>
      <c r="UY17">
        <f t="shared" si="274"/>
        <v>853.00000000000034</v>
      </c>
      <c r="UZ17">
        <f t="shared" si="275"/>
        <v>2</v>
      </c>
      <c r="VA17" t="str">
        <f t="shared" si="276"/>
        <v/>
      </c>
      <c r="VB17">
        <f t="shared" si="277"/>
        <v>1</v>
      </c>
      <c r="VY17">
        <f t="shared" si="278"/>
        <v>2</v>
      </c>
      <c r="VZ17">
        <f t="shared" si="279"/>
        <v>999</v>
      </c>
      <c r="WH17">
        <v>14</v>
      </c>
      <c r="WI17">
        <f t="shared" si="383"/>
        <v>2524.9899999999998</v>
      </c>
      <c r="WJ17">
        <f t="shared" si="384"/>
        <v>6289.31</v>
      </c>
      <c r="WK17">
        <f t="shared" si="385"/>
        <v>7471.37</v>
      </c>
      <c r="WL17">
        <f t="shared" si="386"/>
        <v>0</v>
      </c>
      <c r="WM17">
        <f t="shared" si="387"/>
        <v>0</v>
      </c>
      <c r="WN17">
        <f t="shared" si="388"/>
        <v>0</v>
      </c>
      <c r="WO17">
        <f t="shared" si="389"/>
        <v>0</v>
      </c>
      <c r="WP17">
        <f t="shared" si="390"/>
        <v>0</v>
      </c>
      <c r="WQ17">
        <f t="shared" si="391"/>
        <v>0</v>
      </c>
      <c r="WR17">
        <f t="shared" si="392"/>
        <v>0</v>
      </c>
      <c r="WS17">
        <f t="shared" si="280"/>
        <v>90</v>
      </c>
      <c r="WT17">
        <f t="shared" si="281"/>
        <v>163</v>
      </c>
      <c r="WU17">
        <f t="shared" si="282"/>
        <v>200</v>
      </c>
      <c r="WV17">
        <f t="shared" si="283"/>
        <v>0</v>
      </c>
      <c r="WW17">
        <f t="shared" si="284"/>
        <v>0</v>
      </c>
      <c r="WX17">
        <f t="shared" si="285"/>
        <v>0</v>
      </c>
      <c r="WY17">
        <f t="shared" si="286"/>
        <v>0</v>
      </c>
      <c r="WZ17">
        <f t="shared" si="287"/>
        <v>0</v>
      </c>
      <c r="XA17">
        <f t="shared" si="288"/>
        <v>0</v>
      </c>
      <c r="XB17">
        <f t="shared" si="289"/>
        <v>0</v>
      </c>
      <c r="XC17">
        <f t="shared" si="290"/>
        <v>2483.3599999999997</v>
      </c>
      <c r="XD17">
        <f t="shared" si="291"/>
        <v>6270.39</v>
      </c>
      <c r="XE17">
        <f t="shared" si="292"/>
        <v>7345.46</v>
      </c>
      <c r="XF17">
        <f t="shared" si="293"/>
        <v>0</v>
      </c>
      <c r="XG17">
        <f t="shared" si="294"/>
        <v>0</v>
      </c>
      <c r="XH17">
        <f t="shared" si="295"/>
        <v>0</v>
      </c>
      <c r="XI17">
        <f t="shared" si="296"/>
        <v>0</v>
      </c>
      <c r="XJ17">
        <f t="shared" si="297"/>
        <v>0</v>
      </c>
      <c r="XK17">
        <f t="shared" si="298"/>
        <v>0</v>
      </c>
      <c r="XL17">
        <f t="shared" si="299"/>
        <v>0</v>
      </c>
      <c r="XM17">
        <f t="shared" si="300"/>
        <v>2483.36</v>
      </c>
      <c r="XN17">
        <f t="shared" si="301"/>
        <v>6270.39</v>
      </c>
      <c r="XO17">
        <f t="shared" si="302"/>
        <v>7345.46</v>
      </c>
      <c r="XP17">
        <f t="shared" si="303"/>
        <v>0</v>
      </c>
      <c r="XQ17">
        <f t="shared" si="304"/>
        <v>0</v>
      </c>
      <c r="XR17">
        <f t="shared" si="305"/>
        <v>0</v>
      </c>
      <c r="XS17">
        <f t="shared" si="306"/>
        <v>0</v>
      </c>
      <c r="XT17">
        <f t="shared" si="307"/>
        <v>0</v>
      </c>
      <c r="XU17">
        <f t="shared" si="308"/>
        <v>0</v>
      </c>
      <c r="XV17">
        <f t="shared" si="309"/>
        <v>0</v>
      </c>
      <c r="XX17">
        <f t="shared" si="310"/>
        <v>16285.669999999998</v>
      </c>
      <c r="XY17">
        <f t="shared" si="311"/>
        <v>16099.21</v>
      </c>
      <c r="XZ17">
        <f t="shared" si="312"/>
        <v>266.54000000000002</v>
      </c>
    </row>
    <row r="18" spans="1:650" x14ac:dyDescent="0.45">
      <c r="B18" s="9" t="s">
        <v>38</v>
      </c>
      <c r="C18" s="9"/>
      <c r="D18" s="50">
        <v>200</v>
      </c>
      <c r="AT18">
        <v>15</v>
      </c>
      <c r="AU18">
        <f t="shared" si="313"/>
        <v>0</v>
      </c>
      <c r="AV18">
        <f t="shared" si="314"/>
        <v>5575</v>
      </c>
      <c r="AW18">
        <f t="shared" si="315"/>
        <v>7345.46</v>
      </c>
      <c r="AX18">
        <f t="shared" si="316"/>
        <v>0</v>
      </c>
      <c r="AY18">
        <f t="shared" si="317"/>
        <v>0</v>
      </c>
      <c r="AZ18">
        <f t="shared" si="318"/>
        <v>0</v>
      </c>
      <c r="BA18">
        <f t="shared" si="319"/>
        <v>0</v>
      </c>
      <c r="BB18">
        <f t="shared" si="320"/>
        <v>0</v>
      </c>
      <c r="BC18">
        <f t="shared" si="321"/>
        <v>0</v>
      </c>
      <c r="BD18">
        <f t="shared" si="322"/>
        <v>0</v>
      </c>
      <c r="BE18">
        <f t="shared" si="0"/>
        <v>0</v>
      </c>
      <c r="BF18">
        <f t="shared" si="1"/>
        <v>163</v>
      </c>
      <c r="BG18">
        <f t="shared" si="2"/>
        <v>200</v>
      </c>
      <c r="BH18">
        <f t="shared" si="3"/>
        <v>0</v>
      </c>
      <c r="BI18">
        <f t="shared" si="4"/>
        <v>0</v>
      </c>
      <c r="BJ18">
        <f t="shared" si="5"/>
        <v>0</v>
      </c>
      <c r="BK18">
        <f t="shared" si="6"/>
        <v>0</v>
      </c>
      <c r="BL18">
        <f t="shared" si="7"/>
        <v>0</v>
      </c>
      <c r="BM18">
        <f t="shared" si="8"/>
        <v>0</v>
      </c>
      <c r="BN18">
        <f t="shared" si="9"/>
        <v>0</v>
      </c>
      <c r="BO18">
        <f t="shared" si="10"/>
        <v>0</v>
      </c>
      <c r="BP18">
        <f t="shared" si="11"/>
        <v>5539.71</v>
      </c>
      <c r="BQ18">
        <f t="shared" si="12"/>
        <v>7218.3</v>
      </c>
      <c r="BR18">
        <f t="shared" si="13"/>
        <v>0</v>
      </c>
      <c r="BS18">
        <f t="shared" si="14"/>
        <v>0</v>
      </c>
      <c r="BT18">
        <f t="shared" si="15"/>
        <v>0</v>
      </c>
      <c r="BU18">
        <f t="shared" si="16"/>
        <v>0</v>
      </c>
      <c r="BV18">
        <f t="shared" si="17"/>
        <v>0</v>
      </c>
      <c r="BW18">
        <f t="shared" si="18"/>
        <v>0</v>
      </c>
      <c r="BX18">
        <f t="shared" si="19"/>
        <v>0</v>
      </c>
      <c r="BY18">
        <f t="shared" si="20"/>
        <v>0</v>
      </c>
      <c r="BZ18">
        <f t="shared" si="21"/>
        <v>5249.71</v>
      </c>
      <c r="CA18">
        <f t="shared" si="22"/>
        <v>7218.3</v>
      </c>
      <c r="CB18">
        <f t="shared" si="23"/>
        <v>0</v>
      </c>
      <c r="CC18">
        <f t="shared" si="24"/>
        <v>0</v>
      </c>
      <c r="CD18">
        <f t="shared" si="25"/>
        <v>0</v>
      </c>
      <c r="CE18">
        <f t="shared" si="26"/>
        <v>0</v>
      </c>
      <c r="CF18">
        <f t="shared" si="27"/>
        <v>0</v>
      </c>
      <c r="CG18">
        <f t="shared" si="28"/>
        <v>0</v>
      </c>
      <c r="CH18">
        <f t="shared" si="29"/>
        <v>0</v>
      </c>
      <c r="CI18">
        <f t="shared" si="30"/>
        <v>290</v>
      </c>
      <c r="CJ18">
        <f t="shared" si="31"/>
        <v>12920.46</v>
      </c>
      <c r="CK18">
        <f t="shared" si="32"/>
        <v>12468.01</v>
      </c>
      <c r="CL18">
        <f t="shared" si="33"/>
        <v>200.55</v>
      </c>
      <c r="CM18">
        <f t="shared" si="34"/>
        <v>652.99999999999886</v>
      </c>
      <c r="CN18">
        <f t="shared" si="35"/>
        <v>2</v>
      </c>
      <c r="CO18" t="str">
        <f t="shared" si="36"/>
        <v/>
      </c>
      <c r="CP18">
        <f t="shared" si="37"/>
        <v>1</v>
      </c>
      <c r="DM18">
        <f t="shared" si="38"/>
        <v>2</v>
      </c>
      <c r="DN18">
        <f t="shared" si="39"/>
        <v>999</v>
      </c>
      <c r="DV18">
        <v>15</v>
      </c>
      <c r="DW18">
        <f t="shared" si="323"/>
        <v>2483.36</v>
      </c>
      <c r="DX18">
        <f t="shared" si="324"/>
        <v>3012.73</v>
      </c>
      <c r="DY18">
        <f t="shared" si="325"/>
        <v>7345.46</v>
      </c>
      <c r="DZ18">
        <f t="shared" si="326"/>
        <v>0</v>
      </c>
      <c r="EA18">
        <f t="shared" si="327"/>
        <v>0</v>
      </c>
      <c r="EB18">
        <f t="shared" si="328"/>
        <v>0</v>
      </c>
      <c r="EC18">
        <f t="shared" si="329"/>
        <v>0</v>
      </c>
      <c r="ED18">
        <f t="shared" si="330"/>
        <v>0</v>
      </c>
      <c r="EE18">
        <f t="shared" si="331"/>
        <v>0</v>
      </c>
      <c r="EF18">
        <f t="shared" si="332"/>
        <v>0</v>
      </c>
      <c r="EG18">
        <f t="shared" si="40"/>
        <v>90</v>
      </c>
      <c r="EH18">
        <f t="shared" si="41"/>
        <v>163</v>
      </c>
      <c r="EI18">
        <f t="shared" si="42"/>
        <v>200</v>
      </c>
      <c r="EJ18">
        <f t="shared" si="43"/>
        <v>0</v>
      </c>
      <c r="EK18">
        <f t="shared" si="44"/>
        <v>0</v>
      </c>
      <c r="EL18">
        <f t="shared" si="45"/>
        <v>0</v>
      </c>
      <c r="EM18">
        <f t="shared" si="46"/>
        <v>0</v>
      </c>
      <c r="EN18">
        <f t="shared" si="47"/>
        <v>0</v>
      </c>
      <c r="EO18">
        <f t="shared" si="48"/>
        <v>0</v>
      </c>
      <c r="EP18">
        <f t="shared" si="49"/>
        <v>0</v>
      </c>
      <c r="EQ18">
        <f t="shared" si="50"/>
        <v>2440.94</v>
      </c>
      <c r="ER18">
        <f t="shared" si="51"/>
        <v>2918.75</v>
      </c>
      <c r="ES18">
        <f t="shared" si="52"/>
        <v>7218.3</v>
      </c>
      <c r="ET18">
        <f t="shared" si="53"/>
        <v>0</v>
      </c>
      <c r="EU18">
        <f t="shared" si="54"/>
        <v>0</v>
      </c>
      <c r="EV18">
        <f t="shared" si="55"/>
        <v>0</v>
      </c>
      <c r="EW18">
        <f t="shared" si="56"/>
        <v>0</v>
      </c>
      <c r="EX18">
        <f t="shared" si="57"/>
        <v>0</v>
      </c>
      <c r="EY18">
        <f t="shared" si="58"/>
        <v>0</v>
      </c>
      <c r="EZ18">
        <f t="shared" si="59"/>
        <v>0</v>
      </c>
      <c r="FA18">
        <f t="shared" si="60"/>
        <v>2440.94</v>
      </c>
      <c r="FB18">
        <f t="shared" si="61"/>
        <v>2718.75</v>
      </c>
      <c r="FC18">
        <f t="shared" si="62"/>
        <v>7218.3</v>
      </c>
      <c r="FD18">
        <f t="shared" si="63"/>
        <v>0</v>
      </c>
      <c r="FE18">
        <f t="shared" si="64"/>
        <v>0</v>
      </c>
      <c r="FF18">
        <f t="shared" si="65"/>
        <v>0</v>
      </c>
      <c r="FG18">
        <f t="shared" si="66"/>
        <v>0</v>
      </c>
      <c r="FH18">
        <f t="shared" si="67"/>
        <v>0</v>
      </c>
      <c r="FI18">
        <f t="shared" si="68"/>
        <v>0</v>
      </c>
      <c r="FJ18">
        <f t="shared" si="69"/>
        <v>0</v>
      </c>
      <c r="FK18">
        <f t="shared" si="70"/>
        <v>200</v>
      </c>
      <c r="FL18">
        <f t="shared" si="71"/>
        <v>12841.55</v>
      </c>
      <c r="FM18">
        <f t="shared" si="72"/>
        <v>12377.990000000002</v>
      </c>
      <c r="FN18">
        <f t="shared" si="73"/>
        <v>189.44</v>
      </c>
      <c r="FO18">
        <f t="shared" si="74"/>
        <v>652.99999999999773</v>
      </c>
      <c r="FP18">
        <f t="shared" si="75"/>
        <v>2</v>
      </c>
      <c r="FQ18" t="str">
        <f t="shared" si="76"/>
        <v/>
      </c>
      <c r="FR18">
        <f t="shared" si="77"/>
        <v>0</v>
      </c>
      <c r="GO18">
        <f t="shared" si="78"/>
        <v>1</v>
      </c>
      <c r="GP18">
        <f t="shared" si="79"/>
        <v>999</v>
      </c>
      <c r="GX18">
        <v>15</v>
      </c>
      <c r="GY18">
        <f t="shared" si="333"/>
        <v>2483.36</v>
      </c>
      <c r="GZ18">
        <f t="shared" si="334"/>
        <v>6270.39</v>
      </c>
      <c r="HA18">
        <f t="shared" si="335"/>
        <v>7345.46</v>
      </c>
      <c r="HB18">
        <f t="shared" si="336"/>
        <v>0</v>
      </c>
      <c r="HC18">
        <f t="shared" si="337"/>
        <v>0</v>
      </c>
      <c r="HD18">
        <f t="shared" si="338"/>
        <v>0</v>
      </c>
      <c r="HE18">
        <f t="shared" si="339"/>
        <v>0</v>
      </c>
      <c r="HF18">
        <f t="shared" si="340"/>
        <v>0</v>
      </c>
      <c r="HG18">
        <f t="shared" si="341"/>
        <v>0</v>
      </c>
      <c r="HH18">
        <f t="shared" si="342"/>
        <v>0</v>
      </c>
      <c r="HI18">
        <f t="shared" si="80"/>
        <v>90</v>
      </c>
      <c r="HJ18">
        <f t="shared" si="81"/>
        <v>163</v>
      </c>
      <c r="HK18">
        <f t="shared" si="82"/>
        <v>200</v>
      </c>
      <c r="HL18">
        <f t="shared" si="83"/>
        <v>0</v>
      </c>
      <c r="HM18">
        <f t="shared" si="84"/>
        <v>0</v>
      </c>
      <c r="HN18">
        <f t="shared" si="85"/>
        <v>0</v>
      </c>
      <c r="HO18">
        <f t="shared" si="86"/>
        <v>0</v>
      </c>
      <c r="HP18">
        <f t="shared" si="87"/>
        <v>0</v>
      </c>
      <c r="HQ18">
        <f t="shared" si="88"/>
        <v>0</v>
      </c>
      <c r="HR18">
        <f t="shared" si="89"/>
        <v>0</v>
      </c>
      <c r="HS18">
        <f t="shared" si="90"/>
        <v>2440.94</v>
      </c>
      <c r="HT18">
        <f t="shared" si="91"/>
        <v>6251.0300000000007</v>
      </c>
      <c r="HU18">
        <f t="shared" si="92"/>
        <v>7218.3</v>
      </c>
      <c r="HV18">
        <f t="shared" si="93"/>
        <v>0</v>
      </c>
      <c r="HW18">
        <f t="shared" si="94"/>
        <v>0</v>
      </c>
      <c r="HX18">
        <f t="shared" si="95"/>
        <v>0</v>
      </c>
      <c r="HY18">
        <f t="shared" si="96"/>
        <v>0</v>
      </c>
      <c r="HZ18">
        <f t="shared" si="97"/>
        <v>0</v>
      </c>
      <c r="IA18">
        <f t="shared" si="98"/>
        <v>0</v>
      </c>
      <c r="IB18">
        <f t="shared" si="99"/>
        <v>0</v>
      </c>
      <c r="IC18">
        <f t="shared" si="100"/>
        <v>2440.94</v>
      </c>
      <c r="ID18">
        <f t="shared" si="101"/>
        <v>6251.03</v>
      </c>
      <c r="IE18">
        <f t="shared" si="102"/>
        <v>7218.3</v>
      </c>
      <c r="IF18">
        <f t="shared" si="103"/>
        <v>0</v>
      </c>
      <c r="IG18">
        <f t="shared" si="104"/>
        <v>0</v>
      </c>
      <c r="IH18">
        <f t="shared" si="105"/>
        <v>0</v>
      </c>
      <c r="II18">
        <f t="shared" si="106"/>
        <v>0</v>
      </c>
      <c r="IJ18">
        <f t="shared" si="107"/>
        <v>0</v>
      </c>
      <c r="IK18">
        <f t="shared" si="108"/>
        <v>0</v>
      </c>
      <c r="IL18">
        <f t="shared" si="109"/>
        <v>0</v>
      </c>
      <c r="IM18">
        <f t="shared" si="110"/>
        <v>0</v>
      </c>
      <c r="IN18">
        <f t="shared" si="111"/>
        <v>16099.21</v>
      </c>
      <c r="IO18">
        <f t="shared" si="112"/>
        <v>15910.27</v>
      </c>
      <c r="IP18">
        <f t="shared" si="113"/>
        <v>264.05999999999995</v>
      </c>
      <c r="IQ18">
        <f t="shared" si="114"/>
        <v>452.99999999999864</v>
      </c>
      <c r="IR18">
        <f t="shared" si="115"/>
        <v>1</v>
      </c>
      <c r="IS18" t="str">
        <f t="shared" si="116"/>
        <v/>
      </c>
      <c r="IT18">
        <f t="shared" si="117"/>
        <v>0</v>
      </c>
      <c r="JQ18">
        <f t="shared" si="118"/>
        <v>1</v>
      </c>
      <c r="JR18">
        <f t="shared" si="119"/>
        <v>999</v>
      </c>
      <c r="JZ18">
        <v>15</v>
      </c>
      <c r="KA18">
        <f t="shared" si="343"/>
        <v>894.92</v>
      </c>
      <c r="KB18">
        <f t="shared" si="344"/>
        <v>6270.39</v>
      </c>
      <c r="KC18">
        <f t="shared" si="345"/>
        <v>7345.46</v>
      </c>
      <c r="KD18">
        <f t="shared" si="346"/>
        <v>0</v>
      </c>
      <c r="KE18">
        <f t="shared" si="347"/>
        <v>0</v>
      </c>
      <c r="KF18">
        <f t="shared" si="348"/>
        <v>0</v>
      </c>
      <c r="KG18">
        <f t="shared" si="349"/>
        <v>0</v>
      </c>
      <c r="KH18">
        <f t="shared" si="350"/>
        <v>0</v>
      </c>
      <c r="KI18">
        <f t="shared" si="351"/>
        <v>0</v>
      </c>
      <c r="KJ18">
        <f t="shared" si="352"/>
        <v>0</v>
      </c>
      <c r="KK18">
        <f t="shared" si="120"/>
        <v>90</v>
      </c>
      <c r="KL18">
        <f t="shared" si="121"/>
        <v>163</v>
      </c>
      <c r="KM18">
        <f t="shared" si="122"/>
        <v>200</v>
      </c>
      <c r="KN18">
        <f t="shared" si="123"/>
        <v>0</v>
      </c>
      <c r="KO18">
        <f t="shared" si="124"/>
        <v>0</v>
      </c>
      <c r="KP18">
        <f t="shared" si="125"/>
        <v>0</v>
      </c>
      <c r="KQ18">
        <f t="shared" si="126"/>
        <v>0</v>
      </c>
      <c r="KR18">
        <f t="shared" si="127"/>
        <v>0</v>
      </c>
      <c r="KS18">
        <f t="shared" si="128"/>
        <v>0</v>
      </c>
      <c r="KT18">
        <f t="shared" si="129"/>
        <v>0</v>
      </c>
      <c r="KU18">
        <f t="shared" si="130"/>
        <v>822.06999999999994</v>
      </c>
      <c r="KV18">
        <f t="shared" si="131"/>
        <v>6251.0300000000007</v>
      </c>
      <c r="KW18">
        <f t="shared" si="132"/>
        <v>7218.3</v>
      </c>
      <c r="KX18">
        <f t="shared" si="133"/>
        <v>0</v>
      </c>
      <c r="KY18">
        <f t="shared" si="134"/>
        <v>0</v>
      </c>
      <c r="KZ18">
        <f t="shared" si="135"/>
        <v>0</v>
      </c>
      <c r="LA18">
        <f t="shared" si="136"/>
        <v>0</v>
      </c>
      <c r="LB18">
        <f t="shared" si="137"/>
        <v>0</v>
      </c>
      <c r="LC18">
        <f t="shared" si="138"/>
        <v>0</v>
      </c>
      <c r="LD18">
        <f t="shared" si="139"/>
        <v>0</v>
      </c>
      <c r="LE18">
        <f t="shared" si="140"/>
        <v>722.07</v>
      </c>
      <c r="LF18">
        <f t="shared" si="141"/>
        <v>6251.03</v>
      </c>
      <c r="LG18">
        <f t="shared" si="142"/>
        <v>7218.3</v>
      </c>
      <c r="LH18">
        <f t="shared" si="143"/>
        <v>0</v>
      </c>
      <c r="LI18">
        <f t="shared" si="144"/>
        <v>0</v>
      </c>
      <c r="LJ18">
        <f t="shared" si="145"/>
        <v>0</v>
      </c>
      <c r="LK18">
        <f t="shared" si="146"/>
        <v>0</v>
      </c>
      <c r="LL18">
        <f t="shared" si="147"/>
        <v>0</v>
      </c>
      <c r="LM18">
        <f t="shared" si="148"/>
        <v>0</v>
      </c>
      <c r="LN18">
        <f t="shared" si="149"/>
        <v>0</v>
      </c>
      <c r="LO18">
        <f t="shared" si="150"/>
        <v>100</v>
      </c>
      <c r="LP18">
        <f t="shared" si="151"/>
        <v>14510.77</v>
      </c>
      <c r="LQ18">
        <f t="shared" si="152"/>
        <v>14191.4</v>
      </c>
      <c r="LR18">
        <f t="shared" si="153"/>
        <v>233.63</v>
      </c>
      <c r="LS18">
        <f t="shared" si="154"/>
        <v>553.0000000000008</v>
      </c>
      <c r="LT18">
        <f t="shared" si="155"/>
        <v>1</v>
      </c>
      <c r="LU18" t="str">
        <f t="shared" si="156"/>
        <v/>
      </c>
      <c r="LV18">
        <f t="shared" si="157"/>
        <v>0</v>
      </c>
      <c r="MS18">
        <f t="shared" si="158"/>
        <v>1</v>
      </c>
      <c r="MT18">
        <f t="shared" si="159"/>
        <v>999</v>
      </c>
      <c r="NB18">
        <v>15</v>
      </c>
      <c r="NC18">
        <f t="shared" si="353"/>
        <v>0</v>
      </c>
      <c r="ND18">
        <f t="shared" si="354"/>
        <v>5575</v>
      </c>
      <c r="NE18">
        <f t="shared" si="355"/>
        <v>7345.46</v>
      </c>
      <c r="NF18">
        <f t="shared" si="356"/>
        <v>0</v>
      </c>
      <c r="NG18">
        <f t="shared" si="357"/>
        <v>0</v>
      </c>
      <c r="NH18">
        <f t="shared" si="358"/>
        <v>0</v>
      </c>
      <c r="NI18">
        <f t="shared" si="359"/>
        <v>0</v>
      </c>
      <c r="NJ18">
        <f t="shared" si="360"/>
        <v>0</v>
      </c>
      <c r="NK18">
        <f t="shared" si="361"/>
        <v>0</v>
      </c>
      <c r="NL18">
        <f t="shared" si="362"/>
        <v>0</v>
      </c>
      <c r="NM18">
        <f t="shared" si="160"/>
        <v>0</v>
      </c>
      <c r="NN18">
        <f t="shared" si="161"/>
        <v>163</v>
      </c>
      <c r="NO18">
        <f t="shared" si="162"/>
        <v>200</v>
      </c>
      <c r="NP18">
        <f t="shared" si="163"/>
        <v>0</v>
      </c>
      <c r="NQ18">
        <f t="shared" si="164"/>
        <v>0</v>
      </c>
      <c r="NR18">
        <f t="shared" si="165"/>
        <v>0</v>
      </c>
      <c r="NS18">
        <f t="shared" si="166"/>
        <v>0</v>
      </c>
      <c r="NT18">
        <f t="shared" si="167"/>
        <v>0</v>
      </c>
      <c r="NU18">
        <f t="shared" si="168"/>
        <v>0</v>
      </c>
      <c r="NV18">
        <f t="shared" si="169"/>
        <v>0</v>
      </c>
      <c r="NW18">
        <f t="shared" si="170"/>
        <v>0</v>
      </c>
      <c r="NX18">
        <f t="shared" si="171"/>
        <v>5539.71</v>
      </c>
      <c r="NY18">
        <f t="shared" si="172"/>
        <v>7218.3</v>
      </c>
      <c r="NZ18">
        <f t="shared" si="173"/>
        <v>0</v>
      </c>
      <c r="OA18">
        <f t="shared" si="174"/>
        <v>0</v>
      </c>
      <c r="OB18">
        <f t="shared" si="175"/>
        <v>0</v>
      </c>
      <c r="OC18">
        <f t="shared" si="176"/>
        <v>0</v>
      </c>
      <c r="OD18">
        <f t="shared" si="177"/>
        <v>0</v>
      </c>
      <c r="OE18">
        <f t="shared" si="178"/>
        <v>0</v>
      </c>
      <c r="OF18">
        <f t="shared" si="179"/>
        <v>0</v>
      </c>
      <c r="OG18">
        <f t="shared" si="180"/>
        <v>0</v>
      </c>
      <c r="OH18">
        <f t="shared" si="181"/>
        <v>5249.71</v>
      </c>
      <c r="OI18">
        <f t="shared" si="182"/>
        <v>7218.3</v>
      </c>
      <c r="OJ18">
        <f t="shared" si="183"/>
        <v>0</v>
      </c>
      <c r="OK18">
        <f t="shared" si="184"/>
        <v>0</v>
      </c>
      <c r="OL18">
        <f t="shared" si="185"/>
        <v>0</v>
      </c>
      <c r="OM18">
        <f t="shared" si="186"/>
        <v>0</v>
      </c>
      <c r="ON18">
        <f t="shared" si="187"/>
        <v>0</v>
      </c>
      <c r="OO18">
        <f t="shared" si="188"/>
        <v>0</v>
      </c>
      <c r="OP18">
        <f t="shared" si="189"/>
        <v>0</v>
      </c>
      <c r="OQ18">
        <f t="shared" si="190"/>
        <v>290</v>
      </c>
      <c r="OR18">
        <f t="shared" si="191"/>
        <v>12920.46</v>
      </c>
      <c r="OS18">
        <f t="shared" si="192"/>
        <v>12468.01</v>
      </c>
      <c r="OT18">
        <f t="shared" si="193"/>
        <v>200.55</v>
      </c>
      <c r="OU18">
        <f t="shared" si="194"/>
        <v>652.99999999999886</v>
      </c>
      <c r="OV18">
        <f t="shared" si="195"/>
        <v>2</v>
      </c>
      <c r="OW18" t="str">
        <f t="shared" si="196"/>
        <v/>
      </c>
      <c r="OX18">
        <f t="shared" si="197"/>
        <v>1</v>
      </c>
      <c r="PU18">
        <f t="shared" si="198"/>
        <v>2</v>
      </c>
      <c r="PV18">
        <f t="shared" si="199"/>
        <v>999</v>
      </c>
      <c r="QD18">
        <v>15</v>
      </c>
      <c r="QE18">
        <f t="shared" si="363"/>
        <v>0</v>
      </c>
      <c r="QF18">
        <f t="shared" si="364"/>
        <v>3968.46</v>
      </c>
      <c r="QG18">
        <f t="shared" si="365"/>
        <v>7345.46</v>
      </c>
      <c r="QH18">
        <f t="shared" si="366"/>
        <v>0</v>
      </c>
      <c r="QI18">
        <f t="shared" si="367"/>
        <v>0</v>
      </c>
      <c r="QJ18">
        <f t="shared" si="368"/>
        <v>0</v>
      </c>
      <c r="QK18">
        <f t="shared" si="369"/>
        <v>0</v>
      </c>
      <c r="QL18">
        <f t="shared" si="370"/>
        <v>0</v>
      </c>
      <c r="QM18">
        <f t="shared" si="371"/>
        <v>0</v>
      </c>
      <c r="QN18">
        <f t="shared" si="372"/>
        <v>0</v>
      </c>
      <c r="QO18">
        <f t="shared" si="200"/>
        <v>0</v>
      </c>
      <c r="QP18">
        <f t="shared" si="201"/>
        <v>163</v>
      </c>
      <c r="QQ18">
        <f t="shared" si="202"/>
        <v>200</v>
      </c>
      <c r="QR18">
        <f t="shared" si="203"/>
        <v>0</v>
      </c>
      <c r="QS18">
        <f t="shared" si="204"/>
        <v>0</v>
      </c>
      <c r="QT18">
        <f t="shared" si="205"/>
        <v>0</v>
      </c>
      <c r="QU18">
        <f t="shared" si="206"/>
        <v>0</v>
      </c>
      <c r="QV18">
        <f t="shared" si="207"/>
        <v>0</v>
      </c>
      <c r="QW18">
        <f t="shared" si="208"/>
        <v>0</v>
      </c>
      <c r="QX18">
        <f t="shared" si="209"/>
        <v>0</v>
      </c>
      <c r="QY18">
        <f t="shared" si="210"/>
        <v>0</v>
      </c>
      <c r="QZ18">
        <f t="shared" si="211"/>
        <v>3896.37</v>
      </c>
      <c r="RA18">
        <f t="shared" si="212"/>
        <v>7218.3</v>
      </c>
      <c r="RB18">
        <f t="shared" si="213"/>
        <v>0</v>
      </c>
      <c r="RC18">
        <f t="shared" si="214"/>
        <v>0</v>
      </c>
      <c r="RD18">
        <f t="shared" si="215"/>
        <v>0</v>
      </c>
      <c r="RE18">
        <f t="shared" si="216"/>
        <v>0</v>
      </c>
      <c r="RF18">
        <f t="shared" si="217"/>
        <v>0</v>
      </c>
      <c r="RG18">
        <f t="shared" si="218"/>
        <v>0</v>
      </c>
      <c r="RH18">
        <f t="shared" si="219"/>
        <v>0</v>
      </c>
      <c r="RI18">
        <f t="shared" si="220"/>
        <v>0</v>
      </c>
      <c r="RJ18">
        <f t="shared" si="221"/>
        <v>3506.37</v>
      </c>
      <c r="RK18">
        <f t="shared" si="222"/>
        <v>7218.3</v>
      </c>
      <c r="RL18">
        <f t="shared" si="223"/>
        <v>0</v>
      </c>
      <c r="RM18">
        <f t="shared" si="224"/>
        <v>0</v>
      </c>
      <c r="RN18">
        <f t="shared" si="225"/>
        <v>0</v>
      </c>
      <c r="RO18">
        <f t="shared" si="226"/>
        <v>0</v>
      </c>
      <c r="RP18">
        <f t="shared" si="227"/>
        <v>0</v>
      </c>
      <c r="RQ18">
        <f t="shared" si="228"/>
        <v>0</v>
      </c>
      <c r="RR18">
        <f t="shared" si="229"/>
        <v>0</v>
      </c>
      <c r="RS18">
        <f t="shared" si="230"/>
        <v>390</v>
      </c>
      <c r="RT18">
        <f t="shared" si="231"/>
        <v>11313.92</v>
      </c>
      <c r="RU18">
        <f t="shared" si="232"/>
        <v>10724.67</v>
      </c>
      <c r="RV18">
        <f t="shared" si="233"/>
        <v>163.75</v>
      </c>
      <c r="RW18">
        <f t="shared" si="234"/>
        <v>753</v>
      </c>
      <c r="RX18">
        <f t="shared" si="235"/>
        <v>2</v>
      </c>
      <c r="RY18" t="str">
        <f t="shared" si="236"/>
        <v/>
      </c>
      <c r="RZ18">
        <f t="shared" si="237"/>
        <v>1</v>
      </c>
      <c r="SW18">
        <f t="shared" si="238"/>
        <v>2</v>
      </c>
      <c r="SX18">
        <f t="shared" si="239"/>
        <v>999</v>
      </c>
      <c r="TF18">
        <v>15</v>
      </c>
      <c r="TG18">
        <f t="shared" si="373"/>
        <v>0</v>
      </c>
      <c r="TH18">
        <f t="shared" si="374"/>
        <v>2352.46</v>
      </c>
      <c r="TI18">
        <f t="shared" si="375"/>
        <v>7345.46</v>
      </c>
      <c r="TJ18">
        <f t="shared" si="376"/>
        <v>0</v>
      </c>
      <c r="TK18">
        <f t="shared" si="377"/>
        <v>0</v>
      </c>
      <c r="TL18">
        <f t="shared" si="378"/>
        <v>0</v>
      </c>
      <c r="TM18">
        <f t="shared" si="379"/>
        <v>0</v>
      </c>
      <c r="TN18">
        <f t="shared" si="380"/>
        <v>0</v>
      </c>
      <c r="TO18">
        <f t="shared" si="381"/>
        <v>0</v>
      </c>
      <c r="TP18">
        <f t="shared" si="382"/>
        <v>0</v>
      </c>
      <c r="TQ18">
        <f t="shared" si="240"/>
        <v>0</v>
      </c>
      <c r="TR18">
        <f t="shared" si="241"/>
        <v>163</v>
      </c>
      <c r="TS18">
        <f t="shared" si="242"/>
        <v>200</v>
      </c>
      <c r="TT18">
        <f t="shared" si="243"/>
        <v>0</v>
      </c>
      <c r="TU18">
        <f t="shared" si="244"/>
        <v>0</v>
      </c>
      <c r="TV18">
        <f t="shared" si="245"/>
        <v>0</v>
      </c>
      <c r="TW18">
        <f t="shared" si="246"/>
        <v>0</v>
      </c>
      <c r="TX18">
        <f t="shared" si="247"/>
        <v>0</v>
      </c>
      <c r="TY18">
        <f t="shared" si="248"/>
        <v>0</v>
      </c>
      <c r="TZ18">
        <f t="shared" si="249"/>
        <v>0</v>
      </c>
      <c r="UA18">
        <f t="shared" si="250"/>
        <v>0</v>
      </c>
      <c r="UB18">
        <f t="shared" si="251"/>
        <v>2243.35</v>
      </c>
      <c r="UC18">
        <f t="shared" si="252"/>
        <v>7218.3</v>
      </c>
      <c r="UD18">
        <f t="shared" si="253"/>
        <v>0</v>
      </c>
      <c r="UE18">
        <f t="shared" si="254"/>
        <v>0</v>
      </c>
      <c r="UF18">
        <f t="shared" si="255"/>
        <v>0</v>
      </c>
      <c r="UG18">
        <f t="shared" si="256"/>
        <v>0</v>
      </c>
      <c r="UH18">
        <f t="shared" si="257"/>
        <v>0</v>
      </c>
      <c r="UI18">
        <f t="shared" si="258"/>
        <v>0</v>
      </c>
      <c r="UJ18">
        <f t="shared" si="259"/>
        <v>0</v>
      </c>
      <c r="UK18">
        <f t="shared" si="260"/>
        <v>0</v>
      </c>
      <c r="UL18">
        <f t="shared" si="261"/>
        <v>1753.35</v>
      </c>
      <c r="UM18">
        <f t="shared" si="262"/>
        <v>7218.3</v>
      </c>
      <c r="UN18">
        <f t="shared" si="263"/>
        <v>0</v>
      </c>
      <c r="UO18">
        <f t="shared" si="264"/>
        <v>0</v>
      </c>
      <c r="UP18">
        <f t="shared" si="265"/>
        <v>0</v>
      </c>
      <c r="UQ18">
        <f t="shared" si="266"/>
        <v>0</v>
      </c>
      <c r="UR18">
        <f t="shared" si="267"/>
        <v>0</v>
      </c>
      <c r="US18">
        <f t="shared" si="268"/>
        <v>0</v>
      </c>
      <c r="UT18">
        <f t="shared" si="269"/>
        <v>0</v>
      </c>
      <c r="UU18">
        <f t="shared" si="270"/>
        <v>490</v>
      </c>
      <c r="UV18">
        <f t="shared" si="271"/>
        <v>9697.92</v>
      </c>
      <c r="UW18">
        <f t="shared" si="272"/>
        <v>8971.65</v>
      </c>
      <c r="UX18">
        <f t="shared" si="273"/>
        <v>126.73</v>
      </c>
      <c r="UY18">
        <f t="shared" si="274"/>
        <v>853.00000000000045</v>
      </c>
      <c r="UZ18">
        <f t="shared" si="275"/>
        <v>2</v>
      </c>
      <c r="VA18" t="str">
        <f t="shared" si="276"/>
        <v/>
      </c>
      <c r="VB18">
        <f t="shared" si="277"/>
        <v>1</v>
      </c>
      <c r="VY18">
        <f t="shared" si="278"/>
        <v>2</v>
      </c>
      <c r="VZ18">
        <f t="shared" si="279"/>
        <v>999</v>
      </c>
      <c r="WH18">
        <v>15</v>
      </c>
      <c r="WI18">
        <f t="shared" si="383"/>
        <v>2483.36</v>
      </c>
      <c r="WJ18">
        <f t="shared" si="384"/>
        <v>6270.39</v>
      </c>
      <c r="WK18">
        <f t="shared" si="385"/>
        <v>7345.46</v>
      </c>
      <c r="WL18">
        <f t="shared" si="386"/>
        <v>0</v>
      </c>
      <c r="WM18">
        <f t="shared" si="387"/>
        <v>0</v>
      </c>
      <c r="WN18">
        <f t="shared" si="388"/>
        <v>0</v>
      </c>
      <c r="WO18">
        <f t="shared" si="389"/>
        <v>0</v>
      </c>
      <c r="WP18">
        <f t="shared" si="390"/>
        <v>0</v>
      </c>
      <c r="WQ18">
        <f t="shared" si="391"/>
        <v>0</v>
      </c>
      <c r="WR18">
        <f t="shared" si="392"/>
        <v>0</v>
      </c>
      <c r="WS18">
        <f t="shared" si="280"/>
        <v>90</v>
      </c>
      <c r="WT18">
        <f t="shared" si="281"/>
        <v>163</v>
      </c>
      <c r="WU18">
        <f t="shared" si="282"/>
        <v>200</v>
      </c>
      <c r="WV18">
        <f t="shared" si="283"/>
        <v>0</v>
      </c>
      <c r="WW18">
        <f t="shared" si="284"/>
        <v>0</v>
      </c>
      <c r="WX18">
        <f t="shared" si="285"/>
        <v>0</v>
      </c>
      <c r="WY18">
        <f t="shared" si="286"/>
        <v>0</v>
      </c>
      <c r="WZ18">
        <f t="shared" si="287"/>
        <v>0</v>
      </c>
      <c r="XA18">
        <f t="shared" si="288"/>
        <v>0</v>
      </c>
      <c r="XB18">
        <f t="shared" si="289"/>
        <v>0</v>
      </c>
      <c r="XC18">
        <f t="shared" si="290"/>
        <v>2440.94</v>
      </c>
      <c r="XD18">
        <f t="shared" si="291"/>
        <v>6251.0300000000007</v>
      </c>
      <c r="XE18">
        <f t="shared" si="292"/>
        <v>7218.3</v>
      </c>
      <c r="XF18">
        <f t="shared" si="293"/>
        <v>0</v>
      </c>
      <c r="XG18">
        <f t="shared" si="294"/>
        <v>0</v>
      </c>
      <c r="XH18">
        <f t="shared" si="295"/>
        <v>0</v>
      </c>
      <c r="XI18">
        <f t="shared" si="296"/>
        <v>0</v>
      </c>
      <c r="XJ18">
        <f t="shared" si="297"/>
        <v>0</v>
      </c>
      <c r="XK18">
        <f t="shared" si="298"/>
        <v>0</v>
      </c>
      <c r="XL18">
        <f t="shared" si="299"/>
        <v>0</v>
      </c>
      <c r="XM18">
        <f t="shared" si="300"/>
        <v>2440.94</v>
      </c>
      <c r="XN18">
        <f t="shared" si="301"/>
        <v>6251.03</v>
      </c>
      <c r="XO18">
        <f t="shared" si="302"/>
        <v>7218.3</v>
      </c>
      <c r="XP18">
        <f t="shared" si="303"/>
        <v>0</v>
      </c>
      <c r="XQ18">
        <f t="shared" si="304"/>
        <v>0</v>
      </c>
      <c r="XR18">
        <f t="shared" si="305"/>
        <v>0</v>
      </c>
      <c r="XS18">
        <f t="shared" si="306"/>
        <v>0</v>
      </c>
      <c r="XT18">
        <f t="shared" si="307"/>
        <v>0</v>
      </c>
      <c r="XU18">
        <f t="shared" si="308"/>
        <v>0</v>
      </c>
      <c r="XV18">
        <f t="shared" si="309"/>
        <v>0</v>
      </c>
      <c r="XX18">
        <f t="shared" si="310"/>
        <v>16099.21</v>
      </c>
      <c r="XY18">
        <f t="shared" si="311"/>
        <v>15910.27</v>
      </c>
      <c r="XZ18">
        <f t="shared" si="312"/>
        <v>264.05999999999995</v>
      </c>
    </row>
    <row r="19" spans="1:650" x14ac:dyDescent="0.45">
      <c r="B19" s="9" t="s">
        <v>39</v>
      </c>
      <c r="C19" s="9"/>
      <c r="D19" s="51">
        <v>46023</v>
      </c>
      <c r="E19" s="8" t="s">
        <v>40</v>
      </c>
      <c r="F19" s="8"/>
      <c r="G19" s="8"/>
      <c r="AT19">
        <v>16</v>
      </c>
      <c r="AU19">
        <f t="shared" si="313"/>
        <v>0</v>
      </c>
      <c r="AV19">
        <f t="shared" si="314"/>
        <v>5249.71</v>
      </c>
      <c r="AW19">
        <f t="shared" si="315"/>
        <v>7218.3</v>
      </c>
      <c r="AX19">
        <f t="shared" si="316"/>
        <v>0</v>
      </c>
      <c r="AY19">
        <f t="shared" si="317"/>
        <v>0</v>
      </c>
      <c r="AZ19">
        <f t="shared" si="318"/>
        <v>0</v>
      </c>
      <c r="BA19">
        <f t="shared" si="319"/>
        <v>0</v>
      </c>
      <c r="BB19">
        <f t="shared" si="320"/>
        <v>0</v>
      </c>
      <c r="BC19">
        <f t="shared" si="321"/>
        <v>0</v>
      </c>
      <c r="BD19">
        <f t="shared" si="322"/>
        <v>0</v>
      </c>
      <c r="BE19">
        <f t="shared" si="0"/>
        <v>0</v>
      </c>
      <c r="BF19">
        <f t="shared" si="1"/>
        <v>163</v>
      </c>
      <c r="BG19">
        <f t="shared" si="2"/>
        <v>200</v>
      </c>
      <c r="BH19">
        <f t="shared" si="3"/>
        <v>0</v>
      </c>
      <c r="BI19">
        <f t="shared" si="4"/>
        <v>0</v>
      </c>
      <c r="BJ19">
        <f t="shared" si="5"/>
        <v>0</v>
      </c>
      <c r="BK19">
        <f t="shared" si="6"/>
        <v>0</v>
      </c>
      <c r="BL19">
        <f t="shared" si="7"/>
        <v>0</v>
      </c>
      <c r="BM19">
        <f t="shared" si="8"/>
        <v>0</v>
      </c>
      <c r="BN19">
        <f t="shared" si="9"/>
        <v>0</v>
      </c>
      <c r="BO19">
        <f t="shared" si="10"/>
        <v>0</v>
      </c>
      <c r="BP19">
        <f t="shared" si="11"/>
        <v>5206.97</v>
      </c>
      <c r="BQ19">
        <f t="shared" si="12"/>
        <v>7089.88</v>
      </c>
      <c r="BR19">
        <f t="shared" si="13"/>
        <v>0</v>
      </c>
      <c r="BS19">
        <f t="shared" si="14"/>
        <v>0</v>
      </c>
      <c r="BT19">
        <f t="shared" si="15"/>
        <v>0</v>
      </c>
      <c r="BU19">
        <f t="shared" si="16"/>
        <v>0</v>
      </c>
      <c r="BV19">
        <f t="shared" si="17"/>
        <v>0</v>
      </c>
      <c r="BW19">
        <f t="shared" si="18"/>
        <v>0</v>
      </c>
      <c r="BX19">
        <f t="shared" si="19"/>
        <v>0</v>
      </c>
      <c r="BY19">
        <f t="shared" si="20"/>
        <v>0</v>
      </c>
      <c r="BZ19">
        <f t="shared" si="21"/>
        <v>4916.97</v>
      </c>
      <c r="CA19">
        <f t="shared" si="22"/>
        <v>7089.88</v>
      </c>
      <c r="CB19">
        <f t="shared" si="23"/>
        <v>0</v>
      </c>
      <c r="CC19">
        <f t="shared" si="24"/>
        <v>0</v>
      </c>
      <c r="CD19">
        <f t="shared" si="25"/>
        <v>0</v>
      </c>
      <c r="CE19">
        <f t="shared" si="26"/>
        <v>0</v>
      </c>
      <c r="CF19">
        <f t="shared" si="27"/>
        <v>0</v>
      </c>
      <c r="CG19">
        <f t="shared" si="28"/>
        <v>0</v>
      </c>
      <c r="CH19">
        <f t="shared" si="29"/>
        <v>0</v>
      </c>
      <c r="CI19">
        <f t="shared" si="30"/>
        <v>290</v>
      </c>
      <c r="CJ19">
        <f t="shared" si="31"/>
        <v>12468.01</v>
      </c>
      <c r="CK19">
        <f t="shared" si="32"/>
        <v>12006.85</v>
      </c>
      <c r="CL19">
        <f t="shared" si="33"/>
        <v>191.84</v>
      </c>
      <c r="CM19">
        <f t="shared" si="34"/>
        <v>652.99999999999989</v>
      </c>
      <c r="CN19">
        <f t="shared" si="35"/>
        <v>2</v>
      </c>
      <c r="CO19" t="str">
        <f t="shared" si="36"/>
        <v/>
      </c>
      <c r="CP19">
        <f t="shared" si="37"/>
        <v>1</v>
      </c>
      <c r="DM19">
        <f t="shared" si="38"/>
        <v>2</v>
      </c>
      <c r="DN19">
        <f t="shared" si="39"/>
        <v>999</v>
      </c>
      <c r="DV19">
        <v>16</v>
      </c>
      <c r="DW19">
        <f t="shared" si="323"/>
        <v>2440.94</v>
      </c>
      <c r="DX19">
        <f t="shared" si="324"/>
        <v>2718.75</v>
      </c>
      <c r="DY19">
        <f t="shared" si="325"/>
        <v>7218.3</v>
      </c>
      <c r="DZ19">
        <f t="shared" si="326"/>
        <v>0</v>
      </c>
      <c r="EA19">
        <f t="shared" si="327"/>
        <v>0</v>
      </c>
      <c r="EB19">
        <f t="shared" si="328"/>
        <v>0</v>
      </c>
      <c r="EC19">
        <f t="shared" si="329"/>
        <v>0</v>
      </c>
      <c r="ED19">
        <f t="shared" si="330"/>
        <v>0</v>
      </c>
      <c r="EE19">
        <f t="shared" si="331"/>
        <v>0</v>
      </c>
      <c r="EF19">
        <f t="shared" si="332"/>
        <v>0</v>
      </c>
      <c r="EG19">
        <f t="shared" si="40"/>
        <v>90</v>
      </c>
      <c r="EH19">
        <f t="shared" si="41"/>
        <v>163</v>
      </c>
      <c r="EI19">
        <f t="shared" si="42"/>
        <v>200</v>
      </c>
      <c r="EJ19">
        <f t="shared" si="43"/>
        <v>0</v>
      </c>
      <c r="EK19">
        <f t="shared" si="44"/>
        <v>0</v>
      </c>
      <c r="EL19">
        <f t="shared" si="45"/>
        <v>0</v>
      </c>
      <c r="EM19">
        <f t="shared" si="46"/>
        <v>0</v>
      </c>
      <c r="EN19">
        <f t="shared" si="47"/>
        <v>0</v>
      </c>
      <c r="EO19">
        <f t="shared" si="48"/>
        <v>0</v>
      </c>
      <c r="EP19">
        <f t="shared" si="49"/>
        <v>0</v>
      </c>
      <c r="EQ19">
        <f t="shared" si="50"/>
        <v>2397.7000000000003</v>
      </c>
      <c r="ER19">
        <f t="shared" si="51"/>
        <v>2618.0300000000002</v>
      </c>
      <c r="ES19">
        <f t="shared" si="52"/>
        <v>7089.88</v>
      </c>
      <c r="ET19">
        <f t="shared" si="53"/>
        <v>0</v>
      </c>
      <c r="EU19">
        <f t="shared" si="54"/>
        <v>0</v>
      </c>
      <c r="EV19">
        <f t="shared" si="55"/>
        <v>0</v>
      </c>
      <c r="EW19">
        <f t="shared" si="56"/>
        <v>0</v>
      </c>
      <c r="EX19">
        <f t="shared" si="57"/>
        <v>0</v>
      </c>
      <c r="EY19">
        <f t="shared" si="58"/>
        <v>0</v>
      </c>
      <c r="EZ19">
        <f t="shared" si="59"/>
        <v>0</v>
      </c>
      <c r="FA19">
        <f t="shared" si="60"/>
        <v>2397.6999999999998</v>
      </c>
      <c r="FB19">
        <f t="shared" si="61"/>
        <v>2418.0300000000002</v>
      </c>
      <c r="FC19">
        <f t="shared" si="62"/>
        <v>7089.88</v>
      </c>
      <c r="FD19">
        <f t="shared" si="63"/>
        <v>0</v>
      </c>
      <c r="FE19">
        <f t="shared" si="64"/>
        <v>0</v>
      </c>
      <c r="FF19">
        <f t="shared" si="65"/>
        <v>0</v>
      </c>
      <c r="FG19">
        <f t="shared" si="66"/>
        <v>0</v>
      </c>
      <c r="FH19">
        <f t="shared" si="67"/>
        <v>0</v>
      </c>
      <c r="FI19">
        <f t="shared" si="68"/>
        <v>0</v>
      </c>
      <c r="FJ19">
        <f t="shared" si="69"/>
        <v>0</v>
      </c>
      <c r="FK19">
        <f t="shared" si="70"/>
        <v>200</v>
      </c>
      <c r="FL19">
        <f t="shared" si="71"/>
        <v>12377.990000000002</v>
      </c>
      <c r="FM19">
        <f t="shared" si="72"/>
        <v>11905.61</v>
      </c>
      <c r="FN19">
        <f t="shared" si="73"/>
        <v>180.62</v>
      </c>
      <c r="FO19">
        <f t="shared" si="74"/>
        <v>653.00000000000102</v>
      </c>
      <c r="FP19">
        <f t="shared" si="75"/>
        <v>2</v>
      </c>
      <c r="FQ19" t="str">
        <f t="shared" si="76"/>
        <v/>
      </c>
      <c r="FR19">
        <f t="shared" si="77"/>
        <v>0</v>
      </c>
      <c r="GO19">
        <f t="shared" si="78"/>
        <v>1</v>
      </c>
      <c r="GP19">
        <f t="shared" si="79"/>
        <v>999</v>
      </c>
      <c r="GX19">
        <v>16</v>
      </c>
      <c r="GY19">
        <f t="shared" si="333"/>
        <v>2440.94</v>
      </c>
      <c r="GZ19">
        <f t="shared" si="334"/>
        <v>6251.03</v>
      </c>
      <c r="HA19">
        <f t="shared" si="335"/>
        <v>7218.3</v>
      </c>
      <c r="HB19">
        <f t="shared" si="336"/>
        <v>0</v>
      </c>
      <c r="HC19">
        <f t="shared" si="337"/>
        <v>0</v>
      </c>
      <c r="HD19">
        <f t="shared" si="338"/>
        <v>0</v>
      </c>
      <c r="HE19">
        <f t="shared" si="339"/>
        <v>0</v>
      </c>
      <c r="HF19">
        <f t="shared" si="340"/>
        <v>0</v>
      </c>
      <c r="HG19">
        <f t="shared" si="341"/>
        <v>0</v>
      </c>
      <c r="HH19">
        <f t="shared" si="342"/>
        <v>0</v>
      </c>
      <c r="HI19">
        <f t="shared" si="80"/>
        <v>90</v>
      </c>
      <c r="HJ19">
        <f t="shared" si="81"/>
        <v>163</v>
      </c>
      <c r="HK19">
        <f t="shared" si="82"/>
        <v>200</v>
      </c>
      <c r="HL19">
        <f t="shared" si="83"/>
        <v>0</v>
      </c>
      <c r="HM19">
        <f t="shared" si="84"/>
        <v>0</v>
      </c>
      <c r="HN19">
        <f t="shared" si="85"/>
        <v>0</v>
      </c>
      <c r="HO19">
        <f t="shared" si="86"/>
        <v>0</v>
      </c>
      <c r="HP19">
        <f t="shared" si="87"/>
        <v>0</v>
      </c>
      <c r="HQ19">
        <f t="shared" si="88"/>
        <v>0</v>
      </c>
      <c r="HR19">
        <f t="shared" si="89"/>
        <v>0</v>
      </c>
      <c r="HS19">
        <f t="shared" si="90"/>
        <v>2397.7000000000003</v>
      </c>
      <c r="HT19">
        <f t="shared" si="91"/>
        <v>6231.23</v>
      </c>
      <c r="HU19">
        <f t="shared" si="92"/>
        <v>7089.88</v>
      </c>
      <c r="HV19">
        <f t="shared" si="93"/>
        <v>0</v>
      </c>
      <c r="HW19">
        <f t="shared" si="94"/>
        <v>0</v>
      </c>
      <c r="HX19">
        <f t="shared" si="95"/>
        <v>0</v>
      </c>
      <c r="HY19">
        <f t="shared" si="96"/>
        <v>0</v>
      </c>
      <c r="HZ19">
        <f t="shared" si="97"/>
        <v>0</v>
      </c>
      <c r="IA19">
        <f t="shared" si="98"/>
        <v>0</v>
      </c>
      <c r="IB19">
        <f t="shared" si="99"/>
        <v>0</v>
      </c>
      <c r="IC19">
        <f t="shared" si="100"/>
        <v>2397.6999999999998</v>
      </c>
      <c r="ID19">
        <f t="shared" si="101"/>
        <v>6231.23</v>
      </c>
      <c r="IE19">
        <f t="shared" si="102"/>
        <v>7089.88</v>
      </c>
      <c r="IF19">
        <f t="shared" si="103"/>
        <v>0</v>
      </c>
      <c r="IG19">
        <f t="shared" si="104"/>
        <v>0</v>
      </c>
      <c r="IH19">
        <f t="shared" si="105"/>
        <v>0</v>
      </c>
      <c r="II19">
        <f t="shared" si="106"/>
        <v>0</v>
      </c>
      <c r="IJ19">
        <f t="shared" si="107"/>
        <v>0</v>
      </c>
      <c r="IK19">
        <f t="shared" si="108"/>
        <v>0</v>
      </c>
      <c r="IL19">
        <f t="shared" si="109"/>
        <v>0</v>
      </c>
      <c r="IM19">
        <f t="shared" si="110"/>
        <v>0</v>
      </c>
      <c r="IN19">
        <f t="shared" si="111"/>
        <v>15910.27</v>
      </c>
      <c r="IO19">
        <f t="shared" si="112"/>
        <v>15718.810000000001</v>
      </c>
      <c r="IP19">
        <f t="shared" si="113"/>
        <v>261.53999999999996</v>
      </c>
      <c r="IQ19">
        <f t="shared" si="114"/>
        <v>452.99999999999909</v>
      </c>
      <c r="IR19">
        <f t="shared" si="115"/>
        <v>1</v>
      </c>
      <c r="IS19" t="str">
        <f t="shared" si="116"/>
        <v/>
      </c>
      <c r="IT19">
        <f t="shared" si="117"/>
        <v>0</v>
      </c>
      <c r="JQ19">
        <f t="shared" si="118"/>
        <v>1</v>
      </c>
      <c r="JR19">
        <f t="shared" si="119"/>
        <v>999</v>
      </c>
      <c r="JZ19">
        <v>16</v>
      </c>
      <c r="KA19">
        <f t="shared" si="343"/>
        <v>722.07</v>
      </c>
      <c r="KB19">
        <f t="shared" si="344"/>
        <v>6251.03</v>
      </c>
      <c r="KC19">
        <f t="shared" si="345"/>
        <v>7218.3</v>
      </c>
      <c r="KD19">
        <f t="shared" si="346"/>
        <v>0</v>
      </c>
      <c r="KE19">
        <f t="shared" si="347"/>
        <v>0</v>
      </c>
      <c r="KF19">
        <f t="shared" si="348"/>
        <v>0</v>
      </c>
      <c r="KG19">
        <f t="shared" si="349"/>
        <v>0</v>
      </c>
      <c r="KH19">
        <f t="shared" si="350"/>
        <v>0</v>
      </c>
      <c r="KI19">
        <f t="shared" si="351"/>
        <v>0</v>
      </c>
      <c r="KJ19">
        <f t="shared" si="352"/>
        <v>0</v>
      </c>
      <c r="KK19">
        <f t="shared" si="120"/>
        <v>90</v>
      </c>
      <c r="KL19">
        <f t="shared" si="121"/>
        <v>163</v>
      </c>
      <c r="KM19">
        <f t="shared" si="122"/>
        <v>200</v>
      </c>
      <c r="KN19">
        <f t="shared" si="123"/>
        <v>0</v>
      </c>
      <c r="KO19">
        <f t="shared" si="124"/>
        <v>0</v>
      </c>
      <c r="KP19">
        <f t="shared" si="125"/>
        <v>0</v>
      </c>
      <c r="KQ19">
        <f t="shared" si="126"/>
        <v>0</v>
      </c>
      <c r="KR19">
        <f t="shared" si="127"/>
        <v>0</v>
      </c>
      <c r="KS19">
        <f t="shared" si="128"/>
        <v>0</v>
      </c>
      <c r="KT19">
        <f t="shared" si="129"/>
        <v>0</v>
      </c>
      <c r="KU19">
        <f t="shared" si="130"/>
        <v>645.90000000000009</v>
      </c>
      <c r="KV19">
        <f t="shared" si="131"/>
        <v>6231.23</v>
      </c>
      <c r="KW19">
        <f t="shared" si="132"/>
        <v>7089.88</v>
      </c>
      <c r="KX19">
        <f t="shared" si="133"/>
        <v>0</v>
      </c>
      <c r="KY19">
        <f t="shared" si="134"/>
        <v>0</v>
      </c>
      <c r="KZ19">
        <f t="shared" si="135"/>
        <v>0</v>
      </c>
      <c r="LA19">
        <f t="shared" si="136"/>
        <v>0</v>
      </c>
      <c r="LB19">
        <f t="shared" si="137"/>
        <v>0</v>
      </c>
      <c r="LC19">
        <f t="shared" si="138"/>
        <v>0</v>
      </c>
      <c r="LD19">
        <f t="shared" si="139"/>
        <v>0</v>
      </c>
      <c r="LE19">
        <f t="shared" si="140"/>
        <v>545.9</v>
      </c>
      <c r="LF19">
        <f t="shared" si="141"/>
        <v>6231.23</v>
      </c>
      <c r="LG19">
        <f t="shared" si="142"/>
        <v>7089.88</v>
      </c>
      <c r="LH19">
        <f t="shared" si="143"/>
        <v>0</v>
      </c>
      <c r="LI19">
        <f t="shared" si="144"/>
        <v>0</v>
      </c>
      <c r="LJ19">
        <f t="shared" si="145"/>
        <v>0</v>
      </c>
      <c r="LK19">
        <f t="shared" si="146"/>
        <v>0</v>
      </c>
      <c r="LL19">
        <f t="shared" si="147"/>
        <v>0</v>
      </c>
      <c r="LM19">
        <f t="shared" si="148"/>
        <v>0</v>
      </c>
      <c r="LN19">
        <f t="shared" si="149"/>
        <v>0</v>
      </c>
      <c r="LO19">
        <f t="shared" si="150"/>
        <v>100</v>
      </c>
      <c r="LP19">
        <f t="shared" si="151"/>
        <v>14191.4</v>
      </c>
      <c r="LQ19">
        <f t="shared" si="152"/>
        <v>13867.009999999998</v>
      </c>
      <c r="LR19">
        <f t="shared" si="153"/>
        <v>228.61</v>
      </c>
      <c r="LS19">
        <f t="shared" si="154"/>
        <v>553.00000000000125</v>
      </c>
      <c r="LT19">
        <f t="shared" si="155"/>
        <v>1</v>
      </c>
      <c r="LU19" t="str">
        <f t="shared" si="156"/>
        <v/>
      </c>
      <c r="LV19">
        <f t="shared" si="157"/>
        <v>0</v>
      </c>
      <c r="MS19">
        <f t="shared" si="158"/>
        <v>1</v>
      </c>
      <c r="MT19">
        <f t="shared" si="159"/>
        <v>999</v>
      </c>
      <c r="NB19">
        <v>16</v>
      </c>
      <c r="NC19">
        <f t="shared" si="353"/>
        <v>0</v>
      </c>
      <c r="ND19">
        <f t="shared" si="354"/>
        <v>5249.71</v>
      </c>
      <c r="NE19">
        <f t="shared" si="355"/>
        <v>7218.3</v>
      </c>
      <c r="NF19">
        <f t="shared" si="356"/>
        <v>0</v>
      </c>
      <c r="NG19">
        <f t="shared" si="357"/>
        <v>0</v>
      </c>
      <c r="NH19">
        <f t="shared" si="358"/>
        <v>0</v>
      </c>
      <c r="NI19">
        <f t="shared" si="359"/>
        <v>0</v>
      </c>
      <c r="NJ19">
        <f t="shared" si="360"/>
        <v>0</v>
      </c>
      <c r="NK19">
        <f t="shared" si="361"/>
        <v>0</v>
      </c>
      <c r="NL19">
        <f t="shared" si="362"/>
        <v>0</v>
      </c>
      <c r="NM19">
        <f t="shared" si="160"/>
        <v>0</v>
      </c>
      <c r="NN19">
        <f t="shared" si="161"/>
        <v>163</v>
      </c>
      <c r="NO19">
        <f t="shared" si="162"/>
        <v>200</v>
      </c>
      <c r="NP19">
        <f t="shared" si="163"/>
        <v>0</v>
      </c>
      <c r="NQ19">
        <f t="shared" si="164"/>
        <v>0</v>
      </c>
      <c r="NR19">
        <f t="shared" si="165"/>
        <v>0</v>
      </c>
      <c r="NS19">
        <f t="shared" si="166"/>
        <v>0</v>
      </c>
      <c r="NT19">
        <f t="shared" si="167"/>
        <v>0</v>
      </c>
      <c r="NU19">
        <f t="shared" si="168"/>
        <v>0</v>
      </c>
      <c r="NV19">
        <f t="shared" si="169"/>
        <v>0</v>
      </c>
      <c r="NW19">
        <f t="shared" si="170"/>
        <v>0</v>
      </c>
      <c r="NX19">
        <f t="shared" si="171"/>
        <v>5206.97</v>
      </c>
      <c r="NY19">
        <f t="shared" si="172"/>
        <v>7089.88</v>
      </c>
      <c r="NZ19">
        <f t="shared" si="173"/>
        <v>0</v>
      </c>
      <c r="OA19">
        <f t="shared" si="174"/>
        <v>0</v>
      </c>
      <c r="OB19">
        <f t="shared" si="175"/>
        <v>0</v>
      </c>
      <c r="OC19">
        <f t="shared" si="176"/>
        <v>0</v>
      </c>
      <c r="OD19">
        <f t="shared" si="177"/>
        <v>0</v>
      </c>
      <c r="OE19">
        <f t="shared" si="178"/>
        <v>0</v>
      </c>
      <c r="OF19">
        <f t="shared" si="179"/>
        <v>0</v>
      </c>
      <c r="OG19">
        <f t="shared" si="180"/>
        <v>0</v>
      </c>
      <c r="OH19">
        <f t="shared" si="181"/>
        <v>4916.97</v>
      </c>
      <c r="OI19">
        <f t="shared" si="182"/>
        <v>7089.88</v>
      </c>
      <c r="OJ19">
        <f t="shared" si="183"/>
        <v>0</v>
      </c>
      <c r="OK19">
        <f t="shared" si="184"/>
        <v>0</v>
      </c>
      <c r="OL19">
        <f t="shared" si="185"/>
        <v>0</v>
      </c>
      <c r="OM19">
        <f t="shared" si="186"/>
        <v>0</v>
      </c>
      <c r="ON19">
        <f t="shared" si="187"/>
        <v>0</v>
      </c>
      <c r="OO19">
        <f t="shared" si="188"/>
        <v>0</v>
      </c>
      <c r="OP19">
        <f t="shared" si="189"/>
        <v>0</v>
      </c>
      <c r="OQ19">
        <f t="shared" si="190"/>
        <v>290</v>
      </c>
      <c r="OR19">
        <f t="shared" si="191"/>
        <v>12468.01</v>
      </c>
      <c r="OS19">
        <f t="shared" si="192"/>
        <v>12006.85</v>
      </c>
      <c r="OT19">
        <f t="shared" si="193"/>
        <v>191.84</v>
      </c>
      <c r="OU19">
        <f t="shared" si="194"/>
        <v>652.99999999999989</v>
      </c>
      <c r="OV19">
        <f t="shared" si="195"/>
        <v>2</v>
      </c>
      <c r="OW19" t="str">
        <f t="shared" si="196"/>
        <v/>
      </c>
      <c r="OX19">
        <f t="shared" si="197"/>
        <v>1</v>
      </c>
      <c r="PU19">
        <f t="shared" si="198"/>
        <v>2</v>
      </c>
      <c r="PV19">
        <f t="shared" si="199"/>
        <v>999</v>
      </c>
      <c r="QD19">
        <v>16</v>
      </c>
      <c r="QE19">
        <f t="shared" si="363"/>
        <v>0</v>
      </c>
      <c r="QF19">
        <f t="shared" si="364"/>
        <v>3506.37</v>
      </c>
      <c r="QG19">
        <f t="shared" si="365"/>
        <v>7218.3</v>
      </c>
      <c r="QH19">
        <f t="shared" si="366"/>
        <v>0</v>
      </c>
      <c r="QI19">
        <f t="shared" si="367"/>
        <v>0</v>
      </c>
      <c r="QJ19">
        <f t="shared" si="368"/>
        <v>0</v>
      </c>
      <c r="QK19">
        <f t="shared" si="369"/>
        <v>0</v>
      </c>
      <c r="QL19">
        <f t="shared" si="370"/>
        <v>0</v>
      </c>
      <c r="QM19">
        <f t="shared" si="371"/>
        <v>0</v>
      </c>
      <c r="QN19">
        <f t="shared" si="372"/>
        <v>0</v>
      </c>
      <c r="QO19">
        <f t="shared" si="200"/>
        <v>0</v>
      </c>
      <c r="QP19">
        <f t="shared" si="201"/>
        <v>163</v>
      </c>
      <c r="QQ19">
        <f t="shared" si="202"/>
        <v>200</v>
      </c>
      <c r="QR19">
        <f t="shared" si="203"/>
        <v>0</v>
      </c>
      <c r="QS19">
        <f t="shared" si="204"/>
        <v>0</v>
      </c>
      <c r="QT19">
        <f t="shared" si="205"/>
        <v>0</v>
      </c>
      <c r="QU19">
        <f t="shared" si="206"/>
        <v>0</v>
      </c>
      <c r="QV19">
        <f t="shared" si="207"/>
        <v>0</v>
      </c>
      <c r="QW19">
        <f t="shared" si="208"/>
        <v>0</v>
      </c>
      <c r="QX19">
        <f t="shared" si="209"/>
        <v>0</v>
      </c>
      <c r="QY19">
        <f t="shared" si="210"/>
        <v>0</v>
      </c>
      <c r="QZ19">
        <f t="shared" si="211"/>
        <v>3423.7</v>
      </c>
      <c r="RA19">
        <f t="shared" si="212"/>
        <v>7089.88</v>
      </c>
      <c r="RB19">
        <f t="shared" si="213"/>
        <v>0</v>
      </c>
      <c r="RC19">
        <f t="shared" si="214"/>
        <v>0</v>
      </c>
      <c r="RD19">
        <f t="shared" si="215"/>
        <v>0</v>
      </c>
      <c r="RE19">
        <f t="shared" si="216"/>
        <v>0</v>
      </c>
      <c r="RF19">
        <f t="shared" si="217"/>
        <v>0</v>
      </c>
      <c r="RG19">
        <f t="shared" si="218"/>
        <v>0</v>
      </c>
      <c r="RH19">
        <f t="shared" si="219"/>
        <v>0</v>
      </c>
      <c r="RI19">
        <f t="shared" si="220"/>
        <v>0</v>
      </c>
      <c r="RJ19">
        <f t="shared" si="221"/>
        <v>3033.7</v>
      </c>
      <c r="RK19">
        <f t="shared" si="222"/>
        <v>7089.88</v>
      </c>
      <c r="RL19">
        <f t="shared" si="223"/>
        <v>0</v>
      </c>
      <c r="RM19">
        <f t="shared" si="224"/>
        <v>0</v>
      </c>
      <c r="RN19">
        <f t="shared" si="225"/>
        <v>0</v>
      </c>
      <c r="RO19">
        <f t="shared" si="226"/>
        <v>0</v>
      </c>
      <c r="RP19">
        <f t="shared" si="227"/>
        <v>0</v>
      </c>
      <c r="RQ19">
        <f t="shared" si="228"/>
        <v>0</v>
      </c>
      <c r="RR19">
        <f t="shared" si="229"/>
        <v>0</v>
      </c>
      <c r="RS19">
        <f t="shared" si="230"/>
        <v>390</v>
      </c>
      <c r="RT19">
        <f t="shared" si="231"/>
        <v>10724.67</v>
      </c>
      <c r="RU19">
        <f t="shared" si="232"/>
        <v>10123.58</v>
      </c>
      <c r="RV19">
        <f t="shared" si="233"/>
        <v>151.91</v>
      </c>
      <c r="RW19">
        <f t="shared" si="234"/>
        <v>753.00000000000011</v>
      </c>
      <c r="RX19">
        <f t="shared" si="235"/>
        <v>2</v>
      </c>
      <c r="RY19" t="str">
        <f t="shared" si="236"/>
        <v/>
      </c>
      <c r="RZ19">
        <f t="shared" si="237"/>
        <v>1</v>
      </c>
      <c r="SW19">
        <f t="shared" si="238"/>
        <v>2</v>
      </c>
      <c r="SX19">
        <f t="shared" si="239"/>
        <v>999</v>
      </c>
      <c r="TF19">
        <v>16</v>
      </c>
      <c r="TG19">
        <f t="shared" si="373"/>
        <v>0</v>
      </c>
      <c r="TH19">
        <f t="shared" si="374"/>
        <v>1753.35</v>
      </c>
      <c r="TI19">
        <f t="shared" si="375"/>
        <v>7218.3</v>
      </c>
      <c r="TJ19">
        <f t="shared" si="376"/>
        <v>0</v>
      </c>
      <c r="TK19">
        <f t="shared" si="377"/>
        <v>0</v>
      </c>
      <c r="TL19">
        <f t="shared" si="378"/>
        <v>0</v>
      </c>
      <c r="TM19">
        <f t="shared" si="379"/>
        <v>0</v>
      </c>
      <c r="TN19">
        <f t="shared" si="380"/>
        <v>0</v>
      </c>
      <c r="TO19">
        <f t="shared" si="381"/>
        <v>0</v>
      </c>
      <c r="TP19">
        <f t="shared" si="382"/>
        <v>0</v>
      </c>
      <c r="TQ19">
        <f t="shared" si="240"/>
        <v>0</v>
      </c>
      <c r="TR19">
        <f t="shared" si="241"/>
        <v>163</v>
      </c>
      <c r="TS19">
        <f t="shared" si="242"/>
        <v>200</v>
      </c>
      <c r="TT19">
        <f t="shared" si="243"/>
        <v>0</v>
      </c>
      <c r="TU19">
        <f t="shared" si="244"/>
        <v>0</v>
      </c>
      <c r="TV19">
        <f t="shared" si="245"/>
        <v>0</v>
      </c>
      <c r="TW19">
        <f t="shared" si="246"/>
        <v>0</v>
      </c>
      <c r="TX19">
        <f t="shared" si="247"/>
        <v>0</v>
      </c>
      <c r="TY19">
        <f t="shared" si="248"/>
        <v>0</v>
      </c>
      <c r="TZ19">
        <f t="shared" si="249"/>
        <v>0</v>
      </c>
      <c r="UA19">
        <f t="shared" si="250"/>
        <v>0</v>
      </c>
      <c r="UB19">
        <f t="shared" si="251"/>
        <v>1630.52</v>
      </c>
      <c r="UC19">
        <f t="shared" si="252"/>
        <v>7089.88</v>
      </c>
      <c r="UD19">
        <f t="shared" si="253"/>
        <v>0</v>
      </c>
      <c r="UE19">
        <f t="shared" si="254"/>
        <v>0</v>
      </c>
      <c r="UF19">
        <f t="shared" si="255"/>
        <v>0</v>
      </c>
      <c r="UG19">
        <f t="shared" si="256"/>
        <v>0</v>
      </c>
      <c r="UH19">
        <f t="shared" si="257"/>
        <v>0</v>
      </c>
      <c r="UI19">
        <f t="shared" si="258"/>
        <v>0</v>
      </c>
      <c r="UJ19">
        <f t="shared" si="259"/>
        <v>0</v>
      </c>
      <c r="UK19">
        <f t="shared" si="260"/>
        <v>0</v>
      </c>
      <c r="UL19">
        <f t="shared" si="261"/>
        <v>1140.52</v>
      </c>
      <c r="UM19">
        <f t="shared" si="262"/>
        <v>7089.88</v>
      </c>
      <c r="UN19">
        <f t="shared" si="263"/>
        <v>0</v>
      </c>
      <c r="UO19">
        <f t="shared" si="264"/>
        <v>0</v>
      </c>
      <c r="UP19">
        <f t="shared" si="265"/>
        <v>0</v>
      </c>
      <c r="UQ19">
        <f t="shared" si="266"/>
        <v>0</v>
      </c>
      <c r="UR19">
        <f t="shared" si="267"/>
        <v>0</v>
      </c>
      <c r="US19">
        <f t="shared" si="268"/>
        <v>0</v>
      </c>
      <c r="UT19">
        <f t="shared" si="269"/>
        <v>0</v>
      </c>
      <c r="UU19">
        <f t="shared" si="270"/>
        <v>490</v>
      </c>
      <c r="UV19">
        <f t="shared" si="271"/>
        <v>8971.65</v>
      </c>
      <c r="UW19">
        <f t="shared" si="272"/>
        <v>8230.4</v>
      </c>
      <c r="UX19">
        <f t="shared" si="273"/>
        <v>111.75</v>
      </c>
      <c r="UY19">
        <f t="shared" si="274"/>
        <v>853</v>
      </c>
      <c r="UZ19">
        <f t="shared" si="275"/>
        <v>2</v>
      </c>
      <c r="VA19" t="str">
        <f t="shared" si="276"/>
        <v/>
      </c>
      <c r="VB19">
        <f t="shared" si="277"/>
        <v>1</v>
      </c>
      <c r="VY19">
        <f t="shared" si="278"/>
        <v>2</v>
      </c>
      <c r="VZ19">
        <f t="shared" si="279"/>
        <v>999</v>
      </c>
      <c r="WH19">
        <v>16</v>
      </c>
      <c r="WI19">
        <f t="shared" si="383"/>
        <v>2440.94</v>
      </c>
      <c r="WJ19">
        <f t="shared" si="384"/>
        <v>6251.03</v>
      </c>
      <c r="WK19">
        <f t="shared" si="385"/>
        <v>7218.3</v>
      </c>
      <c r="WL19">
        <f t="shared" si="386"/>
        <v>0</v>
      </c>
      <c r="WM19">
        <f t="shared" si="387"/>
        <v>0</v>
      </c>
      <c r="WN19">
        <f t="shared" si="388"/>
        <v>0</v>
      </c>
      <c r="WO19">
        <f t="shared" si="389"/>
        <v>0</v>
      </c>
      <c r="WP19">
        <f t="shared" si="390"/>
        <v>0</v>
      </c>
      <c r="WQ19">
        <f t="shared" si="391"/>
        <v>0</v>
      </c>
      <c r="WR19">
        <f t="shared" si="392"/>
        <v>0</v>
      </c>
      <c r="WS19">
        <f t="shared" si="280"/>
        <v>90</v>
      </c>
      <c r="WT19">
        <f t="shared" si="281"/>
        <v>163</v>
      </c>
      <c r="WU19">
        <f t="shared" si="282"/>
        <v>200</v>
      </c>
      <c r="WV19">
        <f t="shared" si="283"/>
        <v>0</v>
      </c>
      <c r="WW19">
        <f t="shared" si="284"/>
        <v>0</v>
      </c>
      <c r="WX19">
        <f t="shared" si="285"/>
        <v>0</v>
      </c>
      <c r="WY19">
        <f t="shared" si="286"/>
        <v>0</v>
      </c>
      <c r="WZ19">
        <f t="shared" si="287"/>
        <v>0</v>
      </c>
      <c r="XA19">
        <f t="shared" si="288"/>
        <v>0</v>
      </c>
      <c r="XB19">
        <f t="shared" si="289"/>
        <v>0</v>
      </c>
      <c r="XC19">
        <f t="shared" si="290"/>
        <v>2397.7000000000003</v>
      </c>
      <c r="XD19">
        <f t="shared" si="291"/>
        <v>6231.23</v>
      </c>
      <c r="XE19">
        <f t="shared" si="292"/>
        <v>7089.88</v>
      </c>
      <c r="XF19">
        <f t="shared" si="293"/>
        <v>0</v>
      </c>
      <c r="XG19">
        <f t="shared" si="294"/>
        <v>0</v>
      </c>
      <c r="XH19">
        <f t="shared" si="295"/>
        <v>0</v>
      </c>
      <c r="XI19">
        <f t="shared" si="296"/>
        <v>0</v>
      </c>
      <c r="XJ19">
        <f t="shared" si="297"/>
        <v>0</v>
      </c>
      <c r="XK19">
        <f t="shared" si="298"/>
        <v>0</v>
      </c>
      <c r="XL19">
        <f t="shared" si="299"/>
        <v>0</v>
      </c>
      <c r="XM19">
        <f t="shared" si="300"/>
        <v>2397.6999999999998</v>
      </c>
      <c r="XN19">
        <f t="shared" si="301"/>
        <v>6231.23</v>
      </c>
      <c r="XO19">
        <f t="shared" si="302"/>
        <v>7089.88</v>
      </c>
      <c r="XP19">
        <f t="shared" si="303"/>
        <v>0</v>
      </c>
      <c r="XQ19">
        <f t="shared" si="304"/>
        <v>0</v>
      </c>
      <c r="XR19">
        <f t="shared" si="305"/>
        <v>0</v>
      </c>
      <c r="XS19">
        <f t="shared" si="306"/>
        <v>0</v>
      </c>
      <c r="XT19">
        <f t="shared" si="307"/>
        <v>0</v>
      </c>
      <c r="XU19">
        <f t="shared" si="308"/>
        <v>0</v>
      </c>
      <c r="XV19">
        <f t="shared" si="309"/>
        <v>0</v>
      </c>
      <c r="XX19">
        <f t="shared" si="310"/>
        <v>15910.27</v>
      </c>
      <c r="XY19">
        <f t="shared" si="311"/>
        <v>15718.810000000001</v>
      </c>
      <c r="XZ19">
        <f t="shared" si="312"/>
        <v>261.53999999999996</v>
      </c>
    </row>
    <row r="20" spans="1:650" x14ac:dyDescent="0.45">
      <c r="B20" s="9" t="s">
        <v>41</v>
      </c>
      <c r="C20" s="9"/>
      <c r="D20" s="47" t="s">
        <v>42</v>
      </c>
      <c r="AT20">
        <v>17</v>
      </c>
      <c r="AU20">
        <f t="shared" si="313"/>
        <v>0</v>
      </c>
      <c r="AV20">
        <f t="shared" si="314"/>
        <v>4916.97</v>
      </c>
      <c r="AW20">
        <f t="shared" si="315"/>
        <v>7089.88</v>
      </c>
      <c r="AX20">
        <f t="shared" si="316"/>
        <v>0</v>
      </c>
      <c r="AY20">
        <f t="shared" si="317"/>
        <v>0</v>
      </c>
      <c r="AZ20">
        <f t="shared" si="318"/>
        <v>0</v>
      </c>
      <c r="BA20">
        <f t="shared" si="319"/>
        <v>0</v>
      </c>
      <c r="BB20">
        <f t="shared" si="320"/>
        <v>0</v>
      </c>
      <c r="BC20">
        <f t="shared" si="321"/>
        <v>0</v>
      </c>
      <c r="BD20">
        <f t="shared" si="322"/>
        <v>0</v>
      </c>
      <c r="BE20">
        <f t="shared" si="0"/>
        <v>0</v>
      </c>
      <c r="BF20">
        <f t="shared" si="1"/>
        <v>163</v>
      </c>
      <c r="BG20">
        <f t="shared" si="2"/>
        <v>200</v>
      </c>
      <c r="BH20">
        <f t="shared" si="3"/>
        <v>0</v>
      </c>
      <c r="BI20">
        <f t="shared" si="4"/>
        <v>0</v>
      </c>
      <c r="BJ20">
        <f t="shared" si="5"/>
        <v>0</v>
      </c>
      <c r="BK20">
        <f t="shared" si="6"/>
        <v>0</v>
      </c>
      <c r="BL20">
        <f t="shared" si="7"/>
        <v>0</v>
      </c>
      <c r="BM20">
        <f t="shared" si="8"/>
        <v>0</v>
      </c>
      <c r="BN20">
        <f t="shared" si="9"/>
        <v>0</v>
      </c>
      <c r="BO20">
        <f t="shared" si="10"/>
        <v>0</v>
      </c>
      <c r="BP20">
        <f t="shared" si="11"/>
        <v>4866.6100000000006</v>
      </c>
      <c r="BQ20">
        <f t="shared" si="12"/>
        <v>6960.1900000000005</v>
      </c>
      <c r="BR20">
        <f t="shared" si="13"/>
        <v>0</v>
      </c>
      <c r="BS20">
        <f t="shared" si="14"/>
        <v>0</v>
      </c>
      <c r="BT20">
        <f t="shared" si="15"/>
        <v>0</v>
      </c>
      <c r="BU20">
        <f t="shared" si="16"/>
        <v>0</v>
      </c>
      <c r="BV20">
        <f t="shared" si="17"/>
        <v>0</v>
      </c>
      <c r="BW20">
        <f t="shared" si="18"/>
        <v>0</v>
      </c>
      <c r="BX20">
        <f t="shared" si="19"/>
        <v>0</v>
      </c>
      <c r="BY20">
        <f t="shared" si="20"/>
        <v>0</v>
      </c>
      <c r="BZ20">
        <f t="shared" si="21"/>
        <v>4576.6099999999997</v>
      </c>
      <c r="CA20">
        <f t="shared" si="22"/>
        <v>6960.19</v>
      </c>
      <c r="CB20">
        <f t="shared" si="23"/>
        <v>0</v>
      </c>
      <c r="CC20">
        <f t="shared" si="24"/>
        <v>0</v>
      </c>
      <c r="CD20">
        <f t="shared" si="25"/>
        <v>0</v>
      </c>
      <c r="CE20">
        <f t="shared" si="26"/>
        <v>0</v>
      </c>
      <c r="CF20">
        <f t="shared" si="27"/>
        <v>0</v>
      </c>
      <c r="CG20">
        <f t="shared" si="28"/>
        <v>0</v>
      </c>
      <c r="CH20">
        <f t="shared" si="29"/>
        <v>0</v>
      </c>
      <c r="CI20">
        <f t="shared" si="30"/>
        <v>290</v>
      </c>
      <c r="CJ20">
        <f t="shared" si="31"/>
        <v>12006.85</v>
      </c>
      <c r="CK20">
        <f t="shared" si="32"/>
        <v>11536.8</v>
      </c>
      <c r="CL20">
        <f t="shared" si="33"/>
        <v>182.95</v>
      </c>
      <c r="CM20">
        <f t="shared" si="34"/>
        <v>653.00000000000114</v>
      </c>
      <c r="CN20">
        <f t="shared" si="35"/>
        <v>2</v>
      </c>
      <c r="CO20" t="str">
        <f t="shared" si="36"/>
        <v/>
      </c>
      <c r="CP20">
        <f t="shared" si="37"/>
        <v>1</v>
      </c>
      <c r="DM20">
        <f t="shared" si="38"/>
        <v>2</v>
      </c>
      <c r="DN20">
        <f t="shared" si="39"/>
        <v>999</v>
      </c>
      <c r="DV20">
        <v>17</v>
      </c>
      <c r="DW20">
        <f t="shared" si="323"/>
        <v>2397.6999999999998</v>
      </c>
      <c r="DX20">
        <f t="shared" si="324"/>
        <v>2418.0300000000002</v>
      </c>
      <c r="DY20">
        <f t="shared" si="325"/>
        <v>7089.88</v>
      </c>
      <c r="DZ20">
        <f t="shared" si="326"/>
        <v>0</v>
      </c>
      <c r="EA20">
        <f t="shared" si="327"/>
        <v>0</v>
      </c>
      <c r="EB20">
        <f t="shared" si="328"/>
        <v>0</v>
      </c>
      <c r="EC20">
        <f t="shared" si="329"/>
        <v>0</v>
      </c>
      <c r="ED20">
        <f t="shared" si="330"/>
        <v>0</v>
      </c>
      <c r="EE20">
        <f t="shared" si="331"/>
        <v>0</v>
      </c>
      <c r="EF20">
        <f t="shared" si="332"/>
        <v>0</v>
      </c>
      <c r="EG20">
        <f t="shared" si="40"/>
        <v>90</v>
      </c>
      <c r="EH20">
        <f t="shared" si="41"/>
        <v>163</v>
      </c>
      <c r="EI20">
        <f t="shared" si="42"/>
        <v>200</v>
      </c>
      <c r="EJ20">
        <f t="shared" si="43"/>
        <v>0</v>
      </c>
      <c r="EK20">
        <f t="shared" si="44"/>
        <v>0</v>
      </c>
      <c r="EL20">
        <f t="shared" si="45"/>
        <v>0</v>
      </c>
      <c r="EM20">
        <f t="shared" si="46"/>
        <v>0</v>
      </c>
      <c r="EN20">
        <f t="shared" si="47"/>
        <v>0</v>
      </c>
      <c r="EO20">
        <f t="shared" si="48"/>
        <v>0</v>
      </c>
      <c r="EP20">
        <f t="shared" si="49"/>
        <v>0</v>
      </c>
      <c r="EQ20">
        <f t="shared" si="50"/>
        <v>2353.64</v>
      </c>
      <c r="ER20">
        <f t="shared" si="51"/>
        <v>2310.42</v>
      </c>
      <c r="ES20">
        <f t="shared" si="52"/>
        <v>6960.1900000000005</v>
      </c>
      <c r="ET20">
        <f t="shared" si="53"/>
        <v>0</v>
      </c>
      <c r="EU20">
        <f t="shared" si="54"/>
        <v>0</v>
      </c>
      <c r="EV20">
        <f t="shared" si="55"/>
        <v>0</v>
      </c>
      <c r="EW20">
        <f t="shared" si="56"/>
        <v>0</v>
      </c>
      <c r="EX20">
        <f t="shared" si="57"/>
        <v>0</v>
      </c>
      <c r="EY20">
        <f t="shared" si="58"/>
        <v>0</v>
      </c>
      <c r="EZ20">
        <f t="shared" si="59"/>
        <v>0</v>
      </c>
      <c r="FA20">
        <f t="shared" si="60"/>
        <v>2353.64</v>
      </c>
      <c r="FB20">
        <f t="shared" si="61"/>
        <v>2110.42</v>
      </c>
      <c r="FC20">
        <f t="shared" si="62"/>
        <v>6960.19</v>
      </c>
      <c r="FD20">
        <f t="shared" si="63"/>
        <v>0</v>
      </c>
      <c r="FE20">
        <f t="shared" si="64"/>
        <v>0</v>
      </c>
      <c r="FF20">
        <f t="shared" si="65"/>
        <v>0</v>
      </c>
      <c r="FG20">
        <f t="shared" si="66"/>
        <v>0</v>
      </c>
      <c r="FH20">
        <f t="shared" si="67"/>
        <v>0</v>
      </c>
      <c r="FI20">
        <f t="shared" si="68"/>
        <v>0</v>
      </c>
      <c r="FJ20">
        <f t="shared" si="69"/>
        <v>0</v>
      </c>
      <c r="FK20">
        <f t="shared" si="70"/>
        <v>200</v>
      </c>
      <c r="FL20">
        <f t="shared" si="71"/>
        <v>11905.61</v>
      </c>
      <c r="FM20">
        <f t="shared" si="72"/>
        <v>11424.25</v>
      </c>
      <c r="FN20">
        <f t="shared" si="73"/>
        <v>171.64</v>
      </c>
      <c r="FO20">
        <f t="shared" si="74"/>
        <v>653.00000000000057</v>
      </c>
      <c r="FP20">
        <f t="shared" si="75"/>
        <v>2</v>
      </c>
      <c r="FQ20" t="str">
        <f t="shared" si="76"/>
        <v/>
      </c>
      <c r="FR20">
        <f t="shared" si="77"/>
        <v>0</v>
      </c>
      <c r="GO20">
        <f t="shared" si="78"/>
        <v>1</v>
      </c>
      <c r="GP20">
        <f t="shared" si="79"/>
        <v>999</v>
      </c>
      <c r="GX20">
        <v>17</v>
      </c>
      <c r="GY20">
        <f t="shared" si="333"/>
        <v>2397.6999999999998</v>
      </c>
      <c r="GZ20">
        <f t="shared" si="334"/>
        <v>6231.23</v>
      </c>
      <c r="HA20">
        <f t="shared" si="335"/>
        <v>7089.88</v>
      </c>
      <c r="HB20">
        <f t="shared" si="336"/>
        <v>0</v>
      </c>
      <c r="HC20">
        <f t="shared" si="337"/>
        <v>0</v>
      </c>
      <c r="HD20">
        <f t="shared" si="338"/>
        <v>0</v>
      </c>
      <c r="HE20">
        <f t="shared" si="339"/>
        <v>0</v>
      </c>
      <c r="HF20">
        <f t="shared" si="340"/>
        <v>0</v>
      </c>
      <c r="HG20">
        <f t="shared" si="341"/>
        <v>0</v>
      </c>
      <c r="HH20">
        <f t="shared" si="342"/>
        <v>0</v>
      </c>
      <c r="HI20">
        <f t="shared" si="80"/>
        <v>90</v>
      </c>
      <c r="HJ20">
        <f t="shared" si="81"/>
        <v>163</v>
      </c>
      <c r="HK20">
        <f t="shared" si="82"/>
        <v>200</v>
      </c>
      <c r="HL20">
        <f t="shared" si="83"/>
        <v>0</v>
      </c>
      <c r="HM20">
        <f t="shared" si="84"/>
        <v>0</v>
      </c>
      <c r="HN20">
        <f t="shared" si="85"/>
        <v>0</v>
      </c>
      <c r="HO20">
        <f t="shared" si="86"/>
        <v>0</v>
      </c>
      <c r="HP20">
        <f t="shared" si="87"/>
        <v>0</v>
      </c>
      <c r="HQ20">
        <f t="shared" si="88"/>
        <v>0</v>
      </c>
      <c r="HR20">
        <f t="shared" si="89"/>
        <v>0</v>
      </c>
      <c r="HS20">
        <f t="shared" si="90"/>
        <v>2353.64</v>
      </c>
      <c r="HT20">
        <f t="shared" si="91"/>
        <v>6210.98</v>
      </c>
      <c r="HU20">
        <f t="shared" si="92"/>
        <v>6960.1900000000005</v>
      </c>
      <c r="HV20">
        <f t="shared" si="93"/>
        <v>0</v>
      </c>
      <c r="HW20">
        <f t="shared" si="94"/>
        <v>0</v>
      </c>
      <c r="HX20">
        <f t="shared" si="95"/>
        <v>0</v>
      </c>
      <c r="HY20">
        <f t="shared" si="96"/>
        <v>0</v>
      </c>
      <c r="HZ20">
        <f t="shared" si="97"/>
        <v>0</v>
      </c>
      <c r="IA20">
        <f t="shared" si="98"/>
        <v>0</v>
      </c>
      <c r="IB20">
        <f t="shared" si="99"/>
        <v>0</v>
      </c>
      <c r="IC20">
        <f t="shared" si="100"/>
        <v>2353.64</v>
      </c>
      <c r="ID20">
        <f t="shared" si="101"/>
        <v>6210.98</v>
      </c>
      <c r="IE20">
        <f t="shared" si="102"/>
        <v>6960.19</v>
      </c>
      <c r="IF20">
        <f t="shared" si="103"/>
        <v>0</v>
      </c>
      <c r="IG20">
        <f t="shared" si="104"/>
        <v>0</v>
      </c>
      <c r="IH20">
        <f t="shared" si="105"/>
        <v>0</v>
      </c>
      <c r="II20">
        <f t="shared" si="106"/>
        <v>0</v>
      </c>
      <c r="IJ20">
        <f t="shared" si="107"/>
        <v>0</v>
      </c>
      <c r="IK20">
        <f t="shared" si="108"/>
        <v>0</v>
      </c>
      <c r="IL20">
        <f t="shared" si="109"/>
        <v>0</v>
      </c>
      <c r="IM20">
        <f t="shared" si="110"/>
        <v>0</v>
      </c>
      <c r="IN20">
        <f t="shared" si="111"/>
        <v>15718.810000000001</v>
      </c>
      <c r="IO20">
        <f t="shared" si="112"/>
        <v>15524.809999999998</v>
      </c>
      <c r="IP20">
        <f t="shared" si="113"/>
        <v>259</v>
      </c>
      <c r="IQ20">
        <f t="shared" si="114"/>
        <v>453.00000000000364</v>
      </c>
      <c r="IR20">
        <f t="shared" si="115"/>
        <v>1</v>
      </c>
      <c r="IS20" t="str">
        <f t="shared" si="116"/>
        <v/>
      </c>
      <c r="IT20">
        <f t="shared" si="117"/>
        <v>0</v>
      </c>
      <c r="JQ20">
        <f t="shared" si="118"/>
        <v>1</v>
      </c>
      <c r="JR20">
        <f t="shared" si="119"/>
        <v>999</v>
      </c>
      <c r="JZ20">
        <v>17</v>
      </c>
      <c r="KA20">
        <f t="shared" si="343"/>
        <v>545.9</v>
      </c>
      <c r="KB20">
        <f t="shared" si="344"/>
        <v>6231.23</v>
      </c>
      <c r="KC20">
        <f t="shared" si="345"/>
        <v>7089.88</v>
      </c>
      <c r="KD20">
        <f t="shared" si="346"/>
        <v>0</v>
      </c>
      <c r="KE20">
        <f t="shared" si="347"/>
        <v>0</v>
      </c>
      <c r="KF20">
        <f t="shared" si="348"/>
        <v>0</v>
      </c>
      <c r="KG20">
        <f t="shared" si="349"/>
        <v>0</v>
      </c>
      <c r="KH20">
        <f t="shared" si="350"/>
        <v>0</v>
      </c>
      <c r="KI20">
        <f t="shared" si="351"/>
        <v>0</v>
      </c>
      <c r="KJ20">
        <f t="shared" si="352"/>
        <v>0</v>
      </c>
      <c r="KK20">
        <f t="shared" si="120"/>
        <v>90</v>
      </c>
      <c r="KL20">
        <f t="shared" si="121"/>
        <v>163</v>
      </c>
      <c r="KM20">
        <f t="shared" si="122"/>
        <v>200</v>
      </c>
      <c r="KN20">
        <f t="shared" si="123"/>
        <v>0</v>
      </c>
      <c r="KO20">
        <f t="shared" si="124"/>
        <v>0</v>
      </c>
      <c r="KP20">
        <f t="shared" si="125"/>
        <v>0</v>
      </c>
      <c r="KQ20">
        <f t="shared" si="126"/>
        <v>0</v>
      </c>
      <c r="KR20">
        <f t="shared" si="127"/>
        <v>0</v>
      </c>
      <c r="KS20">
        <f t="shared" si="128"/>
        <v>0</v>
      </c>
      <c r="KT20">
        <f t="shared" si="129"/>
        <v>0</v>
      </c>
      <c r="KU20">
        <f t="shared" si="130"/>
        <v>466.36</v>
      </c>
      <c r="KV20">
        <f t="shared" si="131"/>
        <v>6210.98</v>
      </c>
      <c r="KW20">
        <f t="shared" si="132"/>
        <v>6960.1900000000005</v>
      </c>
      <c r="KX20">
        <f t="shared" si="133"/>
        <v>0</v>
      </c>
      <c r="KY20">
        <f t="shared" si="134"/>
        <v>0</v>
      </c>
      <c r="KZ20">
        <f t="shared" si="135"/>
        <v>0</v>
      </c>
      <c r="LA20">
        <f t="shared" si="136"/>
        <v>0</v>
      </c>
      <c r="LB20">
        <f t="shared" si="137"/>
        <v>0</v>
      </c>
      <c r="LC20">
        <f t="shared" si="138"/>
        <v>0</v>
      </c>
      <c r="LD20">
        <f t="shared" si="139"/>
        <v>0</v>
      </c>
      <c r="LE20">
        <f t="shared" si="140"/>
        <v>366.36</v>
      </c>
      <c r="LF20">
        <f t="shared" si="141"/>
        <v>6210.98</v>
      </c>
      <c r="LG20">
        <f t="shared" si="142"/>
        <v>6960.19</v>
      </c>
      <c r="LH20">
        <f t="shared" si="143"/>
        <v>0</v>
      </c>
      <c r="LI20">
        <f t="shared" si="144"/>
        <v>0</v>
      </c>
      <c r="LJ20">
        <f t="shared" si="145"/>
        <v>0</v>
      </c>
      <c r="LK20">
        <f t="shared" si="146"/>
        <v>0</v>
      </c>
      <c r="LL20">
        <f t="shared" si="147"/>
        <v>0</v>
      </c>
      <c r="LM20">
        <f t="shared" si="148"/>
        <v>0</v>
      </c>
      <c r="LN20">
        <f t="shared" si="149"/>
        <v>0</v>
      </c>
      <c r="LO20">
        <f t="shared" si="150"/>
        <v>100</v>
      </c>
      <c r="LP20">
        <f t="shared" si="151"/>
        <v>13867.009999999998</v>
      </c>
      <c r="LQ20">
        <f t="shared" si="152"/>
        <v>13537.529999999999</v>
      </c>
      <c r="LR20">
        <f t="shared" si="153"/>
        <v>223.52</v>
      </c>
      <c r="LS20">
        <f t="shared" si="154"/>
        <v>552.99999999999955</v>
      </c>
      <c r="LT20">
        <f t="shared" si="155"/>
        <v>1</v>
      </c>
      <c r="LU20" t="str">
        <f t="shared" si="156"/>
        <v/>
      </c>
      <c r="LV20">
        <f t="shared" si="157"/>
        <v>0</v>
      </c>
      <c r="MS20">
        <f t="shared" si="158"/>
        <v>1</v>
      </c>
      <c r="MT20">
        <f t="shared" si="159"/>
        <v>999</v>
      </c>
      <c r="NB20">
        <v>17</v>
      </c>
      <c r="NC20">
        <f t="shared" si="353"/>
        <v>0</v>
      </c>
      <c r="ND20">
        <f t="shared" si="354"/>
        <v>4916.97</v>
      </c>
      <c r="NE20">
        <f t="shared" si="355"/>
        <v>7089.88</v>
      </c>
      <c r="NF20">
        <f t="shared" si="356"/>
        <v>0</v>
      </c>
      <c r="NG20">
        <f t="shared" si="357"/>
        <v>0</v>
      </c>
      <c r="NH20">
        <f t="shared" si="358"/>
        <v>0</v>
      </c>
      <c r="NI20">
        <f t="shared" si="359"/>
        <v>0</v>
      </c>
      <c r="NJ20">
        <f t="shared" si="360"/>
        <v>0</v>
      </c>
      <c r="NK20">
        <f t="shared" si="361"/>
        <v>0</v>
      </c>
      <c r="NL20">
        <f t="shared" si="362"/>
        <v>0</v>
      </c>
      <c r="NM20">
        <f t="shared" si="160"/>
        <v>0</v>
      </c>
      <c r="NN20">
        <f t="shared" si="161"/>
        <v>163</v>
      </c>
      <c r="NO20">
        <f t="shared" si="162"/>
        <v>200</v>
      </c>
      <c r="NP20">
        <f t="shared" si="163"/>
        <v>0</v>
      </c>
      <c r="NQ20">
        <f t="shared" si="164"/>
        <v>0</v>
      </c>
      <c r="NR20">
        <f t="shared" si="165"/>
        <v>0</v>
      </c>
      <c r="NS20">
        <f t="shared" si="166"/>
        <v>0</v>
      </c>
      <c r="NT20">
        <f t="shared" si="167"/>
        <v>0</v>
      </c>
      <c r="NU20">
        <f t="shared" si="168"/>
        <v>0</v>
      </c>
      <c r="NV20">
        <f t="shared" si="169"/>
        <v>0</v>
      </c>
      <c r="NW20">
        <f t="shared" si="170"/>
        <v>0</v>
      </c>
      <c r="NX20">
        <f t="shared" si="171"/>
        <v>4866.6100000000006</v>
      </c>
      <c r="NY20">
        <f t="shared" si="172"/>
        <v>6960.1900000000005</v>
      </c>
      <c r="NZ20">
        <f t="shared" si="173"/>
        <v>0</v>
      </c>
      <c r="OA20">
        <f t="shared" si="174"/>
        <v>0</v>
      </c>
      <c r="OB20">
        <f t="shared" si="175"/>
        <v>0</v>
      </c>
      <c r="OC20">
        <f t="shared" si="176"/>
        <v>0</v>
      </c>
      <c r="OD20">
        <f t="shared" si="177"/>
        <v>0</v>
      </c>
      <c r="OE20">
        <f t="shared" si="178"/>
        <v>0</v>
      </c>
      <c r="OF20">
        <f t="shared" si="179"/>
        <v>0</v>
      </c>
      <c r="OG20">
        <f t="shared" si="180"/>
        <v>0</v>
      </c>
      <c r="OH20">
        <f t="shared" si="181"/>
        <v>4576.6099999999997</v>
      </c>
      <c r="OI20">
        <f t="shared" si="182"/>
        <v>6960.19</v>
      </c>
      <c r="OJ20">
        <f t="shared" si="183"/>
        <v>0</v>
      </c>
      <c r="OK20">
        <f t="shared" si="184"/>
        <v>0</v>
      </c>
      <c r="OL20">
        <f t="shared" si="185"/>
        <v>0</v>
      </c>
      <c r="OM20">
        <f t="shared" si="186"/>
        <v>0</v>
      </c>
      <c r="ON20">
        <f t="shared" si="187"/>
        <v>0</v>
      </c>
      <c r="OO20">
        <f t="shared" si="188"/>
        <v>0</v>
      </c>
      <c r="OP20">
        <f t="shared" si="189"/>
        <v>0</v>
      </c>
      <c r="OQ20">
        <f t="shared" si="190"/>
        <v>290</v>
      </c>
      <c r="OR20">
        <f t="shared" si="191"/>
        <v>12006.85</v>
      </c>
      <c r="OS20">
        <f t="shared" si="192"/>
        <v>11536.8</v>
      </c>
      <c r="OT20">
        <f t="shared" si="193"/>
        <v>182.95</v>
      </c>
      <c r="OU20">
        <f t="shared" si="194"/>
        <v>653.00000000000114</v>
      </c>
      <c r="OV20">
        <f t="shared" si="195"/>
        <v>2</v>
      </c>
      <c r="OW20" t="str">
        <f t="shared" si="196"/>
        <v/>
      </c>
      <c r="OX20">
        <f t="shared" si="197"/>
        <v>1</v>
      </c>
      <c r="PU20">
        <f t="shared" si="198"/>
        <v>2</v>
      </c>
      <c r="PV20">
        <f t="shared" si="199"/>
        <v>999</v>
      </c>
      <c r="QD20">
        <v>17</v>
      </c>
      <c r="QE20">
        <f t="shared" si="363"/>
        <v>0</v>
      </c>
      <c r="QF20">
        <f t="shared" si="364"/>
        <v>3033.7</v>
      </c>
      <c r="QG20">
        <f t="shared" si="365"/>
        <v>7089.88</v>
      </c>
      <c r="QH20">
        <f t="shared" si="366"/>
        <v>0</v>
      </c>
      <c r="QI20">
        <f t="shared" si="367"/>
        <v>0</v>
      </c>
      <c r="QJ20">
        <f t="shared" si="368"/>
        <v>0</v>
      </c>
      <c r="QK20">
        <f t="shared" si="369"/>
        <v>0</v>
      </c>
      <c r="QL20">
        <f t="shared" si="370"/>
        <v>0</v>
      </c>
      <c r="QM20">
        <f t="shared" si="371"/>
        <v>0</v>
      </c>
      <c r="QN20">
        <f t="shared" si="372"/>
        <v>0</v>
      </c>
      <c r="QO20">
        <f t="shared" si="200"/>
        <v>0</v>
      </c>
      <c r="QP20">
        <f t="shared" si="201"/>
        <v>163</v>
      </c>
      <c r="QQ20">
        <f t="shared" si="202"/>
        <v>200</v>
      </c>
      <c r="QR20">
        <f t="shared" si="203"/>
        <v>0</v>
      </c>
      <c r="QS20">
        <f t="shared" si="204"/>
        <v>0</v>
      </c>
      <c r="QT20">
        <f t="shared" si="205"/>
        <v>0</v>
      </c>
      <c r="QU20">
        <f t="shared" si="206"/>
        <v>0</v>
      </c>
      <c r="QV20">
        <f t="shared" si="207"/>
        <v>0</v>
      </c>
      <c r="QW20">
        <f t="shared" si="208"/>
        <v>0</v>
      </c>
      <c r="QX20">
        <f t="shared" si="209"/>
        <v>0</v>
      </c>
      <c r="QY20">
        <f t="shared" si="210"/>
        <v>0</v>
      </c>
      <c r="QZ20">
        <f t="shared" si="211"/>
        <v>2940.2</v>
      </c>
      <c r="RA20">
        <f t="shared" si="212"/>
        <v>6960.1900000000005</v>
      </c>
      <c r="RB20">
        <f t="shared" si="213"/>
        <v>0</v>
      </c>
      <c r="RC20">
        <f t="shared" si="214"/>
        <v>0</v>
      </c>
      <c r="RD20">
        <f t="shared" si="215"/>
        <v>0</v>
      </c>
      <c r="RE20">
        <f t="shared" si="216"/>
        <v>0</v>
      </c>
      <c r="RF20">
        <f t="shared" si="217"/>
        <v>0</v>
      </c>
      <c r="RG20">
        <f t="shared" si="218"/>
        <v>0</v>
      </c>
      <c r="RH20">
        <f t="shared" si="219"/>
        <v>0</v>
      </c>
      <c r="RI20">
        <f t="shared" si="220"/>
        <v>0</v>
      </c>
      <c r="RJ20">
        <f t="shared" si="221"/>
        <v>2550.1999999999998</v>
      </c>
      <c r="RK20">
        <f t="shared" si="222"/>
        <v>6960.19</v>
      </c>
      <c r="RL20">
        <f t="shared" si="223"/>
        <v>0</v>
      </c>
      <c r="RM20">
        <f t="shared" si="224"/>
        <v>0</v>
      </c>
      <c r="RN20">
        <f t="shared" si="225"/>
        <v>0</v>
      </c>
      <c r="RO20">
        <f t="shared" si="226"/>
        <v>0</v>
      </c>
      <c r="RP20">
        <f t="shared" si="227"/>
        <v>0</v>
      </c>
      <c r="RQ20">
        <f t="shared" si="228"/>
        <v>0</v>
      </c>
      <c r="RR20">
        <f t="shared" si="229"/>
        <v>0</v>
      </c>
      <c r="RS20">
        <f t="shared" si="230"/>
        <v>390</v>
      </c>
      <c r="RT20">
        <f t="shared" si="231"/>
        <v>10123.58</v>
      </c>
      <c r="RU20">
        <f t="shared" si="232"/>
        <v>9510.39</v>
      </c>
      <c r="RV20">
        <f t="shared" si="233"/>
        <v>139.81</v>
      </c>
      <c r="RW20">
        <f t="shared" si="234"/>
        <v>753.00000000000045</v>
      </c>
      <c r="RX20">
        <f t="shared" si="235"/>
        <v>2</v>
      </c>
      <c r="RY20" t="str">
        <f t="shared" si="236"/>
        <v/>
      </c>
      <c r="RZ20">
        <f t="shared" si="237"/>
        <v>1</v>
      </c>
      <c r="SW20">
        <f t="shared" si="238"/>
        <v>2</v>
      </c>
      <c r="SX20">
        <f t="shared" si="239"/>
        <v>999</v>
      </c>
      <c r="TF20">
        <v>17</v>
      </c>
      <c r="TG20">
        <f t="shared" si="373"/>
        <v>0</v>
      </c>
      <c r="TH20">
        <f t="shared" si="374"/>
        <v>1140.52</v>
      </c>
      <c r="TI20">
        <f t="shared" si="375"/>
        <v>7089.88</v>
      </c>
      <c r="TJ20">
        <f t="shared" si="376"/>
        <v>0</v>
      </c>
      <c r="TK20">
        <f t="shared" si="377"/>
        <v>0</v>
      </c>
      <c r="TL20">
        <f t="shared" si="378"/>
        <v>0</v>
      </c>
      <c r="TM20">
        <f t="shared" si="379"/>
        <v>0</v>
      </c>
      <c r="TN20">
        <f t="shared" si="380"/>
        <v>0</v>
      </c>
      <c r="TO20">
        <f t="shared" si="381"/>
        <v>0</v>
      </c>
      <c r="TP20">
        <f t="shared" si="382"/>
        <v>0</v>
      </c>
      <c r="TQ20">
        <f t="shared" si="240"/>
        <v>0</v>
      </c>
      <c r="TR20">
        <f t="shared" si="241"/>
        <v>163</v>
      </c>
      <c r="TS20">
        <f t="shared" si="242"/>
        <v>200</v>
      </c>
      <c r="TT20">
        <f t="shared" si="243"/>
        <v>0</v>
      </c>
      <c r="TU20">
        <f t="shared" si="244"/>
        <v>0</v>
      </c>
      <c r="TV20">
        <f t="shared" si="245"/>
        <v>0</v>
      </c>
      <c r="TW20">
        <f t="shared" si="246"/>
        <v>0</v>
      </c>
      <c r="TX20">
        <f t="shared" si="247"/>
        <v>0</v>
      </c>
      <c r="TY20">
        <f t="shared" si="248"/>
        <v>0</v>
      </c>
      <c r="TZ20">
        <f t="shared" si="249"/>
        <v>0</v>
      </c>
      <c r="UA20">
        <f t="shared" si="250"/>
        <v>0</v>
      </c>
      <c r="UB20">
        <f t="shared" si="251"/>
        <v>1003.6500000000001</v>
      </c>
      <c r="UC20">
        <f t="shared" si="252"/>
        <v>6960.1900000000005</v>
      </c>
      <c r="UD20">
        <f t="shared" si="253"/>
        <v>0</v>
      </c>
      <c r="UE20">
        <f t="shared" si="254"/>
        <v>0</v>
      </c>
      <c r="UF20">
        <f t="shared" si="255"/>
        <v>0</v>
      </c>
      <c r="UG20">
        <f t="shared" si="256"/>
        <v>0</v>
      </c>
      <c r="UH20">
        <f t="shared" si="257"/>
        <v>0</v>
      </c>
      <c r="UI20">
        <f t="shared" si="258"/>
        <v>0</v>
      </c>
      <c r="UJ20">
        <f t="shared" si="259"/>
        <v>0</v>
      </c>
      <c r="UK20">
        <f t="shared" si="260"/>
        <v>0</v>
      </c>
      <c r="UL20">
        <f t="shared" si="261"/>
        <v>513.65</v>
      </c>
      <c r="UM20">
        <f t="shared" si="262"/>
        <v>6960.19</v>
      </c>
      <c r="UN20">
        <f t="shared" si="263"/>
        <v>0</v>
      </c>
      <c r="UO20">
        <f t="shared" si="264"/>
        <v>0</v>
      </c>
      <c r="UP20">
        <f t="shared" si="265"/>
        <v>0</v>
      </c>
      <c r="UQ20">
        <f t="shared" si="266"/>
        <v>0</v>
      </c>
      <c r="UR20">
        <f t="shared" si="267"/>
        <v>0</v>
      </c>
      <c r="US20">
        <f t="shared" si="268"/>
        <v>0</v>
      </c>
      <c r="UT20">
        <f t="shared" si="269"/>
        <v>0</v>
      </c>
      <c r="UU20">
        <f t="shared" si="270"/>
        <v>490</v>
      </c>
      <c r="UV20">
        <f t="shared" si="271"/>
        <v>8230.4</v>
      </c>
      <c r="UW20">
        <f t="shared" si="272"/>
        <v>7473.8399999999992</v>
      </c>
      <c r="UX20">
        <f t="shared" si="273"/>
        <v>96.44</v>
      </c>
      <c r="UY20">
        <f t="shared" si="274"/>
        <v>853.00000000000045</v>
      </c>
      <c r="UZ20">
        <f t="shared" si="275"/>
        <v>2</v>
      </c>
      <c r="VA20" t="str">
        <f t="shared" si="276"/>
        <v/>
      </c>
      <c r="VB20">
        <f t="shared" si="277"/>
        <v>1</v>
      </c>
      <c r="VY20">
        <f t="shared" si="278"/>
        <v>2</v>
      </c>
      <c r="VZ20">
        <f t="shared" si="279"/>
        <v>999</v>
      </c>
      <c r="WH20">
        <v>17</v>
      </c>
      <c r="WI20">
        <f t="shared" si="383"/>
        <v>2397.6999999999998</v>
      </c>
      <c r="WJ20">
        <f t="shared" si="384"/>
        <v>6231.23</v>
      </c>
      <c r="WK20">
        <f t="shared" si="385"/>
        <v>7089.88</v>
      </c>
      <c r="WL20">
        <f t="shared" si="386"/>
        <v>0</v>
      </c>
      <c r="WM20">
        <f t="shared" si="387"/>
        <v>0</v>
      </c>
      <c r="WN20">
        <f t="shared" si="388"/>
        <v>0</v>
      </c>
      <c r="WO20">
        <f t="shared" si="389"/>
        <v>0</v>
      </c>
      <c r="WP20">
        <f t="shared" si="390"/>
        <v>0</v>
      </c>
      <c r="WQ20">
        <f t="shared" si="391"/>
        <v>0</v>
      </c>
      <c r="WR20">
        <f t="shared" si="392"/>
        <v>0</v>
      </c>
      <c r="WS20">
        <f t="shared" si="280"/>
        <v>90</v>
      </c>
      <c r="WT20">
        <f t="shared" si="281"/>
        <v>163</v>
      </c>
      <c r="WU20">
        <f t="shared" si="282"/>
        <v>200</v>
      </c>
      <c r="WV20">
        <f t="shared" si="283"/>
        <v>0</v>
      </c>
      <c r="WW20">
        <f t="shared" si="284"/>
        <v>0</v>
      </c>
      <c r="WX20">
        <f t="shared" si="285"/>
        <v>0</v>
      </c>
      <c r="WY20">
        <f t="shared" si="286"/>
        <v>0</v>
      </c>
      <c r="WZ20">
        <f t="shared" si="287"/>
        <v>0</v>
      </c>
      <c r="XA20">
        <f t="shared" si="288"/>
        <v>0</v>
      </c>
      <c r="XB20">
        <f t="shared" si="289"/>
        <v>0</v>
      </c>
      <c r="XC20">
        <f t="shared" si="290"/>
        <v>2353.64</v>
      </c>
      <c r="XD20">
        <f t="shared" si="291"/>
        <v>6210.98</v>
      </c>
      <c r="XE20">
        <f t="shared" si="292"/>
        <v>6960.1900000000005</v>
      </c>
      <c r="XF20">
        <f t="shared" si="293"/>
        <v>0</v>
      </c>
      <c r="XG20">
        <f t="shared" si="294"/>
        <v>0</v>
      </c>
      <c r="XH20">
        <f t="shared" si="295"/>
        <v>0</v>
      </c>
      <c r="XI20">
        <f t="shared" si="296"/>
        <v>0</v>
      </c>
      <c r="XJ20">
        <f t="shared" si="297"/>
        <v>0</v>
      </c>
      <c r="XK20">
        <f t="shared" si="298"/>
        <v>0</v>
      </c>
      <c r="XL20">
        <f t="shared" si="299"/>
        <v>0</v>
      </c>
      <c r="XM20">
        <f t="shared" si="300"/>
        <v>2353.64</v>
      </c>
      <c r="XN20">
        <f t="shared" si="301"/>
        <v>6210.98</v>
      </c>
      <c r="XO20">
        <f t="shared" si="302"/>
        <v>6960.19</v>
      </c>
      <c r="XP20">
        <f t="shared" si="303"/>
        <v>0</v>
      </c>
      <c r="XQ20">
        <f t="shared" si="304"/>
        <v>0</v>
      </c>
      <c r="XR20">
        <f t="shared" si="305"/>
        <v>0</v>
      </c>
      <c r="XS20">
        <f t="shared" si="306"/>
        <v>0</v>
      </c>
      <c r="XT20">
        <f t="shared" si="307"/>
        <v>0</v>
      </c>
      <c r="XU20">
        <f t="shared" si="308"/>
        <v>0</v>
      </c>
      <c r="XV20">
        <f t="shared" si="309"/>
        <v>0</v>
      </c>
      <c r="XX20">
        <f t="shared" si="310"/>
        <v>15718.810000000001</v>
      </c>
      <c r="XY20">
        <f t="shared" si="311"/>
        <v>15524.809999999998</v>
      </c>
      <c r="XZ20">
        <f t="shared" si="312"/>
        <v>259</v>
      </c>
    </row>
    <row r="21" spans="1:650" hidden="1" x14ac:dyDescent="0.45">
      <c r="AT21">
        <v>18</v>
      </c>
      <c r="AU21">
        <f t="shared" si="313"/>
        <v>0</v>
      </c>
      <c r="AV21">
        <f t="shared" si="314"/>
        <v>4576.6099999999997</v>
      </c>
      <c r="AW21">
        <f t="shared" si="315"/>
        <v>6960.19</v>
      </c>
      <c r="AX21">
        <f t="shared" si="316"/>
        <v>0</v>
      </c>
      <c r="AY21">
        <f t="shared" si="317"/>
        <v>0</v>
      </c>
      <c r="AZ21">
        <f t="shared" si="318"/>
        <v>0</v>
      </c>
      <c r="BA21">
        <f t="shared" si="319"/>
        <v>0</v>
      </c>
      <c r="BB21">
        <f t="shared" si="320"/>
        <v>0</v>
      </c>
      <c r="BC21">
        <f t="shared" si="321"/>
        <v>0</v>
      </c>
      <c r="BD21">
        <f t="shared" si="322"/>
        <v>0</v>
      </c>
      <c r="BE21">
        <f t="shared" si="0"/>
        <v>0</v>
      </c>
      <c r="BF21">
        <f t="shared" si="1"/>
        <v>163</v>
      </c>
      <c r="BG21">
        <f t="shared" si="2"/>
        <v>200</v>
      </c>
      <c r="BH21">
        <f t="shared" si="3"/>
        <v>0</v>
      </c>
      <c r="BI21">
        <f t="shared" si="4"/>
        <v>0</v>
      </c>
      <c r="BJ21">
        <f t="shared" si="5"/>
        <v>0</v>
      </c>
      <c r="BK21">
        <f t="shared" si="6"/>
        <v>0</v>
      </c>
      <c r="BL21">
        <f t="shared" si="7"/>
        <v>0</v>
      </c>
      <c r="BM21">
        <f t="shared" si="8"/>
        <v>0</v>
      </c>
      <c r="BN21">
        <f t="shared" si="9"/>
        <v>0</v>
      </c>
      <c r="BO21">
        <f t="shared" si="10"/>
        <v>0</v>
      </c>
      <c r="BP21">
        <f t="shared" si="11"/>
        <v>4518.45</v>
      </c>
      <c r="BQ21">
        <f t="shared" si="12"/>
        <v>6829.21</v>
      </c>
      <c r="BR21">
        <f t="shared" si="13"/>
        <v>0</v>
      </c>
      <c r="BS21">
        <f t="shared" si="14"/>
        <v>0</v>
      </c>
      <c r="BT21">
        <f t="shared" si="15"/>
        <v>0</v>
      </c>
      <c r="BU21">
        <f t="shared" si="16"/>
        <v>0</v>
      </c>
      <c r="BV21">
        <f t="shared" si="17"/>
        <v>0</v>
      </c>
      <c r="BW21">
        <f t="shared" si="18"/>
        <v>0</v>
      </c>
      <c r="BX21">
        <f t="shared" si="19"/>
        <v>0</v>
      </c>
      <c r="BY21">
        <f t="shared" si="20"/>
        <v>0</v>
      </c>
      <c r="BZ21">
        <f t="shared" si="21"/>
        <v>4228.45</v>
      </c>
      <c r="CA21">
        <f t="shared" si="22"/>
        <v>6829.21</v>
      </c>
      <c r="CB21">
        <f t="shared" si="23"/>
        <v>0</v>
      </c>
      <c r="CC21">
        <f t="shared" si="24"/>
        <v>0</v>
      </c>
      <c r="CD21">
        <f t="shared" si="25"/>
        <v>0</v>
      </c>
      <c r="CE21">
        <f t="shared" si="26"/>
        <v>0</v>
      </c>
      <c r="CF21">
        <f t="shared" si="27"/>
        <v>0</v>
      </c>
      <c r="CG21">
        <f t="shared" si="28"/>
        <v>0</v>
      </c>
      <c r="CH21">
        <f t="shared" si="29"/>
        <v>0</v>
      </c>
      <c r="CI21">
        <f t="shared" si="30"/>
        <v>290</v>
      </c>
      <c r="CJ21">
        <f t="shared" si="31"/>
        <v>11536.8</v>
      </c>
      <c r="CK21">
        <f t="shared" si="32"/>
        <v>11057.66</v>
      </c>
      <c r="CL21">
        <f t="shared" si="33"/>
        <v>173.86</v>
      </c>
      <c r="CM21">
        <f t="shared" si="34"/>
        <v>652.99999999999943</v>
      </c>
      <c r="CN21">
        <f t="shared" si="35"/>
        <v>2</v>
      </c>
      <c r="CO21" t="str">
        <f t="shared" si="36"/>
        <v/>
      </c>
      <c r="CP21">
        <f t="shared" si="37"/>
        <v>1</v>
      </c>
      <c r="DM21">
        <f t="shared" si="38"/>
        <v>2</v>
      </c>
      <c r="DN21">
        <f t="shared" si="39"/>
        <v>999</v>
      </c>
      <c r="DV21">
        <v>18</v>
      </c>
      <c r="DW21">
        <f t="shared" si="323"/>
        <v>2353.64</v>
      </c>
      <c r="DX21">
        <f t="shared" si="324"/>
        <v>2110.42</v>
      </c>
      <c r="DY21">
        <f t="shared" si="325"/>
        <v>6960.19</v>
      </c>
      <c r="DZ21">
        <f t="shared" si="326"/>
        <v>0</v>
      </c>
      <c r="EA21">
        <f t="shared" si="327"/>
        <v>0</v>
      </c>
      <c r="EB21">
        <f t="shared" si="328"/>
        <v>0</v>
      </c>
      <c r="EC21">
        <f t="shared" si="329"/>
        <v>0</v>
      </c>
      <c r="ED21">
        <f t="shared" si="330"/>
        <v>0</v>
      </c>
      <c r="EE21">
        <f t="shared" si="331"/>
        <v>0</v>
      </c>
      <c r="EF21">
        <f t="shared" si="332"/>
        <v>0</v>
      </c>
      <c r="EG21">
        <f t="shared" si="40"/>
        <v>90</v>
      </c>
      <c r="EH21">
        <f t="shared" si="41"/>
        <v>163</v>
      </c>
      <c r="EI21">
        <f t="shared" si="42"/>
        <v>200</v>
      </c>
      <c r="EJ21">
        <f t="shared" si="43"/>
        <v>0</v>
      </c>
      <c r="EK21">
        <f t="shared" si="44"/>
        <v>0</v>
      </c>
      <c r="EL21">
        <f t="shared" si="45"/>
        <v>0</v>
      </c>
      <c r="EM21">
        <f t="shared" si="46"/>
        <v>0</v>
      </c>
      <c r="EN21">
        <f t="shared" si="47"/>
        <v>0</v>
      </c>
      <c r="EO21">
        <f t="shared" si="48"/>
        <v>0</v>
      </c>
      <c r="EP21">
        <f t="shared" si="49"/>
        <v>0</v>
      </c>
      <c r="EQ21">
        <f t="shared" si="50"/>
        <v>2308.73</v>
      </c>
      <c r="ER21">
        <f t="shared" si="51"/>
        <v>1995.77</v>
      </c>
      <c r="ES21">
        <f t="shared" si="52"/>
        <v>6829.21</v>
      </c>
      <c r="ET21">
        <f t="shared" si="53"/>
        <v>0</v>
      </c>
      <c r="EU21">
        <f t="shared" si="54"/>
        <v>0</v>
      </c>
      <c r="EV21">
        <f t="shared" si="55"/>
        <v>0</v>
      </c>
      <c r="EW21">
        <f t="shared" si="56"/>
        <v>0</v>
      </c>
      <c r="EX21">
        <f t="shared" si="57"/>
        <v>0</v>
      </c>
      <c r="EY21">
        <f t="shared" si="58"/>
        <v>0</v>
      </c>
      <c r="EZ21">
        <f t="shared" si="59"/>
        <v>0</v>
      </c>
      <c r="FA21">
        <f t="shared" si="60"/>
        <v>2308.73</v>
      </c>
      <c r="FB21">
        <f t="shared" si="61"/>
        <v>1795.77</v>
      </c>
      <c r="FC21">
        <f t="shared" si="62"/>
        <v>6829.21</v>
      </c>
      <c r="FD21">
        <f t="shared" si="63"/>
        <v>0</v>
      </c>
      <c r="FE21">
        <f t="shared" si="64"/>
        <v>0</v>
      </c>
      <c r="FF21">
        <f t="shared" si="65"/>
        <v>0</v>
      </c>
      <c r="FG21">
        <f t="shared" si="66"/>
        <v>0</v>
      </c>
      <c r="FH21">
        <f t="shared" si="67"/>
        <v>0</v>
      </c>
      <c r="FI21">
        <f t="shared" si="68"/>
        <v>0</v>
      </c>
      <c r="FJ21">
        <f t="shared" si="69"/>
        <v>0</v>
      </c>
      <c r="FK21">
        <f t="shared" si="70"/>
        <v>200</v>
      </c>
      <c r="FL21">
        <f t="shared" si="71"/>
        <v>11424.25</v>
      </c>
      <c r="FM21">
        <f t="shared" si="72"/>
        <v>10933.71</v>
      </c>
      <c r="FN21">
        <f t="shared" si="73"/>
        <v>162.45999999999998</v>
      </c>
      <c r="FO21">
        <f t="shared" si="74"/>
        <v>653.00000000000091</v>
      </c>
      <c r="FP21">
        <f t="shared" si="75"/>
        <v>2</v>
      </c>
      <c r="FQ21" t="str">
        <f t="shared" si="76"/>
        <v/>
      </c>
      <c r="FR21">
        <f t="shared" si="77"/>
        <v>0</v>
      </c>
      <c r="GO21">
        <f t="shared" si="78"/>
        <v>1</v>
      </c>
      <c r="GP21">
        <f t="shared" si="79"/>
        <v>999</v>
      </c>
      <c r="GX21">
        <v>18</v>
      </c>
      <c r="GY21">
        <f t="shared" si="333"/>
        <v>2353.64</v>
      </c>
      <c r="GZ21">
        <f t="shared" si="334"/>
        <v>6210.98</v>
      </c>
      <c r="HA21">
        <f t="shared" si="335"/>
        <v>6960.19</v>
      </c>
      <c r="HB21">
        <f t="shared" si="336"/>
        <v>0</v>
      </c>
      <c r="HC21">
        <f t="shared" si="337"/>
        <v>0</v>
      </c>
      <c r="HD21">
        <f t="shared" si="338"/>
        <v>0</v>
      </c>
      <c r="HE21">
        <f t="shared" si="339"/>
        <v>0</v>
      </c>
      <c r="HF21">
        <f t="shared" si="340"/>
        <v>0</v>
      </c>
      <c r="HG21">
        <f t="shared" si="341"/>
        <v>0</v>
      </c>
      <c r="HH21">
        <f t="shared" si="342"/>
        <v>0</v>
      </c>
      <c r="HI21">
        <f t="shared" si="80"/>
        <v>90</v>
      </c>
      <c r="HJ21">
        <f t="shared" si="81"/>
        <v>163</v>
      </c>
      <c r="HK21">
        <f t="shared" si="82"/>
        <v>200</v>
      </c>
      <c r="HL21">
        <f t="shared" si="83"/>
        <v>0</v>
      </c>
      <c r="HM21">
        <f t="shared" si="84"/>
        <v>0</v>
      </c>
      <c r="HN21">
        <f t="shared" si="85"/>
        <v>0</v>
      </c>
      <c r="HO21">
        <f t="shared" si="86"/>
        <v>0</v>
      </c>
      <c r="HP21">
        <f t="shared" si="87"/>
        <v>0</v>
      </c>
      <c r="HQ21">
        <f t="shared" si="88"/>
        <v>0</v>
      </c>
      <c r="HR21">
        <f t="shared" si="89"/>
        <v>0</v>
      </c>
      <c r="HS21">
        <f t="shared" si="90"/>
        <v>2308.73</v>
      </c>
      <c r="HT21">
        <f t="shared" si="91"/>
        <v>6190.2599999999993</v>
      </c>
      <c r="HU21">
        <f t="shared" si="92"/>
        <v>6829.21</v>
      </c>
      <c r="HV21">
        <f t="shared" si="93"/>
        <v>0</v>
      </c>
      <c r="HW21">
        <f t="shared" si="94"/>
        <v>0</v>
      </c>
      <c r="HX21">
        <f t="shared" si="95"/>
        <v>0</v>
      </c>
      <c r="HY21">
        <f t="shared" si="96"/>
        <v>0</v>
      </c>
      <c r="HZ21">
        <f t="shared" si="97"/>
        <v>0</v>
      </c>
      <c r="IA21">
        <f t="shared" si="98"/>
        <v>0</v>
      </c>
      <c r="IB21">
        <f t="shared" si="99"/>
        <v>0</v>
      </c>
      <c r="IC21">
        <f t="shared" si="100"/>
        <v>2308.73</v>
      </c>
      <c r="ID21">
        <f t="shared" si="101"/>
        <v>6190.26</v>
      </c>
      <c r="IE21">
        <f t="shared" si="102"/>
        <v>6829.21</v>
      </c>
      <c r="IF21">
        <f t="shared" si="103"/>
        <v>0</v>
      </c>
      <c r="IG21">
        <f t="shared" si="104"/>
        <v>0</v>
      </c>
      <c r="IH21">
        <f t="shared" si="105"/>
        <v>0</v>
      </c>
      <c r="II21">
        <f t="shared" si="106"/>
        <v>0</v>
      </c>
      <c r="IJ21">
        <f t="shared" si="107"/>
        <v>0</v>
      </c>
      <c r="IK21">
        <f t="shared" si="108"/>
        <v>0</v>
      </c>
      <c r="IL21">
        <f t="shared" si="109"/>
        <v>0</v>
      </c>
      <c r="IM21">
        <f t="shared" si="110"/>
        <v>0</v>
      </c>
      <c r="IN21">
        <f t="shared" si="111"/>
        <v>15524.809999999998</v>
      </c>
      <c r="IO21">
        <f t="shared" si="112"/>
        <v>15328.2</v>
      </c>
      <c r="IP21">
        <f t="shared" si="113"/>
        <v>256.39</v>
      </c>
      <c r="IQ21">
        <f t="shared" si="114"/>
        <v>452.99999999999693</v>
      </c>
      <c r="IR21">
        <f t="shared" si="115"/>
        <v>1</v>
      </c>
      <c r="IS21" t="str">
        <f t="shared" si="116"/>
        <v/>
      </c>
      <c r="IT21">
        <f t="shared" si="117"/>
        <v>0</v>
      </c>
      <c r="JQ21">
        <f t="shared" si="118"/>
        <v>1</v>
      </c>
      <c r="JR21">
        <f t="shared" si="119"/>
        <v>999</v>
      </c>
      <c r="JZ21">
        <v>18</v>
      </c>
      <c r="KA21">
        <f t="shared" si="343"/>
        <v>366.36</v>
      </c>
      <c r="KB21">
        <f t="shared" si="344"/>
        <v>6210.98</v>
      </c>
      <c r="KC21">
        <f t="shared" si="345"/>
        <v>6960.19</v>
      </c>
      <c r="KD21">
        <f t="shared" si="346"/>
        <v>0</v>
      </c>
      <c r="KE21">
        <f t="shared" si="347"/>
        <v>0</v>
      </c>
      <c r="KF21">
        <f t="shared" si="348"/>
        <v>0</v>
      </c>
      <c r="KG21">
        <f t="shared" si="349"/>
        <v>0</v>
      </c>
      <c r="KH21">
        <f t="shared" si="350"/>
        <v>0</v>
      </c>
      <c r="KI21">
        <f t="shared" si="351"/>
        <v>0</v>
      </c>
      <c r="KJ21">
        <f t="shared" si="352"/>
        <v>0</v>
      </c>
      <c r="KK21">
        <f t="shared" si="120"/>
        <v>90</v>
      </c>
      <c r="KL21">
        <f t="shared" si="121"/>
        <v>163</v>
      </c>
      <c r="KM21">
        <f t="shared" si="122"/>
        <v>200</v>
      </c>
      <c r="KN21">
        <f t="shared" si="123"/>
        <v>0</v>
      </c>
      <c r="KO21">
        <f t="shared" si="124"/>
        <v>0</v>
      </c>
      <c r="KP21">
        <f t="shared" si="125"/>
        <v>0</v>
      </c>
      <c r="KQ21">
        <f t="shared" si="126"/>
        <v>0</v>
      </c>
      <c r="KR21">
        <f t="shared" si="127"/>
        <v>0</v>
      </c>
      <c r="KS21">
        <f t="shared" si="128"/>
        <v>0</v>
      </c>
      <c r="KT21">
        <f t="shared" si="129"/>
        <v>0</v>
      </c>
      <c r="KU21">
        <f t="shared" si="130"/>
        <v>283.38</v>
      </c>
      <c r="KV21">
        <f t="shared" si="131"/>
        <v>6190.2599999999993</v>
      </c>
      <c r="KW21">
        <f t="shared" si="132"/>
        <v>6829.21</v>
      </c>
      <c r="KX21">
        <f t="shared" si="133"/>
        <v>0</v>
      </c>
      <c r="KY21">
        <f t="shared" si="134"/>
        <v>0</v>
      </c>
      <c r="KZ21">
        <f t="shared" si="135"/>
        <v>0</v>
      </c>
      <c r="LA21">
        <f t="shared" si="136"/>
        <v>0</v>
      </c>
      <c r="LB21">
        <f t="shared" si="137"/>
        <v>0</v>
      </c>
      <c r="LC21">
        <f t="shared" si="138"/>
        <v>0</v>
      </c>
      <c r="LD21">
        <f t="shared" si="139"/>
        <v>0</v>
      </c>
      <c r="LE21">
        <f t="shared" si="140"/>
        <v>183.38</v>
      </c>
      <c r="LF21">
        <f t="shared" si="141"/>
        <v>6190.26</v>
      </c>
      <c r="LG21">
        <f t="shared" si="142"/>
        <v>6829.21</v>
      </c>
      <c r="LH21">
        <f t="shared" si="143"/>
        <v>0</v>
      </c>
      <c r="LI21">
        <f t="shared" si="144"/>
        <v>0</v>
      </c>
      <c r="LJ21">
        <f t="shared" si="145"/>
        <v>0</v>
      </c>
      <c r="LK21">
        <f t="shared" si="146"/>
        <v>0</v>
      </c>
      <c r="LL21">
        <f t="shared" si="147"/>
        <v>0</v>
      </c>
      <c r="LM21">
        <f t="shared" si="148"/>
        <v>0</v>
      </c>
      <c r="LN21">
        <f t="shared" si="149"/>
        <v>0</v>
      </c>
      <c r="LO21">
        <f t="shared" si="150"/>
        <v>100</v>
      </c>
      <c r="LP21">
        <f t="shared" si="151"/>
        <v>13537.529999999999</v>
      </c>
      <c r="LQ21">
        <f t="shared" si="152"/>
        <v>13202.85</v>
      </c>
      <c r="LR21">
        <f t="shared" si="153"/>
        <v>218.32</v>
      </c>
      <c r="LS21">
        <f t="shared" si="154"/>
        <v>552.99999999999841</v>
      </c>
      <c r="LT21">
        <f t="shared" si="155"/>
        <v>1</v>
      </c>
      <c r="LU21" t="str">
        <f t="shared" si="156"/>
        <v/>
      </c>
      <c r="LV21">
        <f t="shared" si="157"/>
        <v>0</v>
      </c>
      <c r="MS21">
        <f t="shared" si="158"/>
        <v>1</v>
      </c>
      <c r="MT21">
        <f t="shared" si="159"/>
        <v>999</v>
      </c>
      <c r="NB21">
        <v>18</v>
      </c>
      <c r="NC21">
        <f t="shared" si="353"/>
        <v>0</v>
      </c>
      <c r="ND21">
        <f t="shared" si="354"/>
        <v>4576.6099999999997</v>
      </c>
      <c r="NE21">
        <f t="shared" si="355"/>
        <v>6960.19</v>
      </c>
      <c r="NF21">
        <f t="shared" si="356"/>
        <v>0</v>
      </c>
      <c r="NG21">
        <f t="shared" si="357"/>
        <v>0</v>
      </c>
      <c r="NH21">
        <f t="shared" si="358"/>
        <v>0</v>
      </c>
      <c r="NI21">
        <f t="shared" si="359"/>
        <v>0</v>
      </c>
      <c r="NJ21">
        <f t="shared" si="360"/>
        <v>0</v>
      </c>
      <c r="NK21">
        <f t="shared" si="361"/>
        <v>0</v>
      </c>
      <c r="NL21">
        <f t="shared" si="362"/>
        <v>0</v>
      </c>
      <c r="NM21">
        <f t="shared" si="160"/>
        <v>0</v>
      </c>
      <c r="NN21">
        <f t="shared" si="161"/>
        <v>163</v>
      </c>
      <c r="NO21">
        <f t="shared" si="162"/>
        <v>200</v>
      </c>
      <c r="NP21">
        <f t="shared" si="163"/>
        <v>0</v>
      </c>
      <c r="NQ21">
        <f t="shared" si="164"/>
        <v>0</v>
      </c>
      <c r="NR21">
        <f t="shared" si="165"/>
        <v>0</v>
      </c>
      <c r="NS21">
        <f t="shared" si="166"/>
        <v>0</v>
      </c>
      <c r="NT21">
        <f t="shared" si="167"/>
        <v>0</v>
      </c>
      <c r="NU21">
        <f t="shared" si="168"/>
        <v>0</v>
      </c>
      <c r="NV21">
        <f t="shared" si="169"/>
        <v>0</v>
      </c>
      <c r="NW21">
        <f t="shared" si="170"/>
        <v>0</v>
      </c>
      <c r="NX21">
        <f t="shared" si="171"/>
        <v>4518.45</v>
      </c>
      <c r="NY21">
        <f t="shared" si="172"/>
        <v>6829.21</v>
      </c>
      <c r="NZ21">
        <f t="shared" si="173"/>
        <v>0</v>
      </c>
      <c r="OA21">
        <f t="shared" si="174"/>
        <v>0</v>
      </c>
      <c r="OB21">
        <f t="shared" si="175"/>
        <v>0</v>
      </c>
      <c r="OC21">
        <f t="shared" si="176"/>
        <v>0</v>
      </c>
      <c r="OD21">
        <f t="shared" si="177"/>
        <v>0</v>
      </c>
      <c r="OE21">
        <f t="shared" si="178"/>
        <v>0</v>
      </c>
      <c r="OF21">
        <f t="shared" si="179"/>
        <v>0</v>
      </c>
      <c r="OG21">
        <f t="shared" si="180"/>
        <v>0</v>
      </c>
      <c r="OH21">
        <f t="shared" si="181"/>
        <v>4228.45</v>
      </c>
      <c r="OI21">
        <f t="shared" si="182"/>
        <v>6829.21</v>
      </c>
      <c r="OJ21">
        <f t="shared" si="183"/>
        <v>0</v>
      </c>
      <c r="OK21">
        <f t="shared" si="184"/>
        <v>0</v>
      </c>
      <c r="OL21">
        <f t="shared" si="185"/>
        <v>0</v>
      </c>
      <c r="OM21">
        <f t="shared" si="186"/>
        <v>0</v>
      </c>
      <c r="ON21">
        <f t="shared" si="187"/>
        <v>0</v>
      </c>
      <c r="OO21">
        <f t="shared" si="188"/>
        <v>0</v>
      </c>
      <c r="OP21">
        <f t="shared" si="189"/>
        <v>0</v>
      </c>
      <c r="OQ21">
        <f t="shared" si="190"/>
        <v>290</v>
      </c>
      <c r="OR21">
        <f t="shared" si="191"/>
        <v>11536.8</v>
      </c>
      <c r="OS21">
        <f t="shared" si="192"/>
        <v>11057.66</v>
      </c>
      <c r="OT21">
        <f t="shared" si="193"/>
        <v>173.86</v>
      </c>
      <c r="OU21">
        <f t="shared" si="194"/>
        <v>652.99999999999943</v>
      </c>
      <c r="OV21">
        <f t="shared" si="195"/>
        <v>2</v>
      </c>
      <c r="OW21" t="str">
        <f t="shared" si="196"/>
        <v/>
      </c>
      <c r="OX21">
        <f t="shared" si="197"/>
        <v>1</v>
      </c>
      <c r="PU21">
        <f t="shared" si="198"/>
        <v>2</v>
      </c>
      <c r="PV21">
        <f t="shared" si="199"/>
        <v>999</v>
      </c>
      <c r="QD21">
        <v>18</v>
      </c>
      <c r="QE21">
        <f t="shared" si="363"/>
        <v>0</v>
      </c>
      <c r="QF21">
        <f t="shared" si="364"/>
        <v>2550.1999999999998</v>
      </c>
      <c r="QG21">
        <f t="shared" si="365"/>
        <v>6960.19</v>
      </c>
      <c r="QH21">
        <f t="shared" si="366"/>
        <v>0</v>
      </c>
      <c r="QI21">
        <f t="shared" si="367"/>
        <v>0</v>
      </c>
      <c r="QJ21">
        <f t="shared" si="368"/>
        <v>0</v>
      </c>
      <c r="QK21">
        <f t="shared" si="369"/>
        <v>0</v>
      </c>
      <c r="QL21">
        <f t="shared" si="370"/>
        <v>0</v>
      </c>
      <c r="QM21">
        <f t="shared" si="371"/>
        <v>0</v>
      </c>
      <c r="QN21">
        <f t="shared" si="372"/>
        <v>0</v>
      </c>
      <c r="QO21">
        <f t="shared" si="200"/>
        <v>0</v>
      </c>
      <c r="QP21">
        <f t="shared" si="201"/>
        <v>163</v>
      </c>
      <c r="QQ21">
        <f t="shared" si="202"/>
        <v>200</v>
      </c>
      <c r="QR21">
        <f t="shared" si="203"/>
        <v>0</v>
      </c>
      <c r="QS21">
        <f t="shared" si="204"/>
        <v>0</v>
      </c>
      <c r="QT21">
        <f t="shared" si="205"/>
        <v>0</v>
      </c>
      <c r="QU21">
        <f t="shared" si="206"/>
        <v>0</v>
      </c>
      <c r="QV21">
        <f t="shared" si="207"/>
        <v>0</v>
      </c>
      <c r="QW21">
        <f t="shared" si="208"/>
        <v>0</v>
      </c>
      <c r="QX21">
        <f t="shared" si="209"/>
        <v>0</v>
      </c>
      <c r="QY21">
        <f t="shared" si="210"/>
        <v>0</v>
      </c>
      <c r="QZ21">
        <f t="shared" si="211"/>
        <v>2445.62</v>
      </c>
      <c r="RA21">
        <f t="shared" si="212"/>
        <v>6829.21</v>
      </c>
      <c r="RB21">
        <f t="shared" si="213"/>
        <v>0</v>
      </c>
      <c r="RC21">
        <f t="shared" si="214"/>
        <v>0</v>
      </c>
      <c r="RD21">
        <f t="shared" si="215"/>
        <v>0</v>
      </c>
      <c r="RE21">
        <f t="shared" si="216"/>
        <v>0</v>
      </c>
      <c r="RF21">
        <f t="shared" si="217"/>
        <v>0</v>
      </c>
      <c r="RG21">
        <f t="shared" si="218"/>
        <v>0</v>
      </c>
      <c r="RH21">
        <f t="shared" si="219"/>
        <v>0</v>
      </c>
      <c r="RI21">
        <f t="shared" si="220"/>
        <v>0</v>
      </c>
      <c r="RJ21">
        <f t="shared" si="221"/>
        <v>2055.62</v>
      </c>
      <c r="RK21">
        <f t="shared" si="222"/>
        <v>6829.21</v>
      </c>
      <c r="RL21">
        <f t="shared" si="223"/>
        <v>0</v>
      </c>
      <c r="RM21">
        <f t="shared" si="224"/>
        <v>0</v>
      </c>
      <c r="RN21">
        <f t="shared" si="225"/>
        <v>0</v>
      </c>
      <c r="RO21">
        <f t="shared" si="226"/>
        <v>0</v>
      </c>
      <c r="RP21">
        <f t="shared" si="227"/>
        <v>0</v>
      </c>
      <c r="RQ21">
        <f t="shared" si="228"/>
        <v>0</v>
      </c>
      <c r="RR21">
        <f t="shared" si="229"/>
        <v>0</v>
      </c>
      <c r="RS21">
        <f t="shared" si="230"/>
        <v>390</v>
      </c>
      <c r="RT21">
        <f t="shared" si="231"/>
        <v>9510.39</v>
      </c>
      <c r="RU21">
        <f t="shared" si="232"/>
        <v>8884.83</v>
      </c>
      <c r="RV21">
        <f t="shared" si="233"/>
        <v>127.44</v>
      </c>
      <c r="RW21">
        <f t="shared" si="234"/>
        <v>752.99999999999955</v>
      </c>
      <c r="RX21">
        <f t="shared" si="235"/>
        <v>2</v>
      </c>
      <c r="RY21" t="str">
        <f t="shared" si="236"/>
        <v/>
      </c>
      <c r="RZ21">
        <f t="shared" si="237"/>
        <v>1</v>
      </c>
      <c r="SW21">
        <f t="shared" si="238"/>
        <v>2</v>
      </c>
      <c r="SX21">
        <f t="shared" si="239"/>
        <v>999</v>
      </c>
      <c r="TF21">
        <v>18</v>
      </c>
      <c r="TG21">
        <f t="shared" si="373"/>
        <v>0</v>
      </c>
      <c r="TH21">
        <f t="shared" si="374"/>
        <v>513.65</v>
      </c>
      <c r="TI21">
        <f t="shared" si="375"/>
        <v>6960.19</v>
      </c>
      <c r="TJ21">
        <f t="shared" si="376"/>
        <v>0</v>
      </c>
      <c r="TK21">
        <f t="shared" si="377"/>
        <v>0</v>
      </c>
      <c r="TL21">
        <f t="shared" si="378"/>
        <v>0</v>
      </c>
      <c r="TM21">
        <f t="shared" si="379"/>
        <v>0</v>
      </c>
      <c r="TN21">
        <f t="shared" si="380"/>
        <v>0</v>
      </c>
      <c r="TO21">
        <f t="shared" si="381"/>
        <v>0</v>
      </c>
      <c r="TP21">
        <f t="shared" si="382"/>
        <v>0</v>
      </c>
      <c r="TQ21">
        <f t="shared" si="240"/>
        <v>0</v>
      </c>
      <c r="TR21">
        <f t="shared" si="241"/>
        <v>163</v>
      </c>
      <c r="TS21">
        <f t="shared" si="242"/>
        <v>200</v>
      </c>
      <c r="TT21">
        <f t="shared" si="243"/>
        <v>0</v>
      </c>
      <c r="TU21">
        <f t="shared" si="244"/>
        <v>0</v>
      </c>
      <c r="TV21">
        <f t="shared" si="245"/>
        <v>0</v>
      </c>
      <c r="TW21">
        <f t="shared" si="246"/>
        <v>0</v>
      </c>
      <c r="TX21">
        <f t="shared" si="247"/>
        <v>0</v>
      </c>
      <c r="TY21">
        <f t="shared" si="248"/>
        <v>0</v>
      </c>
      <c r="TZ21">
        <f t="shared" si="249"/>
        <v>0</v>
      </c>
      <c r="UA21">
        <f t="shared" si="250"/>
        <v>0</v>
      </c>
      <c r="UB21">
        <f t="shared" si="251"/>
        <v>362.41999999999996</v>
      </c>
      <c r="UC21">
        <f t="shared" si="252"/>
        <v>6829.21</v>
      </c>
      <c r="UD21">
        <f t="shared" si="253"/>
        <v>0</v>
      </c>
      <c r="UE21">
        <f t="shared" si="254"/>
        <v>0</v>
      </c>
      <c r="UF21">
        <f t="shared" si="255"/>
        <v>0</v>
      </c>
      <c r="UG21">
        <f t="shared" si="256"/>
        <v>0</v>
      </c>
      <c r="UH21">
        <f t="shared" si="257"/>
        <v>0</v>
      </c>
      <c r="UI21">
        <f t="shared" si="258"/>
        <v>0</v>
      </c>
      <c r="UJ21">
        <f t="shared" si="259"/>
        <v>0</v>
      </c>
      <c r="UK21">
        <f t="shared" si="260"/>
        <v>0</v>
      </c>
      <c r="UL21">
        <f t="shared" si="261"/>
        <v>0</v>
      </c>
      <c r="UM21">
        <f t="shared" si="262"/>
        <v>6701.63</v>
      </c>
      <c r="UN21">
        <f t="shared" si="263"/>
        <v>0</v>
      </c>
      <c r="UO21">
        <f t="shared" si="264"/>
        <v>0</v>
      </c>
      <c r="UP21">
        <f t="shared" si="265"/>
        <v>0</v>
      </c>
      <c r="UQ21">
        <f t="shared" si="266"/>
        <v>0</v>
      </c>
      <c r="UR21">
        <f t="shared" si="267"/>
        <v>0</v>
      </c>
      <c r="US21">
        <f t="shared" si="268"/>
        <v>0</v>
      </c>
      <c r="UT21">
        <f t="shared" si="269"/>
        <v>0</v>
      </c>
      <c r="UU21">
        <f t="shared" si="270"/>
        <v>490</v>
      </c>
      <c r="UV21">
        <f t="shared" si="271"/>
        <v>7473.8399999999992</v>
      </c>
      <c r="UW21">
        <f t="shared" si="272"/>
        <v>6701.63</v>
      </c>
      <c r="UX21">
        <f t="shared" si="273"/>
        <v>80.789999999999992</v>
      </c>
      <c r="UY21">
        <f t="shared" si="274"/>
        <v>852.99999999999909</v>
      </c>
      <c r="UZ21">
        <f t="shared" si="275"/>
        <v>2</v>
      </c>
      <c r="VA21">
        <f t="shared" si="276"/>
        <v>2</v>
      </c>
      <c r="VB21">
        <f t="shared" si="277"/>
        <v>2</v>
      </c>
      <c r="VY21">
        <f t="shared" si="278"/>
        <v>2</v>
      </c>
      <c r="VZ21">
        <f t="shared" si="279"/>
        <v>2</v>
      </c>
      <c r="WH21">
        <v>18</v>
      </c>
      <c r="WI21">
        <f t="shared" si="383"/>
        <v>2353.64</v>
      </c>
      <c r="WJ21">
        <f t="shared" si="384"/>
        <v>6210.98</v>
      </c>
      <c r="WK21">
        <f t="shared" si="385"/>
        <v>6960.19</v>
      </c>
      <c r="WL21">
        <f t="shared" si="386"/>
        <v>0</v>
      </c>
      <c r="WM21">
        <f t="shared" si="387"/>
        <v>0</v>
      </c>
      <c r="WN21">
        <f t="shared" si="388"/>
        <v>0</v>
      </c>
      <c r="WO21">
        <f t="shared" si="389"/>
        <v>0</v>
      </c>
      <c r="WP21">
        <f t="shared" si="390"/>
        <v>0</v>
      </c>
      <c r="WQ21">
        <f t="shared" si="391"/>
        <v>0</v>
      </c>
      <c r="WR21">
        <f t="shared" si="392"/>
        <v>0</v>
      </c>
      <c r="WS21">
        <f t="shared" si="280"/>
        <v>90</v>
      </c>
      <c r="WT21">
        <f t="shared" si="281"/>
        <v>163</v>
      </c>
      <c r="WU21">
        <f t="shared" si="282"/>
        <v>200</v>
      </c>
      <c r="WV21">
        <f t="shared" si="283"/>
        <v>0</v>
      </c>
      <c r="WW21">
        <f t="shared" si="284"/>
        <v>0</v>
      </c>
      <c r="WX21">
        <f t="shared" si="285"/>
        <v>0</v>
      </c>
      <c r="WY21">
        <f t="shared" si="286"/>
        <v>0</v>
      </c>
      <c r="WZ21">
        <f t="shared" si="287"/>
        <v>0</v>
      </c>
      <c r="XA21">
        <f t="shared" si="288"/>
        <v>0</v>
      </c>
      <c r="XB21">
        <f t="shared" si="289"/>
        <v>0</v>
      </c>
      <c r="XC21">
        <f t="shared" si="290"/>
        <v>2308.73</v>
      </c>
      <c r="XD21">
        <f t="shared" si="291"/>
        <v>6190.2599999999993</v>
      </c>
      <c r="XE21">
        <f t="shared" si="292"/>
        <v>6829.21</v>
      </c>
      <c r="XF21">
        <f t="shared" si="293"/>
        <v>0</v>
      </c>
      <c r="XG21">
        <f t="shared" si="294"/>
        <v>0</v>
      </c>
      <c r="XH21">
        <f t="shared" si="295"/>
        <v>0</v>
      </c>
      <c r="XI21">
        <f t="shared" si="296"/>
        <v>0</v>
      </c>
      <c r="XJ21">
        <f t="shared" si="297"/>
        <v>0</v>
      </c>
      <c r="XK21">
        <f t="shared" si="298"/>
        <v>0</v>
      </c>
      <c r="XL21">
        <f t="shared" si="299"/>
        <v>0</v>
      </c>
      <c r="XM21">
        <f t="shared" si="300"/>
        <v>2308.73</v>
      </c>
      <c r="XN21">
        <f t="shared" si="301"/>
        <v>6190.26</v>
      </c>
      <c r="XO21">
        <f t="shared" si="302"/>
        <v>6829.21</v>
      </c>
      <c r="XP21">
        <f t="shared" si="303"/>
        <v>0</v>
      </c>
      <c r="XQ21">
        <f t="shared" si="304"/>
        <v>0</v>
      </c>
      <c r="XR21">
        <f t="shared" si="305"/>
        <v>0</v>
      </c>
      <c r="XS21">
        <f t="shared" si="306"/>
        <v>0</v>
      </c>
      <c r="XT21">
        <f t="shared" si="307"/>
        <v>0</v>
      </c>
      <c r="XU21">
        <f t="shared" si="308"/>
        <v>0</v>
      </c>
      <c r="XV21">
        <f t="shared" si="309"/>
        <v>0</v>
      </c>
      <c r="XX21">
        <f t="shared" si="310"/>
        <v>15524.809999999998</v>
      </c>
      <c r="XY21">
        <f t="shared" si="311"/>
        <v>15328.2</v>
      </c>
      <c r="XZ21">
        <f t="shared" si="312"/>
        <v>256.39</v>
      </c>
    </row>
    <row r="22" spans="1:650" hidden="1" x14ac:dyDescent="0.45">
      <c r="B22" s="7" t="str">
        <f>IF(CQ2&lt;=0,"",IF(SUMPRODUCT(($D$7:$D$16&gt;0)*($F$7:$F$16&lt;=$D$7:$D$16*$E$7:$E$16/12))&gt;0,"Heads up: a minimum payment (shown in red) is too small to cover that debt's monthly interest, so that balance can't fall. Raise that minimum.",IF((SUMPRODUCT(($D$7:$D$16&gt;0)*$F$7:$F$16)+$D$18)&lt;=SUMPRODUCT($D$7:$D$16*$E$7:$E$16)/12,"Your total monthly payment is less than the interest building up each month. Increase your extra payment to make real progress.","")))</f>
        <v/>
      </c>
      <c r="C22" s="7"/>
      <c r="D22" s="7"/>
      <c r="E22" s="7"/>
      <c r="F22" s="7"/>
      <c r="G22" s="7"/>
      <c r="H22" s="7"/>
      <c r="I22" s="7"/>
      <c r="AT22">
        <v>19</v>
      </c>
      <c r="AU22">
        <f t="shared" si="313"/>
        <v>0</v>
      </c>
      <c r="AV22">
        <f t="shared" si="314"/>
        <v>4228.45</v>
      </c>
      <c r="AW22">
        <f t="shared" si="315"/>
        <v>6829.21</v>
      </c>
      <c r="AX22">
        <f t="shared" si="316"/>
        <v>0</v>
      </c>
      <c r="AY22">
        <f t="shared" si="317"/>
        <v>0</v>
      </c>
      <c r="AZ22">
        <f t="shared" si="318"/>
        <v>0</v>
      </c>
      <c r="BA22">
        <f t="shared" si="319"/>
        <v>0</v>
      </c>
      <c r="BB22">
        <f t="shared" si="320"/>
        <v>0</v>
      </c>
      <c r="BC22">
        <f t="shared" si="321"/>
        <v>0</v>
      </c>
      <c r="BD22">
        <f t="shared" si="322"/>
        <v>0</v>
      </c>
      <c r="BE22">
        <f t="shared" si="0"/>
        <v>0</v>
      </c>
      <c r="BF22">
        <f t="shared" si="1"/>
        <v>163</v>
      </c>
      <c r="BG22">
        <f t="shared" si="2"/>
        <v>200</v>
      </c>
      <c r="BH22">
        <f t="shared" si="3"/>
        <v>0</v>
      </c>
      <c r="BI22">
        <f t="shared" si="4"/>
        <v>0</v>
      </c>
      <c r="BJ22">
        <f t="shared" si="5"/>
        <v>0</v>
      </c>
      <c r="BK22">
        <f t="shared" si="6"/>
        <v>0</v>
      </c>
      <c r="BL22">
        <f t="shared" si="7"/>
        <v>0</v>
      </c>
      <c r="BM22">
        <f t="shared" si="8"/>
        <v>0</v>
      </c>
      <c r="BN22">
        <f t="shared" si="9"/>
        <v>0</v>
      </c>
      <c r="BO22">
        <f t="shared" si="10"/>
        <v>0</v>
      </c>
      <c r="BP22">
        <f t="shared" si="11"/>
        <v>4162.32</v>
      </c>
      <c r="BQ22">
        <f t="shared" si="12"/>
        <v>6696.93</v>
      </c>
      <c r="BR22">
        <f t="shared" si="13"/>
        <v>0</v>
      </c>
      <c r="BS22">
        <f t="shared" si="14"/>
        <v>0</v>
      </c>
      <c r="BT22">
        <f t="shared" si="15"/>
        <v>0</v>
      </c>
      <c r="BU22">
        <f t="shared" si="16"/>
        <v>0</v>
      </c>
      <c r="BV22">
        <f t="shared" si="17"/>
        <v>0</v>
      </c>
      <c r="BW22">
        <f t="shared" si="18"/>
        <v>0</v>
      </c>
      <c r="BX22">
        <f t="shared" si="19"/>
        <v>0</v>
      </c>
      <c r="BY22">
        <f t="shared" si="20"/>
        <v>0</v>
      </c>
      <c r="BZ22">
        <f t="shared" si="21"/>
        <v>3872.32</v>
      </c>
      <c r="CA22">
        <f t="shared" si="22"/>
        <v>6696.93</v>
      </c>
      <c r="CB22">
        <f t="shared" si="23"/>
        <v>0</v>
      </c>
      <c r="CC22">
        <f t="shared" si="24"/>
        <v>0</v>
      </c>
      <c r="CD22">
        <f t="shared" si="25"/>
        <v>0</v>
      </c>
      <c r="CE22">
        <f t="shared" si="26"/>
        <v>0</v>
      </c>
      <c r="CF22">
        <f t="shared" si="27"/>
        <v>0</v>
      </c>
      <c r="CG22">
        <f t="shared" si="28"/>
        <v>0</v>
      </c>
      <c r="CH22">
        <f t="shared" si="29"/>
        <v>0</v>
      </c>
      <c r="CI22">
        <f t="shared" si="30"/>
        <v>290</v>
      </c>
      <c r="CJ22">
        <f t="shared" si="31"/>
        <v>11057.66</v>
      </c>
      <c r="CK22">
        <f t="shared" si="32"/>
        <v>10569.25</v>
      </c>
      <c r="CL22">
        <f t="shared" si="33"/>
        <v>164.59</v>
      </c>
      <c r="CM22">
        <f t="shared" si="34"/>
        <v>652.99999999999989</v>
      </c>
      <c r="CN22">
        <f t="shared" si="35"/>
        <v>2</v>
      </c>
      <c r="CO22" t="str">
        <f t="shared" si="36"/>
        <v/>
      </c>
      <c r="CP22">
        <f t="shared" si="37"/>
        <v>1</v>
      </c>
      <c r="DM22">
        <f t="shared" si="38"/>
        <v>2</v>
      </c>
      <c r="DN22">
        <f t="shared" si="39"/>
        <v>999</v>
      </c>
      <c r="DV22">
        <v>19</v>
      </c>
      <c r="DW22">
        <f t="shared" si="323"/>
        <v>2308.73</v>
      </c>
      <c r="DX22">
        <f t="shared" si="324"/>
        <v>1795.77</v>
      </c>
      <c r="DY22">
        <f t="shared" si="325"/>
        <v>6829.21</v>
      </c>
      <c r="DZ22">
        <f t="shared" si="326"/>
        <v>0</v>
      </c>
      <c r="EA22">
        <f t="shared" si="327"/>
        <v>0</v>
      </c>
      <c r="EB22">
        <f t="shared" si="328"/>
        <v>0</v>
      </c>
      <c r="EC22">
        <f t="shared" si="329"/>
        <v>0</v>
      </c>
      <c r="ED22">
        <f t="shared" si="330"/>
        <v>0</v>
      </c>
      <c r="EE22">
        <f t="shared" si="331"/>
        <v>0</v>
      </c>
      <c r="EF22">
        <f t="shared" si="332"/>
        <v>0</v>
      </c>
      <c r="EG22">
        <f t="shared" si="40"/>
        <v>90</v>
      </c>
      <c r="EH22">
        <f t="shared" si="41"/>
        <v>163</v>
      </c>
      <c r="EI22">
        <f t="shared" si="42"/>
        <v>200</v>
      </c>
      <c r="EJ22">
        <f t="shared" si="43"/>
        <v>0</v>
      </c>
      <c r="EK22">
        <f t="shared" si="44"/>
        <v>0</v>
      </c>
      <c r="EL22">
        <f t="shared" si="45"/>
        <v>0</v>
      </c>
      <c r="EM22">
        <f t="shared" si="46"/>
        <v>0</v>
      </c>
      <c r="EN22">
        <f t="shared" si="47"/>
        <v>0</v>
      </c>
      <c r="EO22">
        <f t="shared" si="48"/>
        <v>0</v>
      </c>
      <c r="EP22">
        <f t="shared" si="49"/>
        <v>0</v>
      </c>
      <c r="EQ22">
        <f t="shared" si="50"/>
        <v>2262.96</v>
      </c>
      <c r="ER22">
        <f t="shared" si="51"/>
        <v>1673.91</v>
      </c>
      <c r="ES22">
        <f t="shared" si="52"/>
        <v>6696.93</v>
      </c>
      <c r="ET22">
        <f t="shared" si="53"/>
        <v>0</v>
      </c>
      <c r="EU22">
        <f t="shared" si="54"/>
        <v>0</v>
      </c>
      <c r="EV22">
        <f t="shared" si="55"/>
        <v>0</v>
      </c>
      <c r="EW22">
        <f t="shared" si="56"/>
        <v>0</v>
      </c>
      <c r="EX22">
        <f t="shared" si="57"/>
        <v>0</v>
      </c>
      <c r="EY22">
        <f t="shared" si="58"/>
        <v>0</v>
      </c>
      <c r="EZ22">
        <f t="shared" si="59"/>
        <v>0</v>
      </c>
      <c r="FA22">
        <f t="shared" si="60"/>
        <v>2262.96</v>
      </c>
      <c r="FB22">
        <f t="shared" si="61"/>
        <v>1473.91</v>
      </c>
      <c r="FC22">
        <f t="shared" si="62"/>
        <v>6696.93</v>
      </c>
      <c r="FD22">
        <f t="shared" si="63"/>
        <v>0</v>
      </c>
      <c r="FE22">
        <f t="shared" si="64"/>
        <v>0</v>
      </c>
      <c r="FF22">
        <f t="shared" si="65"/>
        <v>0</v>
      </c>
      <c r="FG22">
        <f t="shared" si="66"/>
        <v>0</v>
      </c>
      <c r="FH22">
        <f t="shared" si="67"/>
        <v>0</v>
      </c>
      <c r="FI22">
        <f t="shared" si="68"/>
        <v>0</v>
      </c>
      <c r="FJ22">
        <f t="shared" si="69"/>
        <v>0</v>
      </c>
      <c r="FK22">
        <f t="shared" si="70"/>
        <v>200</v>
      </c>
      <c r="FL22">
        <f t="shared" si="71"/>
        <v>10933.71</v>
      </c>
      <c r="FM22">
        <f t="shared" si="72"/>
        <v>10433.799999999999</v>
      </c>
      <c r="FN22">
        <f t="shared" si="73"/>
        <v>153.09</v>
      </c>
      <c r="FO22">
        <f t="shared" si="74"/>
        <v>652.99999999999989</v>
      </c>
      <c r="FP22">
        <f t="shared" si="75"/>
        <v>2</v>
      </c>
      <c r="FQ22" t="str">
        <f t="shared" si="76"/>
        <v/>
      </c>
      <c r="FR22">
        <f t="shared" si="77"/>
        <v>0</v>
      </c>
      <c r="GO22">
        <f t="shared" si="78"/>
        <v>1</v>
      </c>
      <c r="GP22">
        <f t="shared" si="79"/>
        <v>999</v>
      </c>
      <c r="GX22">
        <v>19</v>
      </c>
      <c r="GY22">
        <f t="shared" si="333"/>
        <v>2308.73</v>
      </c>
      <c r="GZ22">
        <f t="shared" si="334"/>
        <v>6190.26</v>
      </c>
      <c r="HA22">
        <f t="shared" si="335"/>
        <v>6829.21</v>
      </c>
      <c r="HB22">
        <f t="shared" si="336"/>
        <v>0</v>
      </c>
      <c r="HC22">
        <f t="shared" si="337"/>
        <v>0</v>
      </c>
      <c r="HD22">
        <f t="shared" si="338"/>
        <v>0</v>
      </c>
      <c r="HE22">
        <f t="shared" si="339"/>
        <v>0</v>
      </c>
      <c r="HF22">
        <f t="shared" si="340"/>
        <v>0</v>
      </c>
      <c r="HG22">
        <f t="shared" si="341"/>
        <v>0</v>
      </c>
      <c r="HH22">
        <f t="shared" si="342"/>
        <v>0</v>
      </c>
      <c r="HI22">
        <f t="shared" si="80"/>
        <v>90</v>
      </c>
      <c r="HJ22">
        <f t="shared" si="81"/>
        <v>163</v>
      </c>
      <c r="HK22">
        <f t="shared" si="82"/>
        <v>200</v>
      </c>
      <c r="HL22">
        <f t="shared" si="83"/>
        <v>0</v>
      </c>
      <c r="HM22">
        <f t="shared" si="84"/>
        <v>0</v>
      </c>
      <c r="HN22">
        <f t="shared" si="85"/>
        <v>0</v>
      </c>
      <c r="HO22">
        <f t="shared" si="86"/>
        <v>0</v>
      </c>
      <c r="HP22">
        <f t="shared" si="87"/>
        <v>0</v>
      </c>
      <c r="HQ22">
        <f t="shared" si="88"/>
        <v>0</v>
      </c>
      <c r="HR22">
        <f t="shared" si="89"/>
        <v>0</v>
      </c>
      <c r="HS22">
        <f t="shared" si="90"/>
        <v>2262.96</v>
      </c>
      <c r="HT22">
        <f t="shared" si="91"/>
        <v>6169.0700000000006</v>
      </c>
      <c r="HU22">
        <f t="shared" si="92"/>
        <v>6696.93</v>
      </c>
      <c r="HV22">
        <f t="shared" si="93"/>
        <v>0</v>
      </c>
      <c r="HW22">
        <f t="shared" si="94"/>
        <v>0</v>
      </c>
      <c r="HX22">
        <f t="shared" si="95"/>
        <v>0</v>
      </c>
      <c r="HY22">
        <f t="shared" si="96"/>
        <v>0</v>
      </c>
      <c r="HZ22">
        <f t="shared" si="97"/>
        <v>0</v>
      </c>
      <c r="IA22">
        <f t="shared" si="98"/>
        <v>0</v>
      </c>
      <c r="IB22">
        <f t="shared" si="99"/>
        <v>0</v>
      </c>
      <c r="IC22">
        <f t="shared" si="100"/>
        <v>2262.96</v>
      </c>
      <c r="ID22">
        <f t="shared" si="101"/>
        <v>6169.07</v>
      </c>
      <c r="IE22">
        <f t="shared" si="102"/>
        <v>6696.93</v>
      </c>
      <c r="IF22">
        <f t="shared" si="103"/>
        <v>0</v>
      </c>
      <c r="IG22">
        <f t="shared" si="104"/>
        <v>0</v>
      </c>
      <c r="IH22">
        <f t="shared" si="105"/>
        <v>0</v>
      </c>
      <c r="II22">
        <f t="shared" si="106"/>
        <v>0</v>
      </c>
      <c r="IJ22">
        <f t="shared" si="107"/>
        <v>0</v>
      </c>
      <c r="IK22">
        <f t="shared" si="108"/>
        <v>0</v>
      </c>
      <c r="IL22">
        <f t="shared" si="109"/>
        <v>0</v>
      </c>
      <c r="IM22">
        <f t="shared" si="110"/>
        <v>0</v>
      </c>
      <c r="IN22">
        <f t="shared" si="111"/>
        <v>15328.2</v>
      </c>
      <c r="IO22">
        <f t="shared" si="112"/>
        <v>15128.96</v>
      </c>
      <c r="IP22">
        <f t="shared" si="113"/>
        <v>253.76</v>
      </c>
      <c r="IQ22">
        <f t="shared" si="114"/>
        <v>453.00000000000159</v>
      </c>
      <c r="IR22">
        <f t="shared" si="115"/>
        <v>1</v>
      </c>
      <c r="IS22" t="str">
        <f t="shared" si="116"/>
        <v/>
      </c>
      <c r="IT22">
        <f t="shared" si="117"/>
        <v>0</v>
      </c>
      <c r="JQ22">
        <f t="shared" si="118"/>
        <v>1</v>
      </c>
      <c r="JR22">
        <f t="shared" si="119"/>
        <v>999</v>
      </c>
      <c r="JZ22">
        <v>19</v>
      </c>
      <c r="KA22">
        <f t="shared" si="343"/>
        <v>183.38</v>
      </c>
      <c r="KB22">
        <f t="shared" si="344"/>
        <v>6190.26</v>
      </c>
      <c r="KC22">
        <f t="shared" si="345"/>
        <v>6829.21</v>
      </c>
      <c r="KD22">
        <f t="shared" si="346"/>
        <v>0</v>
      </c>
      <c r="KE22">
        <f t="shared" si="347"/>
        <v>0</v>
      </c>
      <c r="KF22">
        <f t="shared" si="348"/>
        <v>0</v>
      </c>
      <c r="KG22">
        <f t="shared" si="349"/>
        <v>0</v>
      </c>
      <c r="KH22">
        <f t="shared" si="350"/>
        <v>0</v>
      </c>
      <c r="KI22">
        <f t="shared" si="351"/>
        <v>0</v>
      </c>
      <c r="KJ22">
        <f t="shared" si="352"/>
        <v>0</v>
      </c>
      <c r="KK22">
        <f t="shared" si="120"/>
        <v>90</v>
      </c>
      <c r="KL22">
        <f t="shared" si="121"/>
        <v>163</v>
      </c>
      <c r="KM22">
        <f t="shared" si="122"/>
        <v>200</v>
      </c>
      <c r="KN22">
        <f t="shared" si="123"/>
        <v>0</v>
      </c>
      <c r="KO22">
        <f t="shared" si="124"/>
        <v>0</v>
      </c>
      <c r="KP22">
        <f t="shared" si="125"/>
        <v>0</v>
      </c>
      <c r="KQ22">
        <f t="shared" si="126"/>
        <v>0</v>
      </c>
      <c r="KR22">
        <f t="shared" si="127"/>
        <v>0</v>
      </c>
      <c r="KS22">
        <f t="shared" si="128"/>
        <v>0</v>
      </c>
      <c r="KT22">
        <f t="shared" si="129"/>
        <v>0</v>
      </c>
      <c r="KU22">
        <f t="shared" si="130"/>
        <v>96.889999999999986</v>
      </c>
      <c r="KV22">
        <f t="shared" si="131"/>
        <v>6169.0700000000006</v>
      </c>
      <c r="KW22">
        <f t="shared" si="132"/>
        <v>6696.93</v>
      </c>
      <c r="KX22">
        <f t="shared" si="133"/>
        <v>0</v>
      </c>
      <c r="KY22">
        <f t="shared" si="134"/>
        <v>0</v>
      </c>
      <c r="KZ22">
        <f t="shared" si="135"/>
        <v>0</v>
      </c>
      <c r="LA22">
        <f t="shared" si="136"/>
        <v>0</v>
      </c>
      <c r="LB22">
        <f t="shared" si="137"/>
        <v>0</v>
      </c>
      <c r="LC22">
        <f t="shared" si="138"/>
        <v>0</v>
      </c>
      <c r="LD22">
        <f t="shared" si="139"/>
        <v>0</v>
      </c>
      <c r="LE22">
        <f t="shared" si="140"/>
        <v>0</v>
      </c>
      <c r="LF22">
        <f t="shared" si="141"/>
        <v>6165.96</v>
      </c>
      <c r="LG22">
        <f t="shared" si="142"/>
        <v>6696.93</v>
      </c>
      <c r="LH22">
        <f t="shared" si="143"/>
        <v>0</v>
      </c>
      <c r="LI22">
        <f t="shared" si="144"/>
        <v>0</v>
      </c>
      <c r="LJ22">
        <f t="shared" si="145"/>
        <v>0</v>
      </c>
      <c r="LK22">
        <f t="shared" si="146"/>
        <v>0</v>
      </c>
      <c r="LL22">
        <f t="shared" si="147"/>
        <v>0</v>
      </c>
      <c r="LM22">
        <f t="shared" si="148"/>
        <v>0</v>
      </c>
      <c r="LN22">
        <f t="shared" si="149"/>
        <v>0</v>
      </c>
      <c r="LO22">
        <f t="shared" si="150"/>
        <v>100</v>
      </c>
      <c r="LP22">
        <f t="shared" si="151"/>
        <v>13202.85</v>
      </c>
      <c r="LQ22">
        <f t="shared" si="152"/>
        <v>12862.89</v>
      </c>
      <c r="LR22">
        <f t="shared" si="153"/>
        <v>213.04</v>
      </c>
      <c r="LS22">
        <f t="shared" si="154"/>
        <v>553.00000000000091</v>
      </c>
      <c r="LT22">
        <f t="shared" si="155"/>
        <v>1</v>
      </c>
      <c r="LU22">
        <f t="shared" si="156"/>
        <v>1</v>
      </c>
      <c r="LV22">
        <f t="shared" si="157"/>
        <v>1</v>
      </c>
      <c r="MS22">
        <f t="shared" si="158"/>
        <v>1</v>
      </c>
      <c r="MT22">
        <f t="shared" si="159"/>
        <v>1</v>
      </c>
      <c r="NB22">
        <v>19</v>
      </c>
      <c r="NC22">
        <f t="shared" si="353"/>
        <v>0</v>
      </c>
      <c r="ND22">
        <f t="shared" si="354"/>
        <v>4228.45</v>
      </c>
      <c r="NE22">
        <f t="shared" si="355"/>
        <v>6829.21</v>
      </c>
      <c r="NF22">
        <f t="shared" si="356"/>
        <v>0</v>
      </c>
      <c r="NG22">
        <f t="shared" si="357"/>
        <v>0</v>
      </c>
      <c r="NH22">
        <f t="shared" si="358"/>
        <v>0</v>
      </c>
      <c r="NI22">
        <f t="shared" si="359"/>
        <v>0</v>
      </c>
      <c r="NJ22">
        <f t="shared" si="360"/>
        <v>0</v>
      </c>
      <c r="NK22">
        <f t="shared" si="361"/>
        <v>0</v>
      </c>
      <c r="NL22">
        <f t="shared" si="362"/>
        <v>0</v>
      </c>
      <c r="NM22">
        <f t="shared" si="160"/>
        <v>0</v>
      </c>
      <c r="NN22">
        <f t="shared" si="161"/>
        <v>163</v>
      </c>
      <c r="NO22">
        <f t="shared" si="162"/>
        <v>200</v>
      </c>
      <c r="NP22">
        <f t="shared" si="163"/>
        <v>0</v>
      </c>
      <c r="NQ22">
        <f t="shared" si="164"/>
        <v>0</v>
      </c>
      <c r="NR22">
        <f t="shared" si="165"/>
        <v>0</v>
      </c>
      <c r="NS22">
        <f t="shared" si="166"/>
        <v>0</v>
      </c>
      <c r="NT22">
        <f t="shared" si="167"/>
        <v>0</v>
      </c>
      <c r="NU22">
        <f t="shared" si="168"/>
        <v>0</v>
      </c>
      <c r="NV22">
        <f t="shared" si="169"/>
        <v>0</v>
      </c>
      <c r="NW22">
        <f t="shared" si="170"/>
        <v>0</v>
      </c>
      <c r="NX22">
        <f t="shared" si="171"/>
        <v>4162.32</v>
      </c>
      <c r="NY22">
        <f t="shared" si="172"/>
        <v>6696.93</v>
      </c>
      <c r="NZ22">
        <f t="shared" si="173"/>
        <v>0</v>
      </c>
      <c r="OA22">
        <f t="shared" si="174"/>
        <v>0</v>
      </c>
      <c r="OB22">
        <f t="shared" si="175"/>
        <v>0</v>
      </c>
      <c r="OC22">
        <f t="shared" si="176"/>
        <v>0</v>
      </c>
      <c r="OD22">
        <f t="shared" si="177"/>
        <v>0</v>
      </c>
      <c r="OE22">
        <f t="shared" si="178"/>
        <v>0</v>
      </c>
      <c r="OF22">
        <f t="shared" si="179"/>
        <v>0</v>
      </c>
      <c r="OG22">
        <f t="shared" si="180"/>
        <v>0</v>
      </c>
      <c r="OH22">
        <f t="shared" si="181"/>
        <v>3872.32</v>
      </c>
      <c r="OI22">
        <f t="shared" si="182"/>
        <v>6696.93</v>
      </c>
      <c r="OJ22">
        <f t="shared" si="183"/>
        <v>0</v>
      </c>
      <c r="OK22">
        <f t="shared" si="184"/>
        <v>0</v>
      </c>
      <c r="OL22">
        <f t="shared" si="185"/>
        <v>0</v>
      </c>
      <c r="OM22">
        <f t="shared" si="186"/>
        <v>0</v>
      </c>
      <c r="ON22">
        <f t="shared" si="187"/>
        <v>0</v>
      </c>
      <c r="OO22">
        <f t="shared" si="188"/>
        <v>0</v>
      </c>
      <c r="OP22">
        <f t="shared" si="189"/>
        <v>0</v>
      </c>
      <c r="OQ22">
        <f t="shared" si="190"/>
        <v>290</v>
      </c>
      <c r="OR22">
        <f t="shared" si="191"/>
        <v>11057.66</v>
      </c>
      <c r="OS22">
        <f t="shared" si="192"/>
        <v>10569.25</v>
      </c>
      <c r="OT22">
        <f t="shared" si="193"/>
        <v>164.59</v>
      </c>
      <c r="OU22">
        <f t="shared" si="194"/>
        <v>652.99999999999989</v>
      </c>
      <c r="OV22">
        <f t="shared" si="195"/>
        <v>2</v>
      </c>
      <c r="OW22" t="str">
        <f t="shared" si="196"/>
        <v/>
      </c>
      <c r="OX22">
        <f t="shared" si="197"/>
        <v>1</v>
      </c>
      <c r="PU22">
        <f t="shared" si="198"/>
        <v>2</v>
      </c>
      <c r="PV22">
        <f t="shared" si="199"/>
        <v>999</v>
      </c>
      <c r="QD22">
        <v>19</v>
      </c>
      <c r="QE22">
        <f t="shared" si="363"/>
        <v>0</v>
      </c>
      <c r="QF22">
        <f t="shared" si="364"/>
        <v>2055.62</v>
      </c>
      <c r="QG22">
        <f t="shared" si="365"/>
        <v>6829.21</v>
      </c>
      <c r="QH22">
        <f t="shared" si="366"/>
        <v>0</v>
      </c>
      <c r="QI22">
        <f t="shared" si="367"/>
        <v>0</v>
      </c>
      <c r="QJ22">
        <f t="shared" si="368"/>
        <v>0</v>
      </c>
      <c r="QK22">
        <f t="shared" si="369"/>
        <v>0</v>
      </c>
      <c r="QL22">
        <f t="shared" si="370"/>
        <v>0</v>
      </c>
      <c r="QM22">
        <f t="shared" si="371"/>
        <v>0</v>
      </c>
      <c r="QN22">
        <f t="shared" si="372"/>
        <v>0</v>
      </c>
      <c r="QO22">
        <f t="shared" si="200"/>
        <v>0</v>
      </c>
      <c r="QP22">
        <f t="shared" si="201"/>
        <v>163</v>
      </c>
      <c r="QQ22">
        <f t="shared" si="202"/>
        <v>200</v>
      </c>
      <c r="QR22">
        <f t="shared" si="203"/>
        <v>0</v>
      </c>
      <c r="QS22">
        <f t="shared" si="204"/>
        <v>0</v>
      </c>
      <c r="QT22">
        <f t="shared" si="205"/>
        <v>0</v>
      </c>
      <c r="QU22">
        <f t="shared" si="206"/>
        <v>0</v>
      </c>
      <c r="QV22">
        <f t="shared" si="207"/>
        <v>0</v>
      </c>
      <c r="QW22">
        <f t="shared" si="208"/>
        <v>0</v>
      </c>
      <c r="QX22">
        <f t="shared" si="209"/>
        <v>0</v>
      </c>
      <c r="QY22">
        <f t="shared" si="210"/>
        <v>0</v>
      </c>
      <c r="QZ22">
        <f t="shared" si="211"/>
        <v>1939.71</v>
      </c>
      <c r="RA22">
        <f t="shared" si="212"/>
        <v>6696.93</v>
      </c>
      <c r="RB22">
        <f t="shared" si="213"/>
        <v>0</v>
      </c>
      <c r="RC22">
        <f t="shared" si="214"/>
        <v>0</v>
      </c>
      <c r="RD22">
        <f t="shared" si="215"/>
        <v>0</v>
      </c>
      <c r="RE22">
        <f t="shared" si="216"/>
        <v>0</v>
      </c>
      <c r="RF22">
        <f t="shared" si="217"/>
        <v>0</v>
      </c>
      <c r="RG22">
        <f t="shared" si="218"/>
        <v>0</v>
      </c>
      <c r="RH22">
        <f t="shared" si="219"/>
        <v>0</v>
      </c>
      <c r="RI22">
        <f t="shared" si="220"/>
        <v>0</v>
      </c>
      <c r="RJ22">
        <f t="shared" si="221"/>
        <v>1549.71</v>
      </c>
      <c r="RK22">
        <f t="shared" si="222"/>
        <v>6696.93</v>
      </c>
      <c r="RL22">
        <f t="shared" si="223"/>
        <v>0</v>
      </c>
      <c r="RM22">
        <f t="shared" si="224"/>
        <v>0</v>
      </c>
      <c r="RN22">
        <f t="shared" si="225"/>
        <v>0</v>
      </c>
      <c r="RO22">
        <f t="shared" si="226"/>
        <v>0</v>
      </c>
      <c r="RP22">
        <f t="shared" si="227"/>
        <v>0</v>
      </c>
      <c r="RQ22">
        <f t="shared" si="228"/>
        <v>0</v>
      </c>
      <c r="RR22">
        <f t="shared" si="229"/>
        <v>0</v>
      </c>
      <c r="RS22">
        <f t="shared" si="230"/>
        <v>390</v>
      </c>
      <c r="RT22">
        <f t="shared" si="231"/>
        <v>8884.83</v>
      </c>
      <c r="RU22">
        <f t="shared" si="232"/>
        <v>8246.64</v>
      </c>
      <c r="RV22">
        <f t="shared" si="233"/>
        <v>114.81</v>
      </c>
      <c r="RW22">
        <f t="shared" si="234"/>
        <v>753.00000000000045</v>
      </c>
      <c r="RX22">
        <f t="shared" si="235"/>
        <v>2</v>
      </c>
      <c r="RY22" t="str">
        <f t="shared" si="236"/>
        <v/>
      </c>
      <c r="RZ22">
        <f t="shared" si="237"/>
        <v>1</v>
      </c>
      <c r="SW22">
        <f t="shared" si="238"/>
        <v>2</v>
      </c>
      <c r="SX22">
        <f t="shared" si="239"/>
        <v>999</v>
      </c>
      <c r="TF22">
        <v>19</v>
      </c>
      <c r="TG22">
        <f t="shared" si="373"/>
        <v>0</v>
      </c>
      <c r="TH22">
        <f t="shared" si="374"/>
        <v>0</v>
      </c>
      <c r="TI22">
        <f t="shared" si="375"/>
        <v>6701.63</v>
      </c>
      <c r="TJ22">
        <f t="shared" si="376"/>
        <v>0</v>
      </c>
      <c r="TK22">
        <f t="shared" si="377"/>
        <v>0</v>
      </c>
      <c r="TL22">
        <f t="shared" si="378"/>
        <v>0</v>
      </c>
      <c r="TM22">
        <f t="shared" si="379"/>
        <v>0</v>
      </c>
      <c r="TN22">
        <f t="shared" si="380"/>
        <v>0</v>
      </c>
      <c r="TO22">
        <f t="shared" si="381"/>
        <v>0</v>
      </c>
      <c r="TP22">
        <f t="shared" si="382"/>
        <v>0</v>
      </c>
      <c r="TQ22">
        <f t="shared" si="240"/>
        <v>0</v>
      </c>
      <c r="TR22">
        <f t="shared" si="241"/>
        <v>0</v>
      </c>
      <c r="TS22">
        <f t="shared" si="242"/>
        <v>200</v>
      </c>
      <c r="TT22">
        <f t="shared" si="243"/>
        <v>0</v>
      </c>
      <c r="TU22">
        <f t="shared" si="244"/>
        <v>0</v>
      </c>
      <c r="TV22">
        <f t="shared" si="245"/>
        <v>0</v>
      </c>
      <c r="TW22">
        <f t="shared" si="246"/>
        <v>0</v>
      </c>
      <c r="TX22">
        <f t="shared" si="247"/>
        <v>0</v>
      </c>
      <c r="TY22">
        <f t="shared" si="248"/>
        <v>0</v>
      </c>
      <c r="TZ22">
        <f t="shared" si="249"/>
        <v>0</v>
      </c>
      <c r="UA22">
        <f t="shared" si="250"/>
        <v>0</v>
      </c>
      <c r="UB22">
        <f t="shared" si="251"/>
        <v>0</v>
      </c>
      <c r="UC22">
        <f t="shared" si="252"/>
        <v>6568.09</v>
      </c>
      <c r="UD22">
        <f t="shared" si="253"/>
        <v>0</v>
      </c>
      <c r="UE22">
        <f t="shared" si="254"/>
        <v>0</v>
      </c>
      <c r="UF22">
        <f t="shared" si="255"/>
        <v>0</v>
      </c>
      <c r="UG22">
        <f t="shared" si="256"/>
        <v>0</v>
      </c>
      <c r="UH22">
        <f t="shared" si="257"/>
        <v>0</v>
      </c>
      <c r="UI22">
        <f t="shared" si="258"/>
        <v>0</v>
      </c>
      <c r="UJ22">
        <f t="shared" si="259"/>
        <v>0</v>
      </c>
      <c r="UK22">
        <f t="shared" si="260"/>
        <v>0</v>
      </c>
      <c r="UL22">
        <f t="shared" si="261"/>
        <v>0</v>
      </c>
      <c r="UM22">
        <f t="shared" si="262"/>
        <v>5915.09</v>
      </c>
      <c r="UN22">
        <f t="shared" si="263"/>
        <v>0</v>
      </c>
      <c r="UO22">
        <f t="shared" si="264"/>
        <v>0</v>
      </c>
      <c r="UP22">
        <f t="shared" si="265"/>
        <v>0</v>
      </c>
      <c r="UQ22">
        <f t="shared" si="266"/>
        <v>0</v>
      </c>
      <c r="UR22">
        <f t="shared" si="267"/>
        <v>0</v>
      </c>
      <c r="US22">
        <f t="shared" si="268"/>
        <v>0</v>
      </c>
      <c r="UT22">
        <f t="shared" si="269"/>
        <v>0</v>
      </c>
      <c r="UU22">
        <f t="shared" si="270"/>
        <v>653</v>
      </c>
      <c r="UV22">
        <f t="shared" si="271"/>
        <v>6701.63</v>
      </c>
      <c r="UW22">
        <f t="shared" si="272"/>
        <v>5915.09</v>
      </c>
      <c r="UX22">
        <f t="shared" si="273"/>
        <v>66.459999999999994</v>
      </c>
      <c r="UY22">
        <f t="shared" si="274"/>
        <v>853</v>
      </c>
      <c r="UZ22">
        <f t="shared" si="275"/>
        <v>3</v>
      </c>
      <c r="VA22" t="str">
        <f t="shared" si="276"/>
        <v/>
      </c>
      <c r="VB22">
        <f t="shared" si="277"/>
        <v>2</v>
      </c>
      <c r="VY22">
        <f t="shared" si="278"/>
        <v>3</v>
      </c>
      <c r="VZ22">
        <f t="shared" si="279"/>
        <v>999</v>
      </c>
      <c r="WH22">
        <v>19</v>
      </c>
      <c r="WI22">
        <f t="shared" si="383"/>
        <v>2308.73</v>
      </c>
      <c r="WJ22">
        <f t="shared" si="384"/>
        <v>6190.26</v>
      </c>
      <c r="WK22">
        <f t="shared" si="385"/>
        <v>6829.21</v>
      </c>
      <c r="WL22">
        <f t="shared" si="386"/>
        <v>0</v>
      </c>
      <c r="WM22">
        <f t="shared" si="387"/>
        <v>0</v>
      </c>
      <c r="WN22">
        <f t="shared" si="388"/>
        <v>0</v>
      </c>
      <c r="WO22">
        <f t="shared" si="389"/>
        <v>0</v>
      </c>
      <c r="WP22">
        <f t="shared" si="390"/>
        <v>0</v>
      </c>
      <c r="WQ22">
        <f t="shared" si="391"/>
        <v>0</v>
      </c>
      <c r="WR22">
        <f t="shared" si="392"/>
        <v>0</v>
      </c>
      <c r="WS22">
        <f t="shared" si="280"/>
        <v>90</v>
      </c>
      <c r="WT22">
        <f t="shared" si="281"/>
        <v>163</v>
      </c>
      <c r="WU22">
        <f t="shared" si="282"/>
        <v>200</v>
      </c>
      <c r="WV22">
        <f t="shared" si="283"/>
        <v>0</v>
      </c>
      <c r="WW22">
        <f t="shared" si="284"/>
        <v>0</v>
      </c>
      <c r="WX22">
        <f t="shared" si="285"/>
        <v>0</v>
      </c>
      <c r="WY22">
        <f t="shared" si="286"/>
        <v>0</v>
      </c>
      <c r="WZ22">
        <f t="shared" si="287"/>
        <v>0</v>
      </c>
      <c r="XA22">
        <f t="shared" si="288"/>
        <v>0</v>
      </c>
      <c r="XB22">
        <f t="shared" si="289"/>
        <v>0</v>
      </c>
      <c r="XC22">
        <f t="shared" si="290"/>
        <v>2262.96</v>
      </c>
      <c r="XD22">
        <f t="shared" si="291"/>
        <v>6169.0700000000006</v>
      </c>
      <c r="XE22">
        <f t="shared" si="292"/>
        <v>6696.93</v>
      </c>
      <c r="XF22">
        <f t="shared" si="293"/>
        <v>0</v>
      </c>
      <c r="XG22">
        <f t="shared" si="294"/>
        <v>0</v>
      </c>
      <c r="XH22">
        <f t="shared" si="295"/>
        <v>0</v>
      </c>
      <c r="XI22">
        <f t="shared" si="296"/>
        <v>0</v>
      </c>
      <c r="XJ22">
        <f t="shared" si="297"/>
        <v>0</v>
      </c>
      <c r="XK22">
        <f t="shared" si="298"/>
        <v>0</v>
      </c>
      <c r="XL22">
        <f t="shared" si="299"/>
        <v>0</v>
      </c>
      <c r="XM22">
        <f t="shared" si="300"/>
        <v>2262.96</v>
      </c>
      <c r="XN22">
        <f t="shared" si="301"/>
        <v>6169.07</v>
      </c>
      <c r="XO22">
        <f t="shared" si="302"/>
        <v>6696.93</v>
      </c>
      <c r="XP22">
        <f t="shared" si="303"/>
        <v>0</v>
      </c>
      <c r="XQ22">
        <f t="shared" si="304"/>
        <v>0</v>
      </c>
      <c r="XR22">
        <f t="shared" si="305"/>
        <v>0</v>
      </c>
      <c r="XS22">
        <f t="shared" si="306"/>
        <v>0</v>
      </c>
      <c r="XT22">
        <f t="shared" si="307"/>
        <v>0</v>
      </c>
      <c r="XU22">
        <f t="shared" si="308"/>
        <v>0</v>
      </c>
      <c r="XV22">
        <f t="shared" si="309"/>
        <v>0</v>
      </c>
      <c r="XX22">
        <f t="shared" si="310"/>
        <v>15328.2</v>
      </c>
      <c r="XY22">
        <f t="shared" si="311"/>
        <v>15128.96</v>
      </c>
      <c r="XZ22">
        <f t="shared" si="312"/>
        <v>253.76</v>
      </c>
    </row>
    <row r="23" spans="1:650" x14ac:dyDescent="0.45">
      <c r="AT23">
        <v>20</v>
      </c>
      <c r="AU23">
        <f t="shared" si="313"/>
        <v>0</v>
      </c>
      <c r="AV23">
        <f t="shared" si="314"/>
        <v>3872.32</v>
      </c>
      <c r="AW23">
        <f t="shared" si="315"/>
        <v>6696.93</v>
      </c>
      <c r="AX23">
        <f t="shared" si="316"/>
        <v>0</v>
      </c>
      <c r="AY23">
        <f t="shared" si="317"/>
        <v>0</v>
      </c>
      <c r="AZ23">
        <f t="shared" si="318"/>
        <v>0</v>
      </c>
      <c r="BA23">
        <f t="shared" si="319"/>
        <v>0</v>
      </c>
      <c r="BB23">
        <f t="shared" si="320"/>
        <v>0</v>
      </c>
      <c r="BC23">
        <f t="shared" si="321"/>
        <v>0</v>
      </c>
      <c r="BD23">
        <f t="shared" si="322"/>
        <v>0</v>
      </c>
      <c r="BE23">
        <f t="shared" si="0"/>
        <v>0</v>
      </c>
      <c r="BF23">
        <f t="shared" si="1"/>
        <v>163</v>
      </c>
      <c r="BG23">
        <f t="shared" si="2"/>
        <v>200</v>
      </c>
      <c r="BH23">
        <f t="shared" si="3"/>
        <v>0</v>
      </c>
      <c r="BI23">
        <f t="shared" si="4"/>
        <v>0</v>
      </c>
      <c r="BJ23">
        <f t="shared" si="5"/>
        <v>0</v>
      </c>
      <c r="BK23">
        <f t="shared" si="6"/>
        <v>0</v>
      </c>
      <c r="BL23">
        <f t="shared" si="7"/>
        <v>0</v>
      </c>
      <c r="BM23">
        <f t="shared" si="8"/>
        <v>0</v>
      </c>
      <c r="BN23">
        <f t="shared" si="9"/>
        <v>0</v>
      </c>
      <c r="BO23">
        <f t="shared" si="10"/>
        <v>0</v>
      </c>
      <c r="BP23">
        <f t="shared" si="11"/>
        <v>3798.03</v>
      </c>
      <c r="BQ23">
        <f t="shared" si="12"/>
        <v>6563.34</v>
      </c>
      <c r="BR23">
        <f t="shared" si="13"/>
        <v>0</v>
      </c>
      <c r="BS23">
        <f t="shared" si="14"/>
        <v>0</v>
      </c>
      <c r="BT23">
        <f t="shared" si="15"/>
        <v>0</v>
      </c>
      <c r="BU23">
        <f t="shared" si="16"/>
        <v>0</v>
      </c>
      <c r="BV23">
        <f t="shared" si="17"/>
        <v>0</v>
      </c>
      <c r="BW23">
        <f t="shared" si="18"/>
        <v>0</v>
      </c>
      <c r="BX23">
        <f t="shared" si="19"/>
        <v>0</v>
      </c>
      <c r="BY23">
        <f t="shared" si="20"/>
        <v>0</v>
      </c>
      <c r="BZ23">
        <f t="shared" si="21"/>
        <v>3508.03</v>
      </c>
      <c r="CA23">
        <f t="shared" si="22"/>
        <v>6563.34</v>
      </c>
      <c r="CB23">
        <f t="shared" si="23"/>
        <v>0</v>
      </c>
      <c r="CC23">
        <f t="shared" si="24"/>
        <v>0</v>
      </c>
      <c r="CD23">
        <f t="shared" si="25"/>
        <v>0</v>
      </c>
      <c r="CE23">
        <f t="shared" si="26"/>
        <v>0</v>
      </c>
      <c r="CF23">
        <f t="shared" si="27"/>
        <v>0</v>
      </c>
      <c r="CG23">
        <f t="shared" si="28"/>
        <v>0</v>
      </c>
      <c r="CH23">
        <f t="shared" si="29"/>
        <v>0</v>
      </c>
      <c r="CI23">
        <f t="shared" si="30"/>
        <v>290</v>
      </c>
      <c r="CJ23">
        <f t="shared" si="31"/>
        <v>10569.25</v>
      </c>
      <c r="CK23">
        <f t="shared" si="32"/>
        <v>10071.370000000001</v>
      </c>
      <c r="CL23">
        <f t="shared" si="33"/>
        <v>155.12</v>
      </c>
      <c r="CM23">
        <f t="shared" si="34"/>
        <v>652.9999999999992</v>
      </c>
      <c r="CN23">
        <f t="shared" si="35"/>
        <v>2</v>
      </c>
      <c r="CO23" t="str">
        <f t="shared" si="36"/>
        <v/>
      </c>
      <c r="CP23">
        <f t="shared" si="37"/>
        <v>1</v>
      </c>
      <c r="DM23">
        <f t="shared" si="38"/>
        <v>2</v>
      </c>
      <c r="DN23">
        <f t="shared" si="39"/>
        <v>999</v>
      </c>
      <c r="DV23">
        <v>20</v>
      </c>
      <c r="DW23">
        <f t="shared" si="323"/>
        <v>2262.96</v>
      </c>
      <c r="DX23">
        <f t="shared" si="324"/>
        <v>1473.91</v>
      </c>
      <c r="DY23">
        <f t="shared" si="325"/>
        <v>6696.93</v>
      </c>
      <c r="DZ23">
        <f t="shared" si="326"/>
        <v>0</v>
      </c>
      <c r="EA23">
        <f t="shared" si="327"/>
        <v>0</v>
      </c>
      <c r="EB23">
        <f t="shared" si="328"/>
        <v>0</v>
      </c>
      <c r="EC23">
        <f t="shared" si="329"/>
        <v>0</v>
      </c>
      <c r="ED23">
        <f t="shared" si="330"/>
        <v>0</v>
      </c>
      <c r="EE23">
        <f t="shared" si="331"/>
        <v>0</v>
      </c>
      <c r="EF23">
        <f t="shared" si="332"/>
        <v>0</v>
      </c>
      <c r="EG23">
        <f t="shared" si="40"/>
        <v>90</v>
      </c>
      <c r="EH23">
        <f t="shared" si="41"/>
        <v>163</v>
      </c>
      <c r="EI23">
        <f t="shared" si="42"/>
        <v>200</v>
      </c>
      <c r="EJ23">
        <f t="shared" si="43"/>
        <v>0</v>
      </c>
      <c r="EK23">
        <f t="shared" si="44"/>
        <v>0</v>
      </c>
      <c r="EL23">
        <f t="shared" si="45"/>
        <v>0</v>
      </c>
      <c r="EM23">
        <f t="shared" si="46"/>
        <v>0</v>
      </c>
      <c r="EN23">
        <f t="shared" si="47"/>
        <v>0</v>
      </c>
      <c r="EO23">
        <f t="shared" si="48"/>
        <v>0</v>
      </c>
      <c r="EP23">
        <f t="shared" si="49"/>
        <v>0</v>
      </c>
      <c r="EQ23">
        <f t="shared" si="50"/>
        <v>2216.31</v>
      </c>
      <c r="ER23">
        <f t="shared" si="51"/>
        <v>1344.67</v>
      </c>
      <c r="ES23">
        <f t="shared" si="52"/>
        <v>6563.34</v>
      </c>
      <c r="ET23">
        <f t="shared" si="53"/>
        <v>0</v>
      </c>
      <c r="EU23">
        <f t="shared" si="54"/>
        <v>0</v>
      </c>
      <c r="EV23">
        <f t="shared" si="55"/>
        <v>0</v>
      </c>
      <c r="EW23">
        <f t="shared" si="56"/>
        <v>0</v>
      </c>
      <c r="EX23">
        <f t="shared" si="57"/>
        <v>0</v>
      </c>
      <c r="EY23">
        <f t="shared" si="58"/>
        <v>0</v>
      </c>
      <c r="EZ23">
        <f t="shared" si="59"/>
        <v>0</v>
      </c>
      <c r="FA23">
        <f t="shared" si="60"/>
        <v>2216.31</v>
      </c>
      <c r="FB23">
        <f t="shared" si="61"/>
        <v>1144.67</v>
      </c>
      <c r="FC23">
        <f t="shared" si="62"/>
        <v>6563.34</v>
      </c>
      <c r="FD23">
        <f t="shared" si="63"/>
        <v>0</v>
      </c>
      <c r="FE23">
        <f t="shared" si="64"/>
        <v>0</v>
      </c>
      <c r="FF23">
        <f t="shared" si="65"/>
        <v>0</v>
      </c>
      <c r="FG23">
        <f t="shared" si="66"/>
        <v>0</v>
      </c>
      <c r="FH23">
        <f t="shared" si="67"/>
        <v>0</v>
      </c>
      <c r="FI23">
        <f t="shared" si="68"/>
        <v>0</v>
      </c>
      <c r="FJ23">
        <f t="shared" si="69"/>
        <v>0</v>
      </c>
      <c r="FK23">
        <f t="shared" si="70"/>
        <v>200</v>
      </c>
      <c r="FL23">
        <f t="shared" si="71"/>
        <v>10433.799999999999</v>
      </c>
      <c r="FM23">
        <f t="shared" si="72"/>
        <v>9924.32</v>
      </c>
      <c r="FN23">
        <f t="shared" si="73"/>
        <v>143.51999999999998</v>
      </c>
      <c r="FO23">
        <f t="shared" si="74"/>
        <v>652.99999999999955</v>
      </c>
      <c r="FP23">
        <f t="shared" si="75"/>
        <v>2</v>
      </c>
      <c r="FQ23" t="str">
        <f t="shared" si="76"/>
        <v/>
      </c>
      <c r="FR23">
        <f t="shared" si="77"/>
        <v>0</v>
      </c>
      <c r="GO23">
        <f t="shared" si="78"/>
        <v>1</v>
      </c>
      <c r="GP23">
        <f t="shared" si="79"/>
        <v>999</v>
      </c>
      <c r="GX23">
        <v>20</v>
      </c>
      <c r="GY23">
        <f t="shared" si="333"/>
        <v>2262.96</v>
      </c>
      <c r="GZ23">
        <f t="shared" si="334"/>
        <v>6169.07</v>
      </c>
      <c r="HA23">
        <f t="shared" si="335"/>
        <v>6696.93</v>
      </c>
      <c r="HB23">
        <f t="shared" si="336"/>
        <v>0</v>
      </c>
      <c r="HC23">
        <f t="shared" si="337"/>
        <v>0</v>
      </c>
      <c r="HD23">
        <f t="shared" si="338"/>
        <v>0</v>
      </c>
      <c r="HE23">
        <f t="shared" si="339"/>
        <v>0</v>
      </c>
      <c r="HF23">
        <f t="shared" si="340"/>
        <v>0</v>
      </c>
      <c r="HG23">
        <f t="shared" si="341"/>
        <v>0</v>
      </c>
      <c r="HH23">
        <f t="shared" si="342"/>
        <v>0</v>
      </c>
      <c r="HI23">
        <f t="shared" si="80"/>
        <v>90</v>
      </c>
      <c r="HJ23">
        <f t="shared" si="81"/>
        <v>163</v>
      </c>
      <c r="HK23">
        <f t="shared" si="82"/>
        <v>200</v>
      </c>
      <c r="HL23">
        <f t="shared" si="83"/>
        <v>0</v>
      </c>
      <c r="HM23">
        <f t="shared" si="84"/>
        <v>0</v>
      </c>
      <c r="HN23">
        <f t="shared" si="85"/>
        <v>0</v>
      </c>
      <c r="HO23">
        <f t="shared" si="86"/>
        <v>0</v>
      </c>
      <c r="HP23">
        <f t="shared" si="87"/>
        <v>0</v>
      </c>
      <c r="HQ23">
        <f t="shared" si="88"/>
        <v>0</v>
      </c>
      <c r="HR23">
        <f t="shared" si="89"/>
        <v>0</v>
      </c>
      <c r="HS23">
        <f t="shared" si="90"/>
        <v>2216.31</v>
      </c>
      <c r="HT23">
        <f t="shared" si="91"/>
        <v>6147.3899999999994</v>
      </c>
      <c r="HU23">
        <f t="shared" si="92"/>
        <v>6563.34</v>
      </c>
      <c r="HV23">
        <f t="shared" si="93"/>
        <v>0</v>
      </c>
      <c r="HW23">
        <f t="shared" si="94"/>
        <v>0</v>
      </c>
      <c r="HX23">
        <f t="shared" si="95"/>
        <v>0</v>
      </c>
      <c r="HY23">
        <f t="shared" si="96"/>
        <v>0</v>
      </c>
      <c r="HZ23">
        <f t="shared" si="97"/>
        <v>0</v>
      </c>
      <c r="IA23">
        <f t="shared" si="98"/>
        <v>0</v>
      </c>
      <c r="IB23">
        <f t="shared" si="99"/>
        <v>0</v>
      </c>
      <c r="IC23">
        <f t="shared" si="100"/>
        <v>2216.31</v>
      </c>
      <c r="ID23">
        <f t="shared" si="101"/>
        <v>6147.39</v>
      </c>
      <c r="IE23">
        <f t="shared" si="102"/>
        <v>6563.34</v>
      </c>
      <c r="IF23">
        <f t="shared" si="103"/>
        <v>0</v>
      </c>
      <c r="IG23">
        <f t="shared" si="104"/>
        <v>0</v>
      </c>
      <c r="IH23">
        <f t="shared" si="105"/>
        <v>0</v>
      </c>
      <c r="II23">
        <f t="shared" si="106"/>
        <v>0</v>
      </c>
      <c r="IJ23">
        <f t="shared" si="107"/>
        <v>0</v>
      </c>
      <c r="IK23">
        <f t="shared" si="108"/>
        <v>0</v>
      </c>
      <c r="IL23">
        <f t="shared" si="109"/>
        <v>0</v>
      </c>
      <c r="IM23">
        <f t="shared" si="110"/>
        <v>0</v>
      </c>
      <c r="IN23">
        <f t="shared" si="111"/>
        <v>15128.96</v>
      </c>
      <c r="IO23">
        <f t="shared" si="112"/>
        <v>14927.04</v>
      </c>
      <c r="IP23">
        <f t="shared" si="113"/>
        <v>251.07999999999998</v>
      </c>
      <c r="IQ23">
        <f t="shared" si="114"/>
        <v>452.99999999999824</v>
      </c>
      <c r="IR23">
        <f t="shared" si="115"/>
        <v>1</v>
      </c>
      <c r="IS23" t="str">
        <f t="shared" si="116"/>
        <v/>
      </c>
      <c r="IT23">
        <f t="shared" si="117"/>
        <v>0</v>
      </c>
      <c r="JQ23">
        <f t="shared" si="118"/>
        <v>1</v>
      </c>
      <c r="JR23">
        <f t="shared" si="119"/>
        <v>999</v>
      </c>
      <c r="JZ23">
        <v>20</v>
      </c>
      <c r="KA23">
        <f t="shared" si="343"/>
        <v>0</v>
      </c>
      <c r="KB23">
        <f t="shared" si="344"/>
        <v>6165.96</v>
      </c>
      <c r="KC23">
        <f t="shared" si="345"/>
        <v>6696.93</v>
      </c>
      <c r="KD23">
        <f t="shared" si="346"/>
        <v>0</v>
      </c>
      <c r="KE23">
        <f t="shared" si="347"/>
        <v>0</v>
      </c>
      <c r="KF23">
        <f t="shared" si="348"/>
        <v>0</v>
      </c>
      <c r="KG23">
        <f t="shared" si="349"/>
        <v>0</v>
      </c>
      <c r="KH23">
        <f t="shared" si="350"/>
        <v>0</v>
      </c>
      <c r="KI23">
        <f t="shared" si="351"/>
        <v>0</v>
      </c>
      <c r="KJ23">
        <f t="shared" si="352"/>
        <v>0</v>
      </c>
      <c r="KK23">
        <f t="shared" si="120"/>
        <v>0</v>
      </c>
      <c r="KL23">
        <f t="shared" si="121"/>
        <v>163</v>
      </c>
      <c r="KM23">
        <f t="shared" si="122"/>
        <v>200</v>
      </c>
      <c r="KN23">
        <f t="shared" si="123"/>
        <v>0</v>
      </c>
      <c r="KO23">
        <f t="shared" si="124"/>
        <v>0</v>
      </c>
      <c r="KP23">
        <f t="shared" si="125"/>
        <v>0</v>
      </c>
      <c r="KQ23">
        <f t="shared" si="126"/>
        <v>0</v>
      </c>
      <c r="KR23">
        <f t="shared" si="127"/>
        <v>0</v>
      </c>
      <c r="KS23">
        <f t="shared" si="128"/>
        <v>0</v>
      </c>
      <c r="KT23">
        <f t="shared" si="129"/>
        <v>0</v>
      </c>
      <c r="KU23">
        <f t="shared" si="130"/>
        <v>0</v>
      </c>
      <c r="KV23">
        <f t="shared" si="131"/>
        <v>6144.21</v>
      </c>
      <c r="KW23">
        <f t="shared" si="132"/>
        <v>6563.34</v>
      </c>
      <c r="KX23">
        <f t="shared" si="133"/>
        <v>0</v>
      </c>
      <c r="KY23">
        <f t="shared" si="134"/>
        <v>0</v>
      </c>
      <c r="KZ23">
        <f t="shared" si="135"/>
        <v>0</v>
      </c>
      <c r="LA23">
        <f t="shared" si="136"/>
        <v>0</v>
      </c>
      <c r="LB23">
        <f t="shared" si="137"/>
        <v>0</v>
      </c>
      <c r="LC23">
        <f t="shared" si="138"/>
        <v>0</v>
      </c>
      <c r="LD23">
        <f t="shared" si="139"/>
        <v>0</v>
      </c>
      <c r="LE23">
        <f t="shared" si="140"/>
        <v>0</v>
      </c>
      <c r="LF23">
        <f t="shared" si="141"/>
        <v>5954.21</v>
      </c>
      <c r="LG23">
        <f t="shared" si="142"/>
        <v>6563.34</v>
      </c>
      <c r="LH23">
        <f t="shared" si="143"/>
        <v>0</v>
      </c>
      <c r="LI23">
        <f t="shared" si="144"/>
        <v>0</v>
      </c>
      <c r="LJ23">
        <f t="shared" si="145"/>
        <v>0</v>
      </c>
      <c r="LK23">
        <f t="shared" si="146"/>
        <v>0</v>
      </c>
      <c r="LL23">
        <f t="shared" si="147"/>
        <v>0</v>
      </c>
      <c r="LM23">
        <f t="shared" si="148"/>
        <v>0</v>
      </c>
      <c r="LN23">
        <f t="shared" si="149"/>
        <v>0</v>
      </c>
      <c r="LO23">
        <f t="shared" si="150"/>
        <v>190</v>
      </c>
      <c r="LP23">
        <f t="shared" si="151"/>
        <v>12862.89</v>
      </c>
      <c r="LQ23">
        <f t="shared" si="152"/>
        <v>12517.55</v>
      </c>
      <c r="LR23">
        <f t="shared" si="153"/>
        <v>207.66</v>
      </c>
      <c r="LS23">
        <f t="shared" si="154"/>
        <v>553.00000000000011</v>
      </c>
      <c r="LT23">
        <f t="shared" si="155"/>
        <v>2</v>
      </c>
      <c r="LU23" t="str">
        <f t="shared" si="156"/>
        <v/>
      </c>
      <c r="LV23">
        <f t="shared" si="157"/>
        <v>1</v>
      </c>
      <c r="MS23">
        <f t="shared" si="158"/>
        <v>2</v>
      </c>
      <c r="MT23">
        <f t="shared" si="159"/>
        <v>999</v>
      </c>
      <c r="NB23">
        <v>20</v>
      </c>
      <c r="NC23">
        <f t="shared" si="353"/>
        <v>0</v>
      </c>
      <c r="ND23">
        <f t="shared" si="354"/>
        <v>3872.32</v>
      </c>
      <c r="NE23">
        <f t="shared" si="355"/>
        <v>6696.93</v>
      </c>
      <c r="NF23">
        <f t="shared" si="356"/>
        <v>0</v>
      </c>
      <c r="NG23">
        <f t="shared" si="357"/>
        <v>0</v>
      </c>
      <c r="NH23">
        <f t="shared" si="358"/>
        <v>0</v>
      </c>
      <c r="NI23">
        <f t="shared" si="359"/>
        <v>0</v>
      </c>
      <c r="NJ23">
        <f t="shared" si="360"/>
        <v>0</v>
      </c>
      <c r="NK23">
        <f t="shared" si="361"/>
        <v>0</v>
      </c>
      <c r="NL23">
        <f t="shared" si="362"/>
        <v>0</v>
      </c>
      <c r="NM23">
        <f t="shared" si="160"/>
        <v>0</v>
      </c>
      <c r="NN23">
        <f t="shared" si="161"/>
        <v>163</v>
      </c>
      <c r="NO23">
        <f t="shared" si="162"/>
        <v>200</v>
      </c>
      <c r="NP23">
        <f t="shared" si="163"/>
        <v>0</v>
      </c>
      <c r="NQ23">
        <f t="shared" si="164"/>
        <v>0</v>
      </c>
      <c r="NR23">
        <f t="shared" si="165"/>
        <v>0</v>
      </c>
      <c r="NS23">
        <f t="shared" si="166"/>
        <v>0</v>
      </c>
      <c r="NT23">
        <f t="shared" si="167"/>
        <v>0</v>
      </c>
      <c r="NU23">
        <f t="shared" si="168"/>
        <v>0</v>
      </c>
      <c r="NV23">
        <f t="shared" si="169"/>
        <v>0</v>
      </c>
      <c r="NW23">
        <f t="shared" si="170"/>
        <v>0</v>
      </c>
      <c r="NX23">
        <f t="shared" si="171"/>
        <v>3798.03</v>
      </c>
      <c r="NY23">
        <f t="shared" si="172"/>
        <v>6563.34</v>
      </c>
      <c r="NZ23">
        <f t="shared" si="173"/>
        <v>0</v>
      </c>
      <c r="OA23">
        <f t="shared" si="174"/>
        <v>0</v>
      </c>
      <c r="OB23">
        <f t="shared" si="175"/>
        <v>0</v>
      </c>
      <c r="OC23">
        <f t="shared" si="176"/>
        <v>0</v>
      </c>
      <c r="OD23">
        <f t="shared" si="177"/>
        <v>0</v>
      </c>
      <c r="OE23">
        <f t="shared" si="178"/>
        <v>0</v>
      </c>
      <c r="OF23">
        <f t="shared" si="179"/>
        <v>0</v>
      </c>
      <c r="OG23">
        <f t="shared" si="180"/>
        <v>0</v>
      </c>
      <c r="OH23">
        <f t="shared" si="181"/>
        <v>3508.03</v>
      </c>
      <c r="OI23">
        <f t="shared" si="182"/>
        <v>6563.34</v>
      </c>
      <c r="OJ23">
        <f t="shared" si="183"/>
        <v>0</v>
      </c>
      <c r="OK23">
        <f t="shared" si="184"/>
        <v>0</v>
      </c>
      <c r="OL23">
        <f t="shared" si="185"/>
        <v>0</v>
      </c>
      <c r="OM23">
        <f t="shared" si="186"/>
        <v>0</v>
      </c>
      <c r="ON23">
        <f t="shared" si="187"/>
        <v>0</v>
      </c>
      <c r="OO23">
        <f t="shared" si="188"/>
        <v>0</v>
      </c>
      <c r="OP23">
        <f t="shared" si="189"/>
        <v>0</v>
      </c>
      <c r="OQ23">
        <f t="shared" si="190"/>
        <v>290</v>
      </c>
      <c r="OR23">
        <f t="shared" si="191"/>
        <v>10569.25</v>
      </c>
      <c r="OS23">
        <f t="shared" si="192"/>
        <v>10071.370000000001</v>
      </c>
      <c r="OT23">
        <f t="shared" si="193"/>
        <v>155.12</v>
      </c>
      <c r="OU23">
        <f t="shared" si="194"/>
        <v>652.9999999999992</v>
      </c>
      <c r="OV23">
        <f t="shared" si="195"/>
        <v>2</v>
      </c>
      <c r="OW23" t="str">
        <f t="shared" si="196"/>
        <v/>
      </c>
      <c r="OX23">
        <f t="shared" si="197"/>
        <v>1</v>
      </c>
      <c r="PU23">
        <f t="shared" si="198"/>
        <v>2</v>
      </c>
      <c r="PV23">
        <f t="shared" si="199"/>
        <v>999</v>
      </c>
      <c r="QD23">
        <v>20</v>
      </c>
      <c r="QE23">
        <f t="shared" si="363"/>
        <v>0</v>
      </c>
      <c r="QF23">
        <f t="shared" si="364"/>
        <v>1549.71</v>
      </c>
      <c r="QG23">
        <f t="shared" si="365"/>
        <v>6696.93</v>
      </c>
      <c r="QH23">
        <f t="shared" si="366"/>
        <v>0</v>
      </c>
      <c r="QI23">
        <f t="shared" si="367"/>
        <v>0</v>
      </c>
      <c r="QJ23">
        <f t="shared" si="368"/>
        <v>0</v>
      </c>
      <c r="QK23">
        <f t="shared" si="369"/>
        <v>0</v>
      </c>
      <c r="QL23">
        <f t="shared" si="370"/>
        <v>0</v>
      </c>
      <c r="QM23">
        <f t="shared" si="371"/>
        <v>0</v>
      </c>
      <c r="QN23">
        <f t="shared" si="372"/>
        <v>0</v>
      </c>
      <c r="QO23">
        <f t="shared" si="200"/>
        <v>0</v>
      </c>
      <c r="QP23">
        <f t="shared" si="201"/>
        <v>163</v>
      </c>
      <c r="QQ23">
        <f t="shared" si="202"/>
        <v>200</v>
      </c>
      <c r="QR23">
        <f t="shared" si="203"/>
        <v>0</v>
      </c>
      <c r="QS23">
        <f t="shared" si="204"/>
        <v>0</v>
      </c>
      <c r="QT23">
        <f t="shared" si="205"/>
        <v>0</v>
      </c>
      <c r="QU23">
        <f t="shared" si="206"/>
        <v>0</v>
      </c>
      <c r="QV23">
        <f t="shared" si="207"/>
        <v>0</v>
      </c>
      <c r="QW23">
        <f t="shared" si="208"/>
        <v>0</v>
      </c>
      <c r="QX23">
        <f t="shared" si="209"/>
        <v>0</v>
      </c>
      <c r="QY23">
        <f t="shared" si="210"/>
        <v>0</v>
      </c>
      <c r="QZ23">
        <f t="shared" si="211"/>
        <v>1422.21</v>
      </c>
      <c r="RA23">
        <f t="shared" si="212"/>
        <v>6563.34</v>
      </c>
      <c r="RB23">
        <f t="shared" si="213"/>
        <v>0</v>
      </c>
      <c r="RC23">
        <f t="shared" si="214"/>
        <v>0</v>
      </c>
      <c r="RD23">
        <f t="shared" si="215"/>
        <v>0</v>
      </c>
      <c r="RE23">
        <f t="shared" si="216"/>
        <v>0</v>
      </c>
      <c r="RF23">
        <f t="shared" si="217"/>
        <v>0</v>
      </c>
      <c r="RG23">
        <f t="shared" si="218"/>
        <v>0</v>
      </c>
      <c r="RH23">
        <f t="shared" si="219"/>
        <v>0</v>
      </c>
      <c r="RI23">
        <f t="shared" si="220"/>
        <v>0</v>
      </c>
      <c r="RJ23">
        <f t="shared" si="221"/>
        <v>1032.21</v>
      </c>
      <c r="RK23">
        <f t="shared" si="222"/>
        <v>6563.34</v>
      </c>
      <c r="RL23">
        <f t="shared" si="223"/>
        <v>0</v>
      </c>
      <c r="RM23">
        <f t="shared" si="224"/>
        <v>0</v>
      </c>
      <c r="RN23">
        <f t="shared" si="225"/>
        <v>0</v>
      </c>
      <c r="RO23">
        <f t="shared" si="226"/>
        <v>0</v>
      </c>
      <c r="RP23">
        <f t="shared" si="227"/>
        <v>0</v>
      </c>
      <c r="RQ23">
        <f t="shared" si="228"/>
        <v>0</v>
      </c>
      <c r="RR23">
        <f t="shared" si="229"/>
        <v>0</v>
      </c>
      <c r="RS23">
        <f t="shared" si="230"/>
        <v>390</v>
      </c>
      <c r="RT23">
        <f t="shared" si="231"/>
        <v>8246.64</v>
      </c>
      <c r="RU23">
        <f t="shared" si="232"/>
        <v>7595.55</v>
      </c>
      <c r="RV23">
        <f t="shared" si="233"/>
        <v>101.91</v>
      </c>
      <c r="RW23">
        <f t="shared" si="234"/>
        <v>752.9999999999992</v>
      </c>
      <c r="RX23">
        <f t="shared" si="235"/>
        <v>2</v>
      </c>
      <c r="RY23" t="str">
        <f t="shared" si="236"/>
        <v/>
      </c>
      <c r="RZ23">
        <f t="shared" si="237"/>
        <v>1</v>
      </c>
      <c r="SW23">
        <f t="shared" si="238"/>
        <v>2</v>
      </c>
      <c r="SX23">
        <f t="shared" si="239"/>
        <v>999</v>
      </c>
      <c r="TF23">
        <v>20</v>
      </c>
      <c r="TG23">
        <f t="shared" si="373"/>
        <v>0</v>
      </c>
      <c r="TH23">
        <f t="shared" si="374"/>
        <v>0</v>
      </c>
      <c r="TI23">
        <f t="shared" si="375"/>
        <v>5915.09</v>
      </c>
      <c r="TJ23">
        <f t="shared" si="376"/>
        <v>0</v>
      </c>
      <c r="TK23">
        <f t="shared" si="377"/>
        <v>0</v>
      </c>
      <c r="TL23">
        <f t="shared" si="378"/>
        <v>0</v>
      </c>
      <c r="TM23">
        <f t="shared" si="379"/>
        <v>0</v>
      </c>
      <c r="TN23">
        <f t="shared" si="380"/>
        <v>0</v>
      </c>
      <c r="TO23">
        <f t="shared" si="381"/>
        <v>0</v>
      </c>
      <c r="TP23">
        <f t="shared" si="382"/>
        <v>0</v>
      </c>
      <c r="TQ23">
        <f t="shared" si="240"/>
        <v>0</v>
      </c>
      <c r="TR23">
        <f t="shared" si="241"/>
        <v>0</v>
      </c>
      <c r="TS23">
        <f t="shared" si="242"/>
        <v>200</v>
      </c>
      <c r="TT23">
        <f t="shared" si="243"/>
        <v>0</v>
      </c>
      <c r="TU23">
        <f t="shared" si="244"/>
        <v>0</v>
      </c>
      <c r="TV23">
        <f t="shared" si="245"/>
        <v>0</v>
      </c>
      <c r="TW23">
        <f t="shared" si="246"/>
        <v>0</v>
      </c>
      <c r="TX23">
        <f t="shared" si="247"/>
        <v>0</v>
      </c>
      <c r="TY23">
        <f t="shared" si="248"/>
        <v>0</v>
      </c>
      <c r="TZ23">
        <f t="shared" si="249"/>
        <v>0</v>
      </c>
      <c r="UA23">
        <f t="shared" si="250"/>
        <v>0</v>
      </c>
      <c r="UB23">
        <f t="shared" si="251"/>
        <v>0</v>
      </c>
      <c r="UC23">
        <f t="shared" si="252"/>
        <v>5773.75</v>
      </c>
      <c r="UD23">
        <f t="shared" si="253"/>
        <v>0</v>
      </c>
      <c r="UE23">
        <f t="shared" si="254"/>
        <v>0</v>
      </c>
      <c r="UF23">
        <f t="shared" si="255"/>
        <v>0</v>
      </c>
      <c r="UG23">
        <f t="shared" si="256"/>
        <v>0</v>
      </c>
      <c r="UH23">
        <f t="shared" si="257"/>
        <v>0</v>
      </c>
      <c r="UI23">
        <f t="shared" si="258"/>
        <v>0</v>
      </c>
      <c r="UJ23">
        <f t="shared" si="259"/>
        <v>0</v>
      </c>
      <c r="UK23">
        <f t="shared" si="260"/>
        <v>0</v>
      </c>
      <c r="UL23">
        <f t="shared" si="261"/>
        <v>0</v>
      </c>
      <c r="UM23">
        <f t="shared" si="262"/>
        <v>5120.75</v>
      </c>
      <c r="UN23">
        <f t="shared" si="263"/>
        <v>0</v>
      </c>
      <c r="UO23">
        <f t="shared" si="264"/>
        <v>0</v>
      </c>
      <c r="UP23">
        <f t="shared" si="265"/>
        <v>0</v>
      </c>
      <c r="UQ23">
        <f t="shared" si="266"/>
        <v>0</v>
      </c>
      <c r="UR23">
        <f t="shared" si="267"/>
        <v>0</v>
      </c>
      <c r="US23">
        <f t="shared" si="268"/>
        <v>0</v>
      </c>
      <c r="UT23">
        <f t="shared" si="269"/>
        <v>0</v>
      </c>
      <c r="UU23">
        <f t="shared" si="270"/>
        <v>653</v>
      </c>
      <c r="UV23">
        <f t="shared" si="271"/>
        <v>5915.09</v>
      </c>
      <c r="UW23">
        <f t="shared" si="272"/>
        <v>5120.75</v>
      </c>
      <c r="UX23">
        <f t="shared" si="273"/>
        <v>58.66</v>
      </c>
      <c r="UY23">
        <f t="shared" si="274"/>
        <v>853.00000000000011</v>
      </c>
      <c r="UZ23">
        <f t="shared" si="275"/>
        <v>3</v>
      </c>
      <c r="VA23" t="str">
        <f t="shared" si="276"/>
        <v/>
      </c>
      <c r="VB23">
        <f t="shared" si="277"/>
        <v>2</v>
      </c>
      <c r="VY23">
        <f t="shared" si="278"/>
        <v>3</v>
      </c>
      <c r="VZ23">
        <f t="shared" si="279"/>
        <v>999</v>
      </c>
      <c r="WH23">
        <v>20</v>
      </c>
      <c r="WI23">
        <f t="shared" si="383"/>
        <v>2262.96</v>
      </c>
      <c r="WJ23">
        <f t="shared" si="384"/>
        <v>6169.07</v>
      </c>
      <c r="WK23">
        <f t="shared" si="385"/>
        <v>6696.93</v>
      </c>
      <c r="WL23">
        <f t="shared" si="386"/>
        <v>0</v>
      </c>
      <c r="WM23">
        <f t="shared" si="387"/>
        <v>0</v>
      </c>
      <c r="WN23">
        <f t="shared" si="388"/>
        <v>0</v>
      </c>
      <c r="WO23">
        <f t="shared" si="389"/>
        <v>0</v>
      </c>
      <c r="WP23">
        <f t="shared" si="390"/>
        <v>0</v>
      </c>
      <c r="WQ23">
        <f t="shared" si="391"/>
        <v>0</v>
      </c>
      <c r="WR23">
        <f t="shared" si="392"/>
        <v>0</v>
      </c>
      <c r="WS23">
        <f t="shared" si="280"/>
        <v>90</v>
      </c>
      <c r="WT23">
        <f t="shared" si="281"/>
        <v>163</v>
      </c>
      <c r="WU23">
        <f t="shared" si="282"/>
        <v>200</v>
      </c>
      <c r="WV23">
        <f t="shared" si="283"/>
        <v>0</v>
      </c>
      <c r="WW23">
        <f t="shared" si="284"/>
        <v>0</v>
      </c>
      <c r="WX23">
        <f t="shared" si="285"/>
        <v>0</v>
      </c>
      <c r="WY23">
        <f t="shared" si="286"/>
        <v>0</v>
      </c>
      <c r="WZ23">
        <f t="shared" si="287"/>
        <v>0</v>
      </c>
      <c r="XA23">
        <f t="shared" si="288"/>
        <v>0</v>
      </c>
      <c r="XB23">
        <f t="shared" si="289"/>
        <v>0</v>
      </c>
      <c r="XC23">
        <f t="shared" si="290"/>
        <v>2216.31</v>
      </c>
      <c r="XD23">
        <f t="shared" si="291"/>
        <v>6147.3899999999994</v>
      </c>
      <c r="XE23">
        <f t="shared" si="292"/>
        <v>6563.34</v>
      </c>
      <c r="XF23">
        <f t="shared" si="293"/>
        <v>0</v>
      </c>
      <c r="XG23">
        <f t="shared" si="294"/>
        <v>0</v>
      </c>
      <c r="XH23">
        <f t="shared" si="295"/>
        <v>0</v>
      </c>
      <c r="XI23">
        <f t="shared" si="296"/>
        <v>0</v>
      </c>
      <c r="XJ23">
        <f t="shared" si="297"/>
        <v>0</v>
      </c>
      <c r="XK23">
        <f t="shared" si="298"/>
        <v>0</v>
      </c>
      <c r="XL23">
        <f t="shared" si="299"/>
        <v>0</v>
      </c>
      <c r="XM23">
        <f t="shared" si="300"/>
        <v>2216.31</v>
      </c>
      <c r="XN23">
        <f t="shared" si="301"/>
        <v>6147.39</v>
      </c>
      <c r="XO23">
        <f t="shared" si="302"/>
        <v>6563.34</v>
      </c>
      <c r="XP23">
        <f t="shared" si="303"/>
        <v>0</v>
      </c>
      <c r="XQ23">
        <f t="shared" si="304"/>
        <v>0</v>
      </c>
      <c r="XR23">
        <f t="shared" si="305"/>
        <v>0</v>
      </c>
      <c r="XS23">
        <f t="shared" si="306"/>
        <v>0</v>
      </c>
      <c r="XT23">
        <f t="shared" si="307"/>
        <v>0</v>
      </c>
      <c r="XU23">
        <f t="shared" si="308"/>
        <v>0</v>
      </c>
      <c r="XV23">
        <f t="shared" si="309"/>
        <v>0</v>
      </c>
      <c r="XX23">
        <f t="shared" si="310"/>
        <v>15128.96</v>
      </c>
      <c r="XY23">
        <f t="shared" si="311"/>
        <v>14927.04</v>
      </c>
      <c r="XZ23">
        <f t="shared" si="312"/>
        <v>251.07999999999998</v>
      </c>
    </row>
    <row r="24" spans="1:650" x14ac:dyDescent="0.45">
      <c r="A24" s="10" t="s">
        <v>43</v>
      </c>
      <c r="B24" s="10"/>
      <c r="C24" s="10"/>
      <c r="D24" s="10"/>
      <c r="E24" s="10"/>
      <c r="F24" s="10"/>
      <c r="G24" s="10"/>
      <c r="H24" s="10"/>
      <c r="I24" s="10"/>
      <c r="AT24">
        <v>21</v>
      </c>
      <c r="AU24">
        <f t="shared" si="313"/>
        <v>0</v>
      </c>
      <c r="AV24">
        <f t="shared" si="314"/>
        <v>3508.03</v>
      </c>
      <c r="AW24">
        <f t="shared" si="315"/>
        <v>6563.34</v>
      </c>
      <c r="AX24">
        <f t="shared" si="316"/>
        <v>0</v>
      </c>
      <c r="AY24">
        <f t="shared" si="317"/>
        <v>0</v>
      </c>
      <c r="AZ24">
        <f t="shared" si="318"/>
        <v>0</v>
      </c>
      <c r="BA24">
        <f t="shared" si="319"/>
        <v>0</v>
      </c>
      <c r="BB24">
        <f t="shared" si="320"/>
        <v>0</v>
      </c>
      <c r="BC24">
        <f t="shared" si="321"/>
        <v>0</v>
      </c>
      <c r="BD24">
        <f t="shared" si="322"/>
        <v>0</v>
      </c>
      <c r="BE24">
        <f t="shared" si="0"/>
        <v>0</v>
      </c>
      <c r="BF24">
        <f t="shared" si="1"/>
        <v>163</v>
      </c>
      <c r="BG24">
        <f t="shared" si="2"/>
        <v>200</v>
      </c>
      <c r="BH24">
        <f t="shared" si="3"/>
        <v>0</v>
      </c>
      <c r="BI24">
        <f t="shared" si="4"/>
        <v>0</v>
      </c>
      <c r="BJ24">
        <f t="shared" si="5"/>
        <v>0</v>
      </c>
      <c r="BK24">
        <f t="shared" si="6"/>
        <v>0</v>
      </c>
      <c r="BL24">
        <f t="shared" si="7"/>
        <v>0</v>
      </c>
      <c r="BM24">
        <f t="shared" si="8"/>
        <v>0</v>
      </c>
      <c r="BN24">
        <f t="shared" si="9"/>
        <v>0</v>
      </c>
      <c r="BO24">
        <f t="shared" si="10"/>
        <v>0</v>
      </c>
      <c r="BP24">
        <f t="shared" si="11"/>
        <v>3425.3900000000003</v>
      </c>
      <c r="BQ24">
        <f t="shared" si="12"/>
        <v>6428.43</v>
      </c>
      <c r="BR24">
        <f t="shared" si="13"/>
        <v>0</v>
      </c>
      <c r="BS24">
        <f t="shared" si="14"/>
        <v>0</v>
      </c>
      <c r="BT24">
        <f t="shared" si="15"/>
        <v>0</v>
      </c>
      <c r="BU24">
        <f t="shared" si="16"/>
        <v>0</v>
      </c>
      <c r="BV24">
        <f t="shared" si="17"/>
        <v>0</v>
      </c>
      <c r="BW24">
        <f t="shared" si="18"/>
        <v>0</v>
      </c>
      <c r="BX24">
        <f t="shared" si="19"/>
        <v>0</v>
      </c>
      <c r="BY24">
        <f t="shared" si="20"/>
        <v>0</v>
      </c>
      <c r="BZ24">
        <f t="shared" si="21"/>
        <v>3135.39</v>
      </c>
      <c r="CA24">
        <f t="shared" si="22"/>
        <v>6428.43</v>
      </c>
      <c r="CB24">
        <f t="shared" si="23"/>
        <v>0</v>
      </c>
      <c r="CC24">
        <f t="shared" si="24"/>
        <v>0</v>
      </c>
      <c r="CD24">
        <f t="shared" si="25"/>
        <v>0</v>
      </c>
      <c r="CE24">
        <f t="shared" si="26"/>
        <v>0</v>
      </c>
      <c r="CF24">
        <f t="shared" si="27"/>
        <v>0</v>
      </c>
      <c r="CG24">
        <f t="shared" si="28"/>
        <v>0</v>
      </c>
      <c r="CH24">
        <f t="shared" si="29"/>
        <v>0</v>
      </c>
      <c r="CI24">
        <f t="shared" si="30"/>
        <v>290</v>
      </c>
      <c r="CJ24">
        <f t="shared" si="31"/>
        <v>10071.370000000001</v>
      </c>
      <c r="CK24">
        <f t="shared" si="32"/>
        <v>9563.82</v>
      </c>
      <c r="CL24">
        <f t="shared" si="33"/>
        <v>145.44999999999999</v>
      </c>
      <c r="CM24">
        <f t="shared" si="34"/>
        <v>653.00000000000114</v>
      </c>
      <c r="CN24">
        <f t="shared" si="35"/>
        <v>2</v>
      </c>
      <c r="CO24" t="str">
        <f t="shared" si="36"/>
        <v/>
      </c>
      <c r="CP24">
        <f t="shared" si="37"/>
        <v>1</v>
      </c>
      <c r="DM24">
        <f t="shared" si="38"/>
        <v>2</v>
      </c>
      <c r="DN24">
        <f t="shared" si="39"/>
        <v>999</v>
      </c>
      <c r="DV24">
        <v>21</v>
      </c>
      <c r="DW24">
        <f t="shared" si="323"/>
        <v>2216.31</v>
      </c>
      <c r="DX24">
        <f t="shared" si="324"/>
        <v>1144.67</v>
      </c>
      <c r="DY24">
        <f t="shared" si="325"/>
        <v>6563.34</v>
      </c>
      <c r="DZ24">
        <f t="shared" si="326"/>
        <v>0</v>
      </c>
      <c r="EA24">
        <f t="shared" si="327"/>
        <v>0</v>
      </c>
      <c r="EB24">
        <f t="shared" si="328"/>
        <v>0</v>
      </c>
      <c r="EC24">
        <f t="shared" si="329"/>
        <v>0</v>
      </c>
      <c r="ED24">
        <f t="shared" si="330"/>
        <v>0</v>
      </c>
      <c r="EE24">
        <f t="shared" si="331"/>
        <v>0</v>
      </c>
      <c r="EF24">
        <f t="shared" si="332"/>
        <v>0</v>
      </c>
      <c r="EG24">
        <f t="shared" si="40"/>
        <v>90</v>
      </c>
      <c r="EH24">
        <f t="shared" si="41"/>
        <v>163</v>
      </c>
      <c r="EI24">
        <f t="shared" si="42"/>
        <v>200</v>
      </c>
      <c r="EJ24">
        <f t="shared" si="43"/>
        <v>0</v>
      </c>
      <c r="EK24">
        <f t="shared" si="44"/>
        <v>0</v>
      </c>
      <c r="EL24">
        <f t="shared" si="45"/>
        <v>0</v>
      </c>
      <c r="EM24">
        <f t="shared" si="46"/>
        <v>0</v>
      </c>
      <c r="EN24">
        <f t="shared" si="47"/>
        <v>0</v>
      </c>
      <c r="EO24">
        <f t="shared" si="48"/>
        <v>0</v>
      </c>
      <c r="EP24">
        <f t="shared" si="49"/>
        <v>0</v>
      </c>
      <c r="EQ24">
        <f t="shared" si="50"/>
        <v>2168.77</v>
      </c>
      <c r="ER24">
        <f t="shared" si="51"/>
        <v>1007.8900000000001</v>
      </c>
      <c r="ES24">
        <f t="shared" si="52"/>
        <v>6428.43</v>
      </c>
      <c r="ET24">
        <f t="shared" si="53"/>
        <v>0</v>
      </c>
      <c r="EU24">
        <f t="shared" si="54"/>
        <v>0</v>
      </c>
      <c r="EV24">
        <f t="shared" si="55"/>
        <v>0</v>
      </c>
      <c r="EW24">
        <f t="shared" si="56"/>
        <v>0</v>
      </c>
      <c r="EX24">
        <f t="shared" si="57"/>
        <v>0</v>
      </c>
      <c r="EY24">
        <f t="shared" si="58"/>
        <v>0</v>
      </c>
      <c r="EZ24">
        <f t="shared" si="59"/>
        <v>0</v>
      </c>
      <c r="FA24">
        <f t="shared" si="60"/>
        <v>2168.77</v>
      </c>
      <c r="FB24">
        <f t="shared" si="61"/>
        <v>807.89</v>
      </c>
      <c r="FC24">
        <f t="shared" si="62"/>
        <v>6428.43</v>
      </c>
      <c r="FD24">
        <f t="shared" si="63"/>
        <v>0</v>
      </c>
      <c r="FE24">
        <f t="shared" si="64"/>
        <v>0</v>
      </c>
      <c r="FF24">
        <f t="shared" si="65"/>
        <v>0</v>
      </c>
      <c r="FG24">
        <f t="shared" si="66"/>
        <v>0</v>
      </c>
      <c r="FH24">
        <f t="shared" si="67"/>
        <v>0</v>
      </c>
      <c r="FI24">
        <f t="shared" si="68"/>
        <v>0</v>
      </c>
      <c r="FJ24">
        <f t="shared" si="69"/>
        <v>0</v>
      </c>
      <c r="FK24">
        <f t="shared" si="70"/>
        <v>200</v>
      </c>
      <c r="FL24">
        <f t="shared" si="71"/>
        <v>9924.32</v>
      </c>
      <c r="FM24">
        <f t="shared" si="72"/>
        <v>9405.09</v>
      </c>
      <c r="FN24">
        <f t="shared" si="73"/>
        <v>133.77000000000001</v>
      </c>
      <c r="FO24">
        <f t="shared" si="74"/>
        <v>652.99999999999955</v>
      </c>
      <c r="FP24">
        <f t="shared" si="75"/>
        <v>2</v>
      </c>
      <c r="FQ24" t="str">
        <f t="shared" si="76"/>
        <v/>
      </c>
      <c r="FR24">
        <f t="shared" si="77"/>
        <v>0</v>
      </c>
      <c r="GO24">
        <f t="shared" si="78"/>
        <v>1</v>
      </c>
      <c r="GP24">
        <f t="shared" si="79"/>
        <v>999</v>
      </c>
      <c r="GX24">
        <v>21</v>
      </c>
      <c r="GY24">
        <f t="shared" si="333"/>
        <v>2216.31</v>
      </c>
      <c r="GZ24">
        <f t="shared" si="334"/>
        <v>6147.39</v>
      </c>
      <c r="HA24">
        <f t="shared" si="335"/>
        <v>6563.34</v>
      </c>
      <c r="HB24">
        <f t="shared" si="336"/>
        <v>0</v>
      </c>
      <c r="HC24">
        <f t="shared" si="337"/>
        <v>0</v>
      </c>
      <c r="HD24">
        <f t="shared" si="338"/>
        <v>0</v>
      </c>
      <c r="HE24">
        <f t="shared" si="339"/>
        <v>0</v>
      </c>
      <c r="HF24">
        <f t="shared" si="340"/>
        <v>0</v>
      </c>
      <c r="HG24">
        <f t="shared" si="341"/>
        <v>0</v>
      </c>
      <c r="HH24">
        <f t="shared" si="342"/>
        <v>0</v>
      </c>
      <c r="HI24">
        <f t="shared" si="80"/>
        <v>90</v>
      </c>
      <c r="HJ24">
        <f t="shared" si="81"/>
        <v>163</v>
      </c>
      <c r="HK24">
        <f t="shared" si="82"/>
        <v>200</v>
      </c>
      <c r="HL24">
        <f t="shared" si="83"/>
        <v>0</v>
      </c>
      <c r="HM24">
        <f t="shared" si="84"/>
        <v>0</v>
      </c>
      <c r="HN24">
        <f t="shared" si="85"/>
        <v>0</v>
      </c>
      <c r="HO24">
        <f t="shared" si="86"/>
        <v>0</v>
      </c>
      <c r="HP24">
        <f t="shared" si="87"/>
        <v>0</v>
      </c>
      <c r="HQ24">
        <f t="shared" si="88"/>
        <v>0</v>
      </c>
      <c r="HR24">
        <f t="shared" si="89"/>
        <v>0</v>
      </c>
      <c r="HS24">
        <f t="shared" si="90"/>
        <v>2168.77</v>
      </c>
      <c r="HT24">
        <f t="shared" si="91"/>
        <v>6125.22</v>
      </c>
      <c r="HU24">
        <f t="shared" si="92"/>
        <v>6428.43</v>
      </c>
      <c r="HV24">
        <f t="shared" si="93"/>
        <v>0</v>
      </c>
      <c r="HW24">
        <f t="shared" si="94"/>
        <v>0</v>
      </c>
      <c r="HX24">
        <f t="shared" si="95"/>
        <v>0</v>
      </c>
      <c r="HY24">
        <f t="shared" si="96"/>
        <v>0</v>
      </c>
      <c r="HZ24">
        <f t="shared" si="97"/>
        <v>0</v>
      </c>
      <c r="IA24">
        <f t="shared" si="98"/>
        <v>0</v>
      </c>
      <c r="IB24">
        <f t="shared" si="99"/>
        <v>0</v>
      </c>
      <c r="IC24">
        <f t="shared" si="100"/>
        <v>2168.77</v>
      </c>
      <c r="ID24">
        <f t="shared" si="101"/>
        <v>6125.22</v>
      </c>
      <c r="IE24">
        <f t="shared" si="102"/>
        <v>6428.43</v>
      </c>
      <c r="IF24">
        <f t="shared" si="103"/>
        <v>0</v>
      </c>
      <c r="IG24">
        <f t="shared" si="104"/>
        <v>0</v>
      </c>
      <c r="IH24">
        <f t="shared" si="105"/>
        <v>0</v>
      </c>
      <c r="II24">
        <f t="shared" si="106"/>
        <v>0</v>
      </c>
      <c r="IJ24">
        <f t="shared" si="107"/>
        <v>0</v>
      </c>
      <c r="IK24">
        <f t="shared" si="108"/>
        <v>0</v>
      </c>
      <c r="IL24">
        <f t="shared" si="109"/>
        <v>0</v>
      </c>
      <c r="IM24">
        <f t="shared" si="110"/>
        <v>0</v>
      </c>
      <c r="IN24">
        <f t="shared" si="111"/>
        <v>14927.04</v>
      </c>
      <c r="IO24">
        <f t="shared" si="112"/>
        <v>14722.42</v>
      </c>
      <c r="IP24">
        <f t="shared" si="113"/>
        <v>248.38000000000002</v>
      </c>
      <c r="IQ24">
        <f t="shared" si="114"/>
        <v>453.0000000000008</v>
      </c>
      <c r="IR24">
        <f t="shared" si="115"/>
        <v>1</v>
      </c>
      <c r="IS24" t="str">
        <f t="shared" si="116"/>
        <v/>
      </c>
      <c r="IT24">
        <f t="shared" si="117"/>
        <v>0</v>
      </c>
      <c r="JQ24">
        <f t="shared" si="118"/>
        <v>1</v>
      </c>
      <c r="JR24">
        <f t="shared" si="119"/>
        <v>999</v>
      </c>
      <c r="JZ24">
        <v>21</v>
      </c>
      <c r="KA24">
        <f t="shared" si="343"/>
        <v>0</v>
      </c>
      <c r="KB24">
        <f t="shared" si="344"/>
        <v>5954.21</v>
      </c>
      <c r="KC24">
        <f t="shared" si="345"/>
        <v>6563.34</v>
      </c>
      <c r="KD24">
        <f t="shared" si="346"/>
        <v>0</v>
      </c>
      <c r="KE24">
        <f t="shared" si="347"/>
        <v>0</v>
      </c>
      <c r="KF24">
        <f t="shared" si="348"/>
        <v>0</v>
      </c>
      <c r="KG24">
        <f t="shared" si="349"/>
        <v>0</v>
      </c>
      <c r="KH24">
        <f t="shared" si="350"/>
        <v>0</v>
      </c>
      <c r="KI24">
        <f t="shared" si="351"/>
        <v>0</v>
      </c>
      <c r="KJ24">
        <f t="shared" si="352"/>
        <v>0</v>
      </c>
      <c r="KK24">
        <f t="shared" si="120"/>
        <v>0</v>
      </c>
      <c r="KL24">
        <f t="shared" si="121"/>
        <v>163</v>
      </c>
      <c r="KM24">
        <f t="shared" si="122"/>
        <v>200</v>
      </c>
      <c r="KN24">
        <f t="shared" si="123"/>
        <v>0</v>
      </c>
      <c r="KO24">
        <f t="shared" si="124"/>
        <v>0</v>
      </c>
      <c r="KP24">
        <f t="shared" si="125"/>
        <v>0</v>
      </c>
      <c r="KQ24">
        <f t="shared" si="126"/>
        <v>0</v>
      </c>
      <c r="KR24">
        <f t="shared" si="127"/>
        <v>0</v>
      </c>
      <c r="KS24">
        <f t="shared" si="128"/>
        <v>0</v>
      </c>
      <c r="KT24">
        <f t="shared" si="129"/>
        <v>0</v>
      </c>
      <c r="KU24">
        <f t="shared" si="130"/>
        <v>0</v>
      </c>
      <c r="KV24">
        <f t="shared" si="131"/>
        <v>5927.61</v>
      </c>
      <c r="KW24">
        <f t="shared" si="132"/>
        <v>6428.43</v>
      </c>
      <c r="KX24">
        <f t="shared" si="133"/>
        <v>0</v>
      </c>
      <c r="KY24">
        <f t="shared" si="134"/>
        <v>0</v>
      </c>
      <c r="KZ24">
        <f t="shared" si="135"/>
        <v>0</v>
      </c>
      <c r="LA24">
        <f t="shared" si="136"/>
        <v>0</v>
      </c>
      <c r="LB24">
        <f t="shared" si="137"/>
        <v>0</v>
      </c>
      <c r="LC24">
        <f t="shared" si="138"/>
        <v>0</v>
      </c>
      <c r="LD24">
        <f t="shared" si="139"/>
        <v>0</v>
      </c>
      <c r="LE24">
        <f t="shared" si="140"/>
        <v>0</v>
      </c>
      <c r="LF24">
        <f t="shared" si="141"/>
        <v>5737.61</v>
      </c>
      <c r="LG24">
        <f t="shared" si="142"/>
        <v>6428.43</v>
      </c>
      <c r="LH24">
        <f t="shared" si="143"/>
        <v>0</v>
      </c>
      <c r="LI24">
        <f t="shared" si="144"/>
        <v>0</v>
      </c>
      <c r="LJ24">
        <f t="shared" si="145"/>
        <v>0</v>
      </c>
      <c r="LK24">
        <f t="shared" si="146"/>
        <v>0</v>
      </c>
      <c r="LL24">
        <f t="shared" si="147"/>
        <v>0</v>
      </c>
      <c r="LM24">
        <f t="shared" si="148"/>
        <v>0</v>
      </c>
      <c r="LN24">
        <f t="shared" si="149"/>
        <v>0</v>
      </c>
      <c r="LO24">
        <f t="shared" si="150"/>
        <v>190</v>
      </c>
      <c r="LP24">
        <f t="shared" si="151"/>
        <v>12517.55</v>
      </c>
      <c r="LQ24">
        <f t="shared" si="152"/>
        <v>12166.04</v>
      </c>
      <c r="LR24">
        <f t="shared" si="153"/>
        <v>201.49</v>
      </c>
      <c r="LS24">
        <f t="shared" si="154"/>
        <v>552.99999999999841</v>
      </c>
      <c r="LT24">
        <f t="shared" si="155"/>
        <v>2</v>
      </c>
      <c r="LU24" t="str">
        <f t="shared" si="156"/>
        <v/>
      </c>
      <c r="LV24">
        <f t="shared" si="157"/>
        <v>1</v>
      </c>
      <c r="MS24">
        <f t="shared" si="158"/>
        <v>2</v>
      </c>
      <c r="MT24">
        <f t="shared" si="159"/>
        <v>999</v>
      </c>
      <c r="NB24">
        <v>21</v>
      </c>
      <c r="NC24">
        <f t="shared" si="353"/>
        <v>0</v>
      </c>
      <c r="ND24">
        <f t="shared" si="354"/>
        <v>3508.03</v>
      </c>
      <c r="NE24">
        <f t="shared" si="355"/>
        <v>6563.34</v>
      </c>
      <c r="NF24">
        <f t="shared" si="356"/>
        <v>0</v>
      </c>
      <c r="NG24">
        <f t="shared" si="357"/>
        <v>0</v>
      </c>
      <c r="NH24">
        <f t="shared" si="358"/>
        <v>0</v>
      </c>
      <c r="NI24">
        <f t="shared" si="359"/>
        <v>0</v>
      </c>
      <c r="NJ24">
        <f t="shared" si="360"/>
        <v>0</v>
      </c>
      <c r="NK24">
        <f t="shared" si="361"/>
        <v>0</v>
      </c>
      <c r="NL24">
        <f t="shared" si="362"/>
        <v>0</v>
      </c>
      <c r="NM24">
        <f t="shared" si="160"/>
        <v>0</v>
      </c>
      <c r="NN24">
        <f t="shared" si="161"/>
        <v>163</v>
      </c>
      <c r="NO24">
        <f t="shared" si="162"/>
        <v>200</v>
      </c>
      <c r="NP24">
        <f t="shared" si="163"/>
        <v>0</v>
      </c>
      <c r="NQ24">
        <f t="shared" si="164"/>
        <v>0</v>
      </c>
      <c r="NR24">
        <f t="shared" si="165"/>
        <v>0</v>
      </c>
      <c r="NS24">
        <f t="shared" si="166"/>
        <v>0</v>
      </c>
      <c r="NT24">
        <f t="shared" si="167"/>
        <v>0</v>
      </c>
      <c r="NU24">
        <f t="shared" si="168"/>
        <v>0</v>
      </c>
      <c r="NV24">
        <f t="shared" si="169"/>
        <v>0</v>
      </c>
      <c r="NW24">
        <f t="shared" si="170"/>
        <v>0</v>
      </c>
      <c r="NX24">
        <f t="shared" si="171"/>
        <v>3425.3900000000003</v>
      </c>
      <c r="NY24">
        <f t="shared" si="172"/>
        <v>6428.43</v>
      </c>
      <c r="NZ24">
        <f t="shared" si="173"/>
        <v>0</v>
      </c>
      <c r="OA24">
        <f t="shared" si="174"/>
        <v>0</v>
      </c>
      <c r="OB24">
        <f t="shared" si="175"/>
        <v>0</v>
      </c>
      <c r="OC24">
        <f t="shared" si="176"/>
        <v>0</v>
      </c>
      <c r="OD24">
        <f t="shared" si="177"/>
        <v>0</v>
      </c>
      <c r="OE24">
        <f t="shared" si="178"/>
        <v>0</v>
      </c>
      <c r="OF24">
        <f t="shared" si="179"/>
        <v>0</v>
      </c>
      <c r="OG24">
        <f t="shared" si="180"/>
        <v>0</v>
      </c>
      <c r="OH24">
        <f t="shared" si="181"/>
        <v>3135.39</v>
      </c>
      <c r="OI24">
        <f t="shared" si="182"/>
        <v>6428.43</v>
      </c>
      <c r="OJ24">
        <f t="shared" si="183"/>
        <v>0</v>
      </c>
      <c r="OK24">
        <f t="shared" si="184"/>
        <v>0</v>
      </c>
      <c r="OL24">
        <f t="shared" si="185"/>
        <v>0</v>
      </c>
      <c r="OM24">
        <f t="shared" si="186"/>
        <v>0</v>
      </c>
      <c r="ON24">
        <f t="shared" si="187"/>
        <v>0</v>
      </c>
      <c r="OO24">
        <f t="shared" si="188"/>
        <v>0</v>
      </c>
      <c r="OP24">
        <f t="shared" si="189"/>
        <v>0</v>
      </c>
      <c r="OQ24">
        <f t="shared" si="190"/>
        <v>290</v>
      </c>
      <c r="OR24">
        <f t="shared" si="191"/>
        <v>10071.370000000001</v>
      </c>
      <c r="OS24">
        <f t="shared" si="192"/>
        <v>9563.82</v>
      </c>
      <c r="OT24">
        <f t="shared" si="193"/>
        <v>145.44999999999999</v>
      </c>
      <c r="OU24">
        <f t="shared" si="194"/>
        <v>653.00000000000114</v>
      </c>
      <c r="OV24">
        <f t="shared" si="195"/>
        <v>2</v>
      </c>
      <c r="OW24" t="str">
        <f t="shared" si="196"/>
        <v/>
      </c>
      <c r="OX24">
        <f t="shared" si="197"/>
        <v>1</v>
      </c>
      <c r="PU24">
        <f t="shared" si="198"/>
        <v>2</v>
      </c>
      <c r="PV24">
        <f t="shared" si="199"/>
        <v>999</v>
      </c>
      <c r="QD24">
        <v>21</v>
      </c>
      <c r="QE24">
        <f t="shared" si="363"/>
        <v>0</v>
      </c>
      <c r="QF24">
        <f t="shared" si="364"/>
        <v>1032.21</v>
      </c>
      <c r="QG24">
        <f t="shared" si="365"/>
        <v>6563.34</v>
      </c>
      <c r="QH24">
        <f t="shared" si="366"/>
        <v>0</v>
      </c>
      <c r="QI24">
        <f t="shared" si="367"/>
        <v>0</v>
      </c>
      <c r="QJ24">
        <f t="shared" si="368"/>
        <v>0</v>
      </c>
      <c r="QK24">
        <f t="shared" si="369"/>
        <v>0</v>
      </c>
      <c r="QL24">
        <f t="shared" si="370"/>
        <v>0</v>
      </c>
      <c r="QM24">
        <f t="shared" si="371"/>
        <v>0</v>
      </c>
      <c r="QN24">
        <f t="shared" si="372"/>
        <v>0</v>
      </c>
      <c r="QO24">
        <f t="shared" si="200"/>
        <v>0</v>
      </c>
      <c r="QP24">
        <f t="shared" si="201"/>
        <v>163</v>
      </c>
      <c r="QQ24">
        <f t="shared" si="202"/>
        <v>200</v>
      </c>
      <c r="QR24">
        <f t="shared" si="203"/>
        <v>0</v>
      </c>
      <c r="QS24">
        <f t="shared" si="204"/>
        <v>0</v>
      </c>
      <c r="QT24">
        <f t="shared" si="205"/>
        <v>0</v>
      </c>
      <c r="QU24">
        <f t="shared" si="206"/>
        <v>0</v>
      </c>
      <c r="QV24">
        <f t="shared" si="207"/>
        <v>0</v>
      </c>
      <c r="QW24">
        <f t="shared" si="208"/>
        <v>0</v>
      </c>
      <c r="QX24">
        <f t="shared" si="209"/>
        <v>0</v>
      </c>
      <c r="QY24">
        <f t="shared" si="210"/>
        <v>0</v>
      </c>
      <c r="QZ24">
        <f t="shared" si="211"/>
        <v>892.86000000000013</v>
      </c>
      <c r="RA24">
        <f t="shared" si="212"/>
        <v>6428.43</v>
      </c>
      <c r="RB24">
        <f t="shared" si="213"/>
        <v>0</v>
      </c>
      <c r="RC24">
        <f t="shared" si="214"/>
        <v>0</v>
      </c>
      <c r="RD24">
        <f t="shared" si="215"/>
        <v>0</v>
      </c>
      <c r="RE24">
        <f t="shared" si="216"/>
        <v>0</v>
      </c>
      <c r="RF24">
        <f t="shared" si="217"/>
        <v>0</v>
      </c>
      <c r="RG24">
        <f t="shared" si="218"/>
        <v>0</v>
      </c>
      <c r="RH24">
        <f t="shared" si="219"/>
        <v>0</v>
      </c>
      <c r="RI24">
        <f t="shared" si="220"/>
        <v>0</v>
      </c>
      <c r="RJ24">
        <f t="shared" si="221"/>
        <v>502.86</v>
      </c>
      <c r="RK24">
        <f t="shared" si="222"/>
        <v>6428.43</v>
      </c>
      <c r="RL24">
        <f t="shared" si="223"/>
        <v>0</v>
      </c>
      <c r="RM24">
        <f t="shared" si="224"/>
        <v>0</v>
      </c>
      <c r="RN24">
        <f t="shared" si="225"/>
        <v>0</v>
      </c>
      <c r="RO24">
        <f t="shared" si="226"/>
        <v>0</v>
      </c>
      <c r="RP24">
        <f t="shared" si="227"/>
        <v>0</v>
      </c>
      <c r="RQ24">
        <f t="shared" si="228"/>
        <v>0</v>
      </c>
      <c r="RR24">
        <f t="shared" si="229"/>
        <v>0</v>
      </c>
      <c r="RS24">
        <f t="shared" si="230"/>
        <v>390</v>
      </c>
      <c r="RT24">
        <f t="shared" si="231"/>
        <v>7595.55</v>
      </c>
      <c r="RU24">
        <f t="shared" si="232"/>
        <v>6931.29</v>
      </c>
      <c r="RV24">
        <f t="shared" si="233"/>
        <v>88.740000000000009</v>
      </c>
      <c r="RW24">
        <f t="shared" si="234"/>
        <v>753.00000000000023</v>
      </c>
      <c r="RX24">
        <f t="shared" si="235"/>
        <v>2</v>
      </c>
      <c r="RY24" t="str">
        <f t="shared" si="236"/>
        <v/>
      </c>
      <c r="RZ24">
        <f t="shared" si="237"/>
        <v>1</v>
      </c>
      <c r="SW24">
        <f t="shared" si="238"/>
        <v>2</v>
      </c>
      <c r="SX24">
        <f t="shared" si="239"/>
        <v>999</v>
      </c>
      <c r="TF24">
        <v>21</v>
      </c>
      <c r="TG24">
        <f t="shared" si="373"/>
        <v>0</v>
      </c>
      <c r="TH24">
        <f t="shared" si="374"/>
        <v>0</v>
      </c>
      <c r="TI24">
        <f t="shared" si="375"/>
        <v>5120.75</v>
      </c>
      <c r="TJ24">
        <f t="shared" si="376"/>
        <v>0</v>
      </c>
      <c r="TK24">
        <f t="shared" si="377"/>
        <v>0</v>
      </c>
      <c r="TL24">
        <f t="shared" si="378"/>
        <v>0</v>
      </c>
      <c r="TM24">
        <f t="shared" si="379"/>
        <v>0</v>
      </c>
      <c r="TN24">
        <f t="shared" si="380"/>
        <v>0</v>
      </c>
      <c r="TO24">
        <f t="shared" si="381"/>
        <v>0</v>
      </c>
      <c r="TP24">
        <f t="shared" si="382"/>
        <v>0</v>
      </c>
      <c r="TQ24">
        <f t="shared" si="240"/>
        <v>0</v>
      </c>
      <c r="TR24">
        <f t="shared" si="241"/>
        <v>0</v>
      </c>
      <c r="TS24">
        <f t="shared" si="242"/>
        <v>200</v>
      </c>
      <c r="TT24">
        <f t="shared" si="243"/>
        <v>0</v>
      </c>
      <c r="TU24">
        <f t="shared" si="244"/>
        <v>0</v>
      </c>
      <c r="TV24">
        <f t="shared" si="245"/>
        <v>0</v>
      </c>
      <c r="TW24">
        <f t="shared" si="246"/>
        <v>0</v>
      </c>
      <c r="TX24">
        <f t="shared" si="247"/>
        <v>0</v>
      </c>
      <c r="TY24">
        <f t="shared" si="248"/>
        <v>0</v>
      </c>
      <c r="TZ24">
        <f t="shared" si="249"/>
        <v>0</v>
      </c>
      <c r="UA24">
        <f t="shared" si="250"/>
        <v>0</v>
      </c>
      <c r="UB24">
        <f t="shared" si="251"/>
        <v>0</v>
      </c>
      <c r="UC24">
        <f t="shared" si="252"/>
        <v>4971.53</v>
      </c>
      <c r="UD24">
        <f t="shared" si="253"/>
        <v>0</v>
      </c>
      <c r="UE24">
        <f t="shared" si="254"/>
        <v>0</v>
      </c>
      <c r="UF24">
        <f t="shared" si="255"/>
        <v>0</v>
      </c>
      <c r="UG24">
        <f t="shared" si="256"/>
        <v>0</v>
      </c>
      <c r="UH24">
        <f t="shared" si="257"/>
        <v>0</v>
      </c>
      <c r="UI24">
        <f t="shared" si="258"/>
        <v>0</v>
      </c>
      <c r="UJ24">
        <f t="shared" si="259"/>
        <v>0</v>
      </c>
      <c r="UK24">
        <f t="shared" si="260"/>
        <v>0</v>
      </c>
      <c r="UL24">
        <f t="shared" si="261"/>
        <v>0</v>
      </c>
      <c r="UM24">
        <f t="shared" si="262"/>
        <v>4318.53</v>
      </c>
      <c r="UN24">
        <f t="shared" si="263"/>
        <v>0</v>
      </c>
      <c r="UO24">
        <f t="shared" si="264"/>
        <v>0</v>
      </c>
      <c r="UP24">
        <f t="shared" si="265"/>
        <v>0</v>
      </c>
      <c r="UQ24">
        <f t="shared" si="266"/>
        <v>0</v>
      </c>
      <c r="UR24">
        <f t="shared" si="267"/>
        <v>0</v>
      </c>
      <c r="US24">
        <f t="shared" si="268"/>
        <v>0</v>
      </c>
      <c r="UT24">
        <f t="shared" si="269"/>
        <v>0</v>
      </c>
      <c r="UU24">
        <f t="shared" si="270"/>
        <v>653</v>
      </c>
      <c r="UV24">
        <f t="shared" si="271"/>
        <v>5120.75</v>
      </c>
      <c r="UW24">
        <f t="shared" si="272"/>
        <v>4318.53</v>
      </c>
      <c r="UX24">
        <f t="shared" si="273"/>
        <v>50.78</v>
      </c>
      <c r="UY24">
        <f t="shared" si="274"/>
        <v>853.00000000000023</v>
      </c>
      <c r="UZ24">
        <f t="shared" si="275"/>
        <v>3</v>
      </c>
      <c r="VA24" t="str">
        <f t="shared" si="276"/>
        <v/>
      </c>
      <c r="VB24">
        <f t="shared" si="277"/>
        <v>2</v>
      </c>
      <c r="VY24">
        <f t="shared" si="278"/>
        <v>3</v>
      </c>
      <c r="VZ24">
        <f t="shared" si="279"/>
        <v>999</v>
      </c>
      <c r="WH24">
        <v>21</v>
      </c>
      <c r="WI24">
        <f t="shared" si="383"/>
        <v>2216.31</v>
      </c>
      <c r="WJ24">
        <f t="shared" si="384"/>
        <v>6147.39</v>
      </c>
      <c r="WK24">
        <f t="shared" si="385"/>
        <v>6563.34</v>
      </c>
      <c r="WL24">
        <f t="shared" si="386"/>
        <v>0</v>
      </c>
      <c r="WM24">
        <f t="shared" si="387"/>
        <v>0</v>
      </c>
      <c r="WN24">
        <f t="shared" si="388"/>
        <v>0</v>
      </c>
      <c r="WO24">
        <f t="shared" si="389"/>
        <v>0</v>
      </c>
      <c r="WP24">
        <f t="shared" si="390"/>
        <v>0</v>
      </c>
      <c r="WQ24">
        <f t="shared" si="391"/>
        <v>0</v>
      </c>
      <c r="WR24">
        <f t="shared" si="392"/>
        <v>0</v>
      </c>
      <c r="WS24">
        <f t="shared" si="280"/>
        <v>90</v>
      </c>
      <c r="WT24">
        <f t="shared" si="281"/>
        <v>163</v>
      </c>
      <c r="WU24">
        <f t="shared" si="282"/>
        <v>200</v>
      </c>
      <c r="WV24">
        <f t="shared" si="283"/>
        <v>0</v>
      </c>
      <c r="WW24">
        <f t="shared" si="284"/>
        <v>0</v>
      </c>
      <c r="WX24">
        <f t="shared" si="285"/>
        <v>0</v>
      </c>
      <c r="WY24">
        <f t="shared" si="286"/>
        <v>0</v>
      </c>
      <c r="WZ24">
        <f t="shared" si="287"/>
        <v>0</v>
      </c>
      <c r="XA24">
        <f t="shared" si="288"/>
        <v>0</v>
      </c>
      <c r="XB24">
        <f t="shared" si="289"/>
        <v>0</v>
      </c>
      <c r="XC24">
        <f t="shared" si="290"/>
        <v>2168.77</v>
      </c>
      <c r="XD24">
        <f t="shared" si="291"/>
        <v>6125.22</v>
      </c>
      <c r="XE24">
        <f t="shared" si="292"/>
        <v>6428.43</v>
      </c>
      <c r="XF24">
        <f t="shared" si="293"/>
        <v>0</v>
      </c>
      <c r="XG24">
        <f t="shared" si="294"/>
        <v>0</v>
      </c>
      <c r="XH24">
        <f t="shared" si="295"/>
        <v>0</v>
      </c>
      <c r="XI24">
        <f t="shared" si="296"/>
        <v>0</v>
      </c>
      <c r="XJ24">
        <f t="shared" si="297"/>
        <v>0</v>
      </c>
      <c r="XK24">
        <f t="shared" si="298"/>
        <v>0</v>
      </c>
      <c r="XL24">
        <f t="shared" si="299"/>
        <v>0</v>
      </c>
      <c r="XM24">
        <f t="shared" si="300"/>
        <v>2168.77</v>
      </c>
      <c r="XN24">
        <f t="shared" si="301"/>
        <v>6125.22</v>
      </c>
      <c r="XO24">
        <f t="shared" si="302"/>
        <v>6428.43</v>
      </c>
      <c r="XP24">
        <f t="shared" si="303"/>
        <v>0</v>
      </c>
      <c r="XQ24">
        <f t="shared" si="304"/>
        <v>0</v>
      </c>
      <c r="XR24">
        <f t="shared" si="305"/>
        <v>0</v>
      </c>
      <c r="XS24">
        <f t="shared" si="306"/>
        <v>0</v>
      </c>
      <c r="XT24">
        <f t="shared" si="307"/>
        <v>0</v>
      </c>
      <c r="XU24">
        <f t="shared" si="308"/>
        <v>0</v>
      </c>
      <c r="XV24">
        <f t="shared" si="309"/>
        <v>0</v>
      </c>
      <c r="XX24">
        <f t="shared" si="310"/>
        <v>14927.04</v>
      </c>
      <c r="XY24">
        <f t="shared" si="311"/>
        <v>14722.42</v>
      </c>
      <c r="XZ24">
        <f t="shared" si="312"/>
        <v>248.38000000000002</v>
      </c>
    </row>
    <row r="25" spans="1:650" x14ac:dyDescent="0.45">
      <c r="B25" s="6" t="str">
        <f>IF(CQ2&lt;=0,"Enter your debts above, then choose a method.","Pay them in this order for your "&amp;LOWER($D$20)&amp;" plan. Number 1 is the one to attack first. It re-sorts when you switch methods.")</f>
        <v>Pay them in this order for your snowball plan. Number 1 is the one to attack first. It re-sorts when you switch methods.</v>
      </c>
      <c r="C25" s="6"/>
      <c r="D25" s="6"/>
      <c r="E25" s="6"/>
      <c r="F25" s="6"/>
      <c r="G25" s="6"/>
      <c r="H25" s="6"/>
      <c r="I25" s="6"/>
      <c r="AT25">
        <v>22</v>
      </c>
      <c r="AU25">
        <f t="shared" si="313"/>
        <v>0</v>
      </c>
      <c r="AV25">
        <f t="shared" si="314"/>
        <v>3135.39</v>
      </c>
      <c r="AW25">
        <f t="shared" si="315"/>
        <v>6428.43</v>
      </c>
      <c r="AX25">
        <f t="shared" si="316"/>
        <v>0</v>
      </c>
      <c r="AY25">
        <f t="shared" si="317"/>
        <v>0</v>
      </c>
      <c r="AZ25">
        <f t="shared" si="318"/>
        <v>0</v>
      </c>
      <c r="BA25">
        <f t="shared" si="319"/>
        <v>0</v>
      </c>
      <c r="BB25">
        <f t="shared" si="320"/>
        <v>0</v>
      </c>
      <c r="BC25">
        <f t="shared" si="321"/>
        <v>0</v>
      </c>
      <c r="BD25">
        <f t="shared" si="322"/>
        <v>0</v>
      </c>
      <c r="BE25">
        <f t="shared" si="0"/>
        <v>0</v>
      </c>
      <c r="BF25">
        <f t="shared" si="1"/>
        <v>163</v>
      </c>
      <c r="BG25">
        <f t="shared" si="2"/>
        <v>200</v>
      </c>
      <c r="BH25">
        <f t="shared" si="3"/>
        <v>0</v>
      </c>
      <c r="BI25">
        <f t="shared" si="4"/>
        <v>0</v>
      </c>
      <c r="BJ25">
        <f t="shared" si="5"/>
        <v>0</v>
      </c>
      <c r="BK25">
        <f t="shared" si="6"/>
        <v>0</v>
      </c>
      <c r="BL25">
        <f t="shared" si="7"/>
        <v>0</v>
      </c>
      <c r="BM25">
        <f t="shared" si="8"/>
        <v>0</v>
      </c>
      <c r="BN25">
        <f t="shared" si="9"/>
        <v>0</v>
      </c>
      <c r="BO25">
        <f t="shared" si="10"/>
        <v>0</v>
      </c>
      <c r="BP25">
        <f t="shared" si="11"/>
        <v>3044.22</v>
      </c>
      <c r="BQ25">
        <f t="shared" si="12"/>
        <v>6292.18</v>
      </c>
      <c r="BR25">
        <f t="shared" si="13"/>
        <v>0</v>
      </c>
      <c r="BS25">
        <f t="shared" si="14"/>
        <v>0</v>
      </c>
      <c r="BT25">
        <f t="shared" si="15"/>
        <v>0</v>
      </c>
      <c r="BU25">
        <f t="shared" si="16"/>
        <v>0</v>
      </c>
      <c r="BV25">
        <f t="shared" si="17"/>
        <v>0</v>
      </c>
      <c r="BW25">
        <f t="shared" si="18"/>
        <v>0</v>
      </c>
      <c r="BX25">
        <f t="shared" si="19"/>
        <v>0</v>
      </c>
      <c r="BY25">
        <f t="shared" si="20"/>
        <v>0</v>
      </c>
      <c r="BZ25">
        <f t="shared" si="21"/>
        <v>2754.22</v>
      </c>
      <c r="CA25">
        <f t="shared" si="22"/>
        <v>6292.18</v>
      </c>
      <c r="CB25">
        <f t="shared" si="23"/>
        <v>0</v>
      </c>
      <c r="CC25">
        <f t="shared" si="24"/>
        <v>0</v>
      </c>
      <c r="CD25">
        <f t="shared" si="25"/>
        <v>0</v>
      </c>
      <c r="CE25">
        <f t="shared" si="26"/>
        <v>0</v>
      </c>
      <c r="CF25">
        <f t="shared" si="27"/>
        <v>0</v>
      </c>
      <c r="CG25">
        <f t="shared" si="28"/>
        <v>0</v>
      </c>
      <c r="CH25">
        <f t="shared" si="29"/>
        <v>0</v>
      </c>
      <c r="CI25">
        <f t="shared" si="30"/>
        <v>290</v>
      </c>
      <c r="CJ25">
        <f t="shared" si="31"/>
        <v>9563.82</v>
      </c>
      <c r="CK25">
        <f t="shared" si="32"/>
        <v>9046.4</v>
      </c>
      <c r="CL25">
        <f t="shared" si="33"/>
        <v>135.57999999999998</v>
      </c>
      <c r="CM25">
        <f t="shared" si="34"/>
        <v>653</v>
      </c>
      <c r="CN25">
        <f t="shared" si="35"/>
        <v>2</v>
      </c>
      <c r="CO25" t="str">
        <f t="shared" si="36"/>
        <v/>
      </c>
      <c r="CP25">
        <f t="shared" si="37"/>
        <v>1</v>
      </c>
      <c r="DM25">
        <f t="shared" si="38"/>
        <v>2</v>
      </c>
      <c r="DN25">
        <f t="shared" si="39"/>
        <v>999</v>
      </c>
      <c r="DV25">
        <v>22</v>
      </c>
      <c r="DW25">
        <f t="shared" si="323"/>
        <v>2168.77</v>
      </c>
      <c r="DX25">
        <f t="shared" si="324"/>
        <v>807.89</v>
      </c>
      <c r="DY25">
        <f t="shared" si="325"/>
        <v>6428.43</v>
      </c>
      <c r="DZ25">
        <f t="shared" si="326"/>
        <v>0</v>
      </c>
      <c r="EA25">
        <f t="shared" si="327"/>
        <v>0</v>
      </c>
      <c r="EB25">
        <f t="shared" si="328"/>
        <v>0</v>
      </c>
      <c r="EC25">
        <f t="shared" si="329"/>
        <v>0</v>
      </c>
      <c r="ED25">
        <f t="shared" si="330"/>
        <v>0</v>
      </c>
      <c r="EE25">
        <f t="shared" si="331"/>
        <v>0</v>
      </c>
      <c r="EF25">
        <f t="shared" si="332"/>
        <v>0</v>
      </c>
      <c r="EG25">
        <f t="shared" si="40"/>
        <v>90</v>
      </c>
      <c r="EH25">
        <f t="shared" si="41"/>
        <v>163</v>
      </c>
      <c r="EI25">
        <f t="shared" si="42"/>
        <v>200</v>
      </c>
      <c r="EJ25">
        <f t="shared" si="43"/>
        <v>0</v>
      </c>
      <c r="EK25">
        <f t="shared" si="44"/>
        <v>0</v>
      </c>
      <c r="EL25">
        <f t="shared" si="45"/>
        <v>0</v>
      </c>
      <c r="EM25">
        <f t="shared" si="46"/>
        <v>0</v>
      </c>
      <c r="EN25">
        <f t="shared" si="47"/>
        <v>0</v>
      </c>
      <c r="EO25">
        <f t="shared" si="48"/>
        <v>0</v>
      </c>
      <c r="EP25">
        <f t="shared" si="49"/>
        <v>0</v>
      </c>
      <c r="EQ25">
        <f t="shared" si="50"/>
        <v>2120.3200000000002</v>
      </c>
      <c r="ER25">
        <f t="shared" si="51"/>
        <v>663.4</v>
      </c>
      <c r="ES25">
        <f t="shared" si="52"/>
        <v>6292.18</v>
      </c>
      <c r="ET25">
        <f t="shared" si="53"/>
        <v>0</v>
      </c>
      <c r="EU25">
        <f t="shared" si="54"/>
        <v>0</v>
      </c>
      <c r="EV25">
        <f t="shared" si="55"/>
        <v>0</v>
      </c>
      <c r="EW25">
        <f t="shared" si="56"/>
        <v>0</v>
      </c>
      <c r="EX25">
        <f t="shared" si="57"/>
        <v>0</v>
      </c>
      <c r="EY25">
        <f t="shared" si="58"/>
        <v>0</v>
      </c>
      <c r="EZ25">
        <f t="shared" si="59"/>
        <v>0</v>
      </c>
      <c r="FA25">
        <f t="shared" si="60"/>
        <v>2120.3200000000002</v>
      </c>
      <c r="FB25">
        <f t="shared" si="61"/>
        <v>463.4</v>
      </c>
      <c r="FC25">
        <f t="shared" si="62"/>
        <v>6292.18</v>
      </c>
      <c r="FD25">
        <f t="shared" si="63"/>
        <v>0</v>
      </c>
      <c r="FE25">
        <f t="shared" si="64"/>
        <v>0</v>
      </c>
      <c r="FF25">
        <f t="shared" si="65"/>
        <v>0</v>
      </c>
      <c r="FG25">
        <f t="shared" si="66"/>
        <v>0</v>
      </c>
      <c r="FH25">
        <f t="shared" si="67"/>
        <v>0</v>
      </c>
      <c r="FI25">
        <f t="shared" si="68"/>
        <v>0</v>
      </c>
      <c r="FJ25">
        <f t="shared" si="69"/>
        <v>0</v>
      </c>
      <c r="FK25">
        <f t="shared" si="70"/>
        <v>200</v>
      </c>
      <c r="FL25">
        <f t="shared" si="71"/>
        <v>9405.09</v>
      </c>
      <c r="FM25">
        <f t="shared" si="72"/>
        <v>8875.9000000000015</v>
      </c>
      <c r="FN25">
        <f t="shared" si="73"/>
        <v>123.81</v>
      </c>
      <c r="FO25">
        <f t="shared" si="74"/>
        <v>652.99999999999864</v>
      </c>
      <c r="FP25">
        <f t="shared" si="75"/>
        <v>2</v>
      </c>
      <c r="FQ25" t="str">
        <f t="shared" si="76"/>
        <v/>
      </c>
      <c r="FR25">
        <f t="shared" si="77"/>
        <v>0</v>
      </c>
      <c r="GO25">
        <f t="shared" si="78"/>
        <v>1</v>
      </c>
      <c r="GP25">
        <f t="shared" si="79"/>
        <v>999</v>
      </c>
      <c r="GX25">
        <v>22</v>
      </c>
      <c r="GY25">
        <f t="shared" si="333"/>
        <v>2168.77</v>
      </c>
      <c r="GZ25">
        <f t="shared" si="334"/>
        <v>6125.22</v>
      </c>
      <c r="HA25">
        <f t="shared" si="335"/>
        <v>6428.43</v>
      </c>
      <c r="HB25">
        <f t="shared" si="336"/>
        <v>0</v>
      </c>
      <c r="HC25">
        <f t="shared" si="337"/>
        <v>0</v>
      </c>
      <c r="HD25">
        <f t="shared" si="338"/>
        <v>0</v>
      </c>
      <c r="HE25">
        <f t="shared" si="339"/>
        <v>0</v>
      </c>
      <c r="HF25">
        <f t="shared" si="340"/>
        <v>0</v>
      </c>
      <c r="HG25">
        <f t="shared" si="341"/>
        <v>0</v>
      </c>
      <c r="HH25">
        <f t="shared" si="342"/>
        <v>0</v>
      </c>
      <c r="HI25">
        <f t="shared" si="80"/>
        <v>90</v>
      </c>
      <c r="HJ25">
        <f t="shared" si="81"/>
        <v>163</v>
      </c>
      <c r="HK25">
        <f t="shared" si="82"/>
        <v>200</v>
      </c>
      <c r="HL25">
        <f t="shared" si="83"/>
        <v>0</v>
      </c>
      <c r="HM25">
        <f t="shared" si="84"/>
        <v>0</v>
      </c>
      <c r="HN25">
        <f t="shared" si="85"/>
        <v>0</v>
      </c>
      <c r="HO25">
        <f t="shared" si="86"/>
        <v>0</v>
      </c>
      <c r="HP25">
        <f t="shared" si="87"/>
        <v>0</v>
      </c>
      <c r="HQ25">
        <f t="shared" si="88"/>
        <v>0</v>
      </c>
      <c r="HR25">
        <f t="shared" si="89"/>
        <v>0</v>
      </c>
      <c r="HS25">
        <f t="shared" si="90"/>
        <v>2120.3200000000002</v>
      </c>
      <c r="HT25">
        <f t="shared" si="91"/>
        <v>6102.54</v>
      </c>
      <c r="HU25">
        <f t="shared" si="92"/>
        <v>6292.18</v>
      </c>
      <c r="HV25">
        <f t="shared" si="93"/>
        <v>0</v>
      </c>
      <c r="HW25">
        <f t="shared" si="94"/>
        <v>0</v>
      </c>
      <c r="HX25">
        <f t="shared" si="95"/>
        <v>0</v>
      </c>
      <c r="HY25">
        <f t="shared" si="96"/>
        <v>0</v>
      </c>
      <c r="HZ25">
        <f t="shared" si="97"/>
        <v>0</v>
      </c>
      <c r="IA25">
        <f t="shared" si="98"/>
        <v>0</v>
      </c>
      <c r="IB25">
        <f t="shared" si="99"/>
        <v>0</v>
      </c>
      <c r="IC25">
        <f t="shared" si="100"/>
        <v>2120.3200000000002</v>
      </c>
      <c r="ID25">
        <f t="shared" si="101"/>
        <v>6102.54</v>
      </c>
      <c r="IE25">
        <f t="shared" si="102"/>
        <v>6292.18</v>
      </c>
      <c r="IF25">
        <f t="shared" si="103"/>
        <v>0</v>
      </c>
      <c r="IG25">
        <f t="shared" si="104"/>
        <v>0</v>
      </c>
      <c r="IH25">
        <f t="shared" si="105"/>
        <v>0</v>
      </c>
      <c r="II25">
        <f t="shared" si="106"/>
        <v>0</v>
      </c>
      <c r="IJ25">
        <f t="shared" si="107"/>
        <v>0</v>
      </c>
      <c r="IK25">
        <f t="shared" si="108"/>
        <v>0</v>
      </c>
      <c r="IL25">
        <f t="shared" si="109"/>
        <v>0</v>
      </c>
      <c r="IM25">
        <f t="shared" si="110"/>
        <v>0</v>
      </c>
      <c r="IN25">
        <f t="shared" si="111"/>
        <v>14722.42</v>
      </c>
      <c r="IO25">
        <f t="shared" si="112"/>
        <v>14515.04</v>
      </c>
      <c r="IP25">
        <f t="shared" si="113"/>
        <v>245.62</v>
      </c>
      <c r="IQ25">
        <f t="shared" si="114"/>
        <v>452.9999999999992</v>
      </c>
      <c r="IR25">
        <f t="shared" si="115"/>
        <v>1</v>
      </c>
      <c r="IS25" t="str">
        <f t="shared" si="116"/>
        <v/>
      </c>
      <c r="IT25">
        <f t="shared" si="117"/>
        <v>0</v>
      </c>
      <c r="JQ25">
        <f t="shared" si="118"/>
        <v>1</v>
      </c>
      <c r="JR25">
        <f t="shared" si="119"/>
        <v>999</v>
      </c>
      <c r="JZ25">
        <v>22</v>
      </c>
      <c r="KA25">
        <f t="shared" si="343"/>
        <v>0</v>
      </c>
      <c r="KB25">
        <f t="shared" si="344"/>
        <v>5737.61</v>
      </c>
      <c r="KC25">
        <f t="shared" si="345"/>
        <v>6428.43</v>
      </c>
      <c r="KD25">
        <f t="shared" si="346"/>
        <v>0</v>
      </c>
      <c r="KE25">
        <f t="shared" si="347"/>
        <v>0</v>
      </c>
      <c r="KF25">
        <f t="shared" si="348"/>
        <v>0</v>
      </c>
      <c r="KG25">
        <f t="shared" si="349"/>
        <v>0</v>
      </c>
      <c r="KH25">
        <f t="shared" si="350"/>
        <v>0</v>
      </c>
      <c r="KI25">
        <f t="shared" si="351"/>
        <v>0</v>
      </c>
      <c r="KJ25">
        <f t="shared" si="352"/>
        <v>0</v>
      </c>
      <c r="KK25">
        <f t="shared" si="120"/>
        <v>0</v>
      </c>
      <c r="KL25">
        <f t="shared" si="121"/>
        <v>163</v>
      </c>
      <c r="KM25">
        <f t="shared" si="122"/>
        <v>200</v>
      </c>
      <c r="KN25">
        <f t="shared" si="123"/>
        <v>0</v>
      </c>
      <c r="KO25">
        <f t="shared" si="124"/>
        <v>0</v>
      </c>
      <c r="KP25">
        <f t="shared" si="125"/>
        <v>0</v>
      </c>
      <c r="KQ25">
        <f t="shared" si="126"/>
        <v>0</v>
      </c>
      <c r="KR25">
        <f t="shared" si="127"/>
        <v>0</v>
      </c>
      <c r="KS25">
        <f t="shared" si="128"/>
        <v>0</v>
      </c>
      <c r="KT25">
        <f t="shared" si="129"/>
        <v>0</v>
      </c>
      <c r="KU25">
        <f t="shared" si="130"/>
        <v>0</v>
      </c>
      <c r="KV25">
        <f t="shared" si="131"/>
        <v>5706.0499999999993</v>
      </c>
      <c r="KW25">
        <f t="shared" si="132"/>
        <v>6292.18</v>
      </c>
      <c r="KX25">
        <f t="shared" si="133"/>
        <v>0</v>
      </c>
      <c r="KY25">
        <f t="shared" si="134"/>
        <v>0</v>
      </c>
      <c r="KZ25">
        <f t="shared" si="135"/>
        <v>0</v>
      </c>
      <c r="LA25">
        <f t="shared" si="136"/>
        <v>0</v>
      </c>
      <c r="LB25">
        <f t="shared" si="137"/>
        <v>0</v>
      </c>
      <c r="LC25">
        <f t="shared" si="138"/>
        <v>0</v>
      </c>
      <c r="LD25">
        <f t="shared" si="139"/>
        <v>0</v>
      </c>
      <c r="LE25">
        <f t="shared" si="140"/>
        <v>0</v>
      </c>
      <c r="LF25">
        <f t="shared" si="141"/>
        <v>5516.05</v>
      </c>
      <c r="LG25">
        <f t="shared" si="142"/>
        <v>6292.18</v>
      </c>
      <c r="LH25">
        <f t="shared" si="143"/>
        <v>0</v>
      </c>
      <c r="LI25">
        <f t="shared" si="144"/>
        <v>0</v>
      </c>
      <c r="LJ25">
        <f t="shared" si="145"/>
        <v>0</v>
      </c>
      <c r="LK25">
        <f t="shared" si="146"/>
        <v>0</v>
      </c>
      <c r="LL25">
        <f t="shared" si="147"/>
        <v>0</v>
      </c>
      <c r="LM25">
        <f t="shared" si="148"/>
        <v>0</v>
      </c>
      <c r="LN25">
        <f t="shared" si="149"/>
        <v>0</v>
      </c>
      <c r="LO25">
        <f t="shared" si="150"/>
        <v>190</v>
      </c>
      <c r="LP25">
        <f t="shared" si="151"/>
        <v>12166.04</v>
      </c>
      <c r="LQ25">
        <f t="shared" si="152"/>
        <v>11808.23</v>
      </c>
      <c r="LR25">
        <f t="shared" si="153"/>
        <v>195.19</v>
      </c>
      <c r="LS25">
        <f t="shared" si="154"/>
        <v>553.00000000000136</v>
      </c>
      <c r="LT25">
        <f t="shared" si="155"/>
        <v>2</v>
      </c>
      <c r="LU25" t="str">
        <f t="shared" si="156"/>
        <v/>
      </c>
      <c r="LV25">
        <f t="shared" si="157"/>
        <v>1</v>
      </c>
      <c r="MS25">
        <f t="shared" si="158"/>
        <v>2</v>
      </c>
      <c r="MT25">
        <f t="shared" si="159"/>
        <v>999</v>
      </c>
      <c r="NB25">
        <v>22</v>
      </c>
      <c r="NC25">
        <f t="shared" si="353"/>
        <v>0</v>
      </c>
      <c r="ND25">
        <f t="shared" si="354"/>
        <v>3135.39</v>
      </c>
      <c r="NE25">
        <f t="shared" si="355"/>
        <v>6428.43</v>
      </c>
      <c r="NF25">
        <f t="shared" si="356"/>
        <v>0</v>
      </c>
      <c r="NG25">
        <f t="shared" si="357"/>
        <v>0</v>
      </c>
      <c r="NH25">
        <f t="shared" si="358"/>
        <v>0</v>
      </c>
      <c r="NI25">
        <f t="shared" si="359"/>
        <v>0</v>
      </c>
      <c r="NJ25">
        <f t="shared" si="360"/>
        <v>0</v>
      </c>
      <c r="NK25">
        <f t="shared" si="361"/>
        <v>0</v>
      </c>
      <c r="NL25">
        <f t="shared" si="362"/>
        <v>0</v>
      </c>
      <c r="NM25">
        <f t="shared" si="160"/>
        <v>0</v>
      </c>
      <c r="NN25">
        <f t="shared" si="161"/>
        <v>163</v>
      </c>
      <c r="NO25">
        <f t="shared" si="162"/>
        <v>200</v>
      </c>
      <c r="NP25">
        <f t="shared" si="163"/>
        <v>0</v>
      </c>
      <c r="NQ25">
        <f t="shared" si="164"/>
        <v>0</v>
      </c>
      <c r="NR25">
        <f t="shared" si="165"/>
        <v>0</v>
      </c>
      <c r="NS25">
        <f t="shared" si="166"/>
        <v>0</v>
      </c>
      <c r="NT25">
        <f t="shared" si="167"/>
        <v>0</v>
      </c>
      <c r="NU25">
        <f t="shared" si="168"/>
        <v>0</v>
      </c>
      <c r="NV25">
        <f t="shared" si="169"/>
        <v>0</v>
      </c>
      <c r="NW25">
        <f t="shared" si="170"/>
        <v>0</v>
      </c>
      <c r="NX25">
        <f t="shared" si="171"/>
        <v>3044.22</v>
      </c>
      <c r="NY25">
        <f t="shared" si="172"/>
        <v>6292.18</v>
      </c>
      <c r="NZ25">
        <f t="shared" si="173"/>
        <v>0</v>
      </c>
      <c r="OA25">
        <f t="shared" si="174"/>
        <v>0</v>
      </c>
      <c r="OB25">
        <f t="shared" si="175"/>
        <v>0</v>
      </c>
      <c r="OC25">
        <f t="shared" si="176"/>
        <v>0</v>
      </c>
      <c r="OD25">
        <f t="shared" si="177"/>
        <v>0</v>
      </c>
      <c r="OE25">
        <f t="shared" si="178"/>
        <v>0</v>
      </c>
      <c r="OF25">
        <f t="shared" si="179"/>
        <v>0</v>
      </c>
      <c r="OG25">
        <f t="shared" si="180"/>
        <v>0</v>
      </c>
      <c r="OH25">
        <f t="shared" si="181"/>
        <v>2754.22</v>
      </c>
      <c r="OI25">
        <f t="shared" si="182"/>
        <v>6292.18</v>
      </c>
      <c r="OJ25">
        <f t="shared" si="183"/>
        <v>0</v>
      </c>
      <c r="OK25">
        <f t="shared" si="184"/>
        <v>0</v>
      </c>
      <c r="OL25">
        <f t="shared" si="185"/>
        <v>0</v>
      </c>
      <c r="OM25">
        <f t="shared" si="186"/>
        <v>0</v>
      </c>
      <c r="ON25">
        <f t="shared" si="187"/>
        <v>0</v>
      </c>
      <c r="OO25">
        <f t="shared" si="188"/>
        <v>0</v>
      </c>
      <c r="OP25">
        <f t="shared" si="189"/>
        <v>0</v>
      </c>
      <c r="OQ25">
        <f t="shared" si="190"/>
        <v>290</v>
      </c>
      <c r="OR25">
        <f t="shared" si="191"/>
        <v>9563.82</v>
      </c>
      <c r="OS25">
        <f t="shared" si="192"/>
        <v>9046.4</v>
      </c>
      <c r="OT25">
        <f t="shared" si="193"/>
        <v>135.57999999999998</v>
      </c>
      <c r="OU25">
        <f t="shared" si="194"/>
        <v>653</v>
      </c>
      <c r="OV25">
        <f t="shared" si="195"/>
        <v>2</v>
      </c>
      <c r="OW25" t="str">
        <f t="shared" si="196"/>
        <v/>
      </c>
      <c r="OX25">
        <f t="shared" si="197"/>
        <v>1</v>
      </c>
      <c r="PU25">
        <f t="shared" si="198"/>
        <v>2</v>
      </c>
      <c r="PV25">
        <f t="shared" si="199"/>
        <v>999</v>
      </c>
      <c r="QD25">
        <v>22</v>
      </c>
      <c r="QE25">
        <f t="shared" si="363"/>
        <v>0</v>
      </c>
      <c r="QF25">
        <f t="shared" si="364"/>
        <v>502.86</v>
      </c>
      <c r="QG25">
        <f t="shared" si="365"/>
        <v>6428.43</v>
      </c>
      <c r="QH25">
        <f t="shared" si="366"/>
        <v>0</v>
      </c>
      <c r="QI25">
        <f t="shared" si="367"/>
        <v>0</v>
      </c>
      <c r="QJ25">
        <f t="shared" si="368"/>
        <v>0</v>
      </c>
      <c r="QK25">
        <f t="shared" si="369"/>
        <v>0</v>
      </c>
      <c r="QL25">
        <f t="shared" si="370"/>
        <v>0</v>
      </c>
      <c r="QM25">
        <f t="shared" si="371"/>
        <v>0</v>
      </c>
      <c r="QN25">
        <f t="shared" si="372"/>
        <v>0</v>
      </c>
      <c r="QO25">
        <f t="shared" si="200"/>
        <v>0</v>
      </c>
      <c r="QP25">
        <f t="shared" si="201"/>
        <v>163</v>
      </c>
      <c r="QQ25">
        <f t="shared" si="202"/>
        <v>200</v>
      </c>
      <c r="QR25">
        <f t="shared" si="203"/>
        <v>0</v>
      </c>
      <c r="QS25">
        <f t="shared" si="204"/>
        <v>0</v>
      </c>
      <c r="QT25">
        <f t="shared" si="205"/>
        <v>0</v>
      </c>
      <c r="QU25">
        <f t="shared" si="206"/>
        <v>0</v>
      </c>
      <c r="QV25">
        <f t="shared" si="207"/>
        <v>0</v>
      </c>
      <c r="QW25">
        <f t="shared" si="208"/>
        <v>0</v>
      </c>
      <c r="QX25">
        <f t="shared" si="209"/>
        <v>0</v>
      </c>
      <c r="QY25">
        <f t="shared" si="210"/>
        <v>0</v>
      </c>
      <c r="QZ25">
        <f t="shared" si="211"/>
        <v>351.38</v>
      </c>
      <c r="RA25">
        <f t="shared" si="212"/>
        <v>6292.18</v>
      </c>
      <c r="RB25">
        <f t="shared" si="213"/>
        <v>0</v>
      </c>
      <c r="RC25">
        <f t="shared" si="214"/>
        <v>0</v>
      </c>
      <c r="RD25">
        <f t="shared" si="215"/>
        <v>0</v>
      </c>
      <c r="RE25">
        <f t="shared" si="216"/>
        <v>0</v>
      </c>
      <c r="RF25">
        <f t="shared" si="217"/>
        <v>0</v>
      </c>
      <c r="RG25">
        <f t="shared" si="218"/>
        <v>0</v>
      </c>
      <c r="RH25">
        <f t="shared" si="219"/>
        <v>0</v>
      </c>
      <c r="RI25">
        <f t="shared" si="220"/>
        <v>0</v>
      </c>
      <c r="RJ25">
        <f t="shared" si="221"/>
        <v>0</v>
      </c>
      <c r="RK25">
        <f t="shared" si="222"/>
        <v>6253.56</v>
      </c>
      <c r="RL25">
        <f t="shared" si="223"/>
        <v>0</v>
      </c>
      <c r="RM25">
        <f t="shared" si="224"/>
        <v>0</v>
      </c>
      <c r="RN25">
        <f t="shared" si="225"/>
        <v>0</v>
      </c>
      <c r="RO25">
        <f t="shared" si="226"/>
        <v>0</v>
      </c>
      <c r="RP25">
        <f t="shared" si="227"/>
        <v>0</v>
      </c>
      <c r="RQ25">
        <f t="shared" si="228"/>
        <v>0</v>
      </c>
      <c r="RR25">
        <f t="shared" si="229"/>
        <v>0</v>
      </c>
      <c r="RS25">
        <f t="shared" si="230"/>
        <v>390</v>
      </c>
      <c r="RT25">
        <f t="shared" si="231"/>
        <v>6931.29</v>
      </c>
      <c r="RU25">
        <f t="shared" si="232"/>
        <v>6253.56</v>
      </c>
      <c r="RV25">
        <f t="shared" si="233"/>
        <v>75.27</v>
      </c>
      <c r="RW25">
        <f t="shared" si="234"/>
        <v>752.99999999999955</v>
      </c>
      <c r="RX25">
        <f t="shared" si="235"/>
        <v>2</v>
      </c>
      <c r="RY25">
        <f t="shared" si="236"/>
        <v>2</v>
      </c>
      <c r="RZ25">
        <f t="shared" si="237"/>
        <v>2</v>
      </c>
      <c r="SW25">
        <f t="shared" si="238"/>
        <v>2</v>
      </c>
      <c r="SX25">
        <f t="shared" si="239"/>
        <v>2</v>
      </c>
      <c r="TF25">
        <v>22</v>
      </c>
      <c r="TG25">
        <f t="shared" si="373"/>
        <v>0</v>
      </c>
      <c r="TH25">
        <f t="shared" si="374"/>
        <v>0</v>
      </c>
      <c r="TI25">
        <f t="shared" si="375"/>
        <v>4318.53</v>
      </c>
      <c r="TJ25">
        <f t="shared" si="376"/>
        <v>0</v>
      </c>
      <c r="TK25">
        <f t="shared" si="377"/>
        <v>0</v>
      </c>
      <c r="TL25">
        <f t="shared" si="378"/>
        <v>0</v>
      </c>
      <c r="TM25">
        <f t="shared" si="379"/>
        <v>0</v>
      </c>
      <c r="TN25">
        <f t="shared" si="380"/>
        <v>0</v>
      </c>
      <c r="TO25">
        <f t="shared" si="381"/>
        <v>0</v>
      </c>
      <c r="TP25">
        <f t="shared" si="382"/>
        <v>0</v>
      </c>
      <c r="TQ25">
        <f t="shared" si="240"/>
        <v>0</v>
      </c>
      <c r="TR25">
        <f t="shared" si="241"/>
        <v>0</v>
      </c>
      <c r="TS25">
        <f t="shared" si="242"/>
        <v>200</v>
      </c>
      <c r="TT25">
        <f t="shared" si="243"/>
        <v>0</v>
      </c>
      <c r="TU25">
        <f t="shared" si="244"/>
        <v>0</v>
      </c>
      <c r="TV25">
        <f t="shared" si="245"/>
        <v>0</v>
      </c>
      <c r="TW25">
        <f t="shared" si="246"/>
        <v>0</v>
      </c>
      <c r="TX25">
        <f t="shared" si="247"/>
        <v>0</v>
      </c>
      <c r="TY25">
        <f t="shared" si="248"/>
        <v>0</v>
      </c>
      <c r="TZ25">
        <f t="shared" si="249"/>
        <v>0</v>
      </c>
      <c r="UA25">
        <f t="shared" si="250"/>
        <v>0</v>
      </c>
      <c r="UB25">
        <f t="shared" si="251"/>
        <v>0</v>
      </c>
      <c r="UC25">
        <f t="shared" si="252"/>
        <v>4161.3599999999997</v>
      </c>
      <c r="UD25">
        <f t="shared" si="253"/>
        <v>0</v>
      </c>
      <c r="UE25">
        <f t="shared" si="254"/>
        <v>0</v>
      </c>
      <c r="UF25">
        <f t="shared" si="255"/>
        <v>0</v>
      </c>
      <c r="UG25">
        <f t="shared" si="256"/>
        <v>0</v>
      </c>
      <c r="UH25">
        <f t="shared" si="257"/>
        <v>0</v>
      </c>
      <c r="UI25">
        <f t="shared" si="258"/>
        <v>0</v>
      </c>
      <c r="UJ25">
        <f t="shared" si="259"/>
        <v>0</v>
      </c>
      <c r="UK25">
        <f t="shared" si="260"/>
        <v>0</v>
      </c>
      <c r="UL25">
        <f t="shared" si="261"/>
        <v>0</v>
      </c>
      <c r="UM25">
        <f t="shared" si="262"/>
        <v>3508.36</v>
      </c>
      <c r="UN25">
        <f t="shared" si="263"/>
        <v>0</v>
      </c>
      <c r="UO25">
        <f t="shared" si="264"/>
        <v>0</v>
      </c>
      <c r="UP25">
        <f t="shared" si="265"/>
        <v>0</v>
      </c>
      <c r="UQ25">
        <f t="shared" si="266"/>
        <v>0</v>
      </c>
      <c r="UR25">
        <f t="shared" si="267"/>
        <v>0</v>
      </c>
      <c r="US25">
        <f t="shared" si="268"/>
        <v>0</v>
      </c>
      <c r="UT25">
        <f t="shared" si="269"/>
        <v>0</v>
      </c>
      <c r="UU25">
        <f t="shared" si="270"/>
        <v>653</v>
      </c>
      <c r="UV25">
        <f t="shared" si="271"/>
        <v>4318.53</v>
      </c>
      <c r="UW25">
        <f t="shared" si="272"/>
        <v>3508.36</v>
      </c>
      <c r="UX25">
        <f t="shared" si="273"/>
        <v>42.83</v>
      </c>
      <c r="UY25">
        <f t="shared" si="274"/>
        <v>852.99999999999966</v>
      </c>
      <c r="UZ25">
        <f t="shared" si="275"/>
        <v>3</v>
      </c>
      <c r="VA25" t="str">
        <f t="shared" si="276"/>
        <v/>
      </c>
      <c r="VB25">
        <f t="shared" si="277"/>
        <v>2</v>
      </c>
      <c r="VY25">
        <f t="shared" si="278"/>
        <v>3</v>
      </c>
      <c r="VZ25">
        <f t="shared" si="279"/>
        <v>999</v>
      </c>
      <c r="WH25">
        <v>22</v>
      </c>
      <c r="WI25">
        <f t="shared" si="383"/>
        <v>2168.77</v>
      </c>
      <c r="WJ25">
        <f t="shared" si="384"/>
        <v>6125.22</v>
      </c>
      <c r="WK25">
        <f t="shared" si="385"/>
        <v>6428.43</v>
      </c>
      <c r="WL25">
        <f t="shared" si="386"/>
        <v>0</v>
      </c>
      <c r="WM25">
        <f t="shared" si="387"/>
        <v>0</v>
      </c>
      <c r="WN25">
        <f t="shared" si="388"/>
        <v>0</v>
      </c>
      <c r="WO25">
        <f t="shared" si="389"/>
        <v>0</v>
      </c>
      <c r="WP25">
        <f t="shared" si="390"/>
        <v>0</v>
      </c>
      <c r="WQ25">
        <f t="shared" si="391"/>
        <v>0</v>
      </c>
      <c r="WR25">
        <f t="shared" si="392"/>
        <v>0</v>
      </c>
      <c r="WS25">
        <f t="shared" si="280"/>
        <v>90</v>
      </c>
      <c r="WT25">
        <f t="shared" si="281"/>
        <v>163</v>
      </c>
      <c r="WU25">
        <f t="shared" si="282"/>
        <v>200</v>
      </c>
      <c r="WV25">
        <f t="shared" si="283"/>
        <v>0</v>
      </c>
      <c r="WW25">
        <f t="shared" si="284"/>
        <v>0</v>
      </c>
      <c r="WX25">
        <f t="shared" si="285"/>
        <v>0</v>
      </c>
      <c r="WY25">
        <f t="shared" si="286"/>
        <v>0</v>
      </c>
      <c r="WZ25">
        <f t="shared" si="287"/>
        <v>0</v>
      </c>
      <c r="XA25">
        <f t="shared" si="288"/>
        <v>0</v>
      </c>
      <c r="XB25">
        <f t="shared" si="289"/>
        <v>0</v>
      </c>
      <c r="XC25">
        <f t="shared" si="290"/>
        <v>2120.3200000000002</v>
      </c>
      <c r="XD25">
        <f t="shared" si="291"/>
        <v>6102.54</v>
      </c>
      <c r="XE25">
        <f t="shared" si="292"/>
        <v>6292.18</v>
      </c>
      <c r="XF25">
        <f t="shared" si="293"/>
        <v>0</v>
      </c>
      <c r="XG25">
        <f t="shared" si="294"/>
        <v>0</v>
      </c>
      <c r="XH25">
        <f t="shared" si="295"/>
        <v>0</v>
      </c>
      <c r="XI25">
        <f t="shared" si="296"/>
        <v>0</v>
      </c>
      <c r="XJ25">
        <f t="shared" si="297"/>
        <v>0</v>
      </c>
      <c r="XK25">
        <f t="shared" si="298"/>
        <v>0</v>
      </c>
      <c r="XL25">
        <f t="shared" si="299"/>
        <v>0</v>
      </c>
      <c r="XM25">
        <f t="shared" si="300"/>
        <v>2120.3200000000002</v>
      </c>
      <c r="XN25">
        <f t="shared" si="301"/>
        <v>6102.54</v>
      </c>
      <c r="XO25">
        <f t="shared" si="302"/>
        <v>6292.18</v>
      </c>
      <c r="XP25">
        <f t="shared" si="303"/>
        <v>0</v>
      </c>
      <c r="XQ25">
        <f t="shared" si="304"/>
        <v>0</v>
      </c>
      <c r="XR25">
        <f t="shared" si="305"/>
        <v>0</v>
      </c>
      <c r="XS25">
        <f t="shared" si="306"/>
        <v>0</v>
      </c>
      <c r="XT25">
        <f t="shared" si="307"/>
        <v>0</v>
      </c>
      <c r="XU25">
        <f t="shared" si="308"/>
        <v>0</v>
      </c>
      <c r="XV25">
        <f t="shared" si="309"/>
        <v>0</v>
      </c>
      <c r="XX25">
        <f t="shared" si="310"/>
        <v>14722.42</v>
      </c>
      <c r="XY25">
        <f t="shared" si="311"/>
        <v>14515.04</v>
      </c>
      <c r="XZ25">
        <f t="shared" si="312"/>
        <v>245.62</v>
      </c>
    </row>
    <row r="26" spans="1:650" x14ac:dyDescent="0.45">
      <c r="B26" s="26" t="s">
        <v>44</v>
      </c>
      <c r="C26" s="22" t="s">
        <v>45</v>
      </c>
      <c r="D26" s="23" t="s">
        <v>25</v>
      </c>
      <c r="E26" s="23" t="s">
        <v>26</v>
      </c>
      <c r="F26" s="23" t="s">
        <v>27</v>
      </c>
      <c r="AT26">
        <v>23</v>
      </c>
      <c r="AU26">
        <f t="shared" si="313"/>
        <v>0</v>
      </c>
      <c r="AV26">
        <f t="shared" si="314"/>
        <v>2754.22</v>
      </c>
      <c r="AW26">
        <f t="shared" si="315"/>
        <v>6292.18</v>
      </c>
      <c r="AX26">
        <f t="shared" si="316"/>
        <v>0</v>
      </c>
      <c r="AY26">
        <f t="shared" si="317"/>
        <v>0</v>
      </c>
      <c r="AZ26">
        <f t="shared" si="318"/>
        <v>0</v>
      </c>
      <c r="BA26">
        <f t="shared" si="319"/>
        <v>0</v>
      </c>
      <c r="BB26">
        <f t="shared" si="320"/>
        <v>0</v>
      </c>
      <c r="BC26">
        <f t="shared" si="321"/>
        <v>0</v>
      </c>
      <c r="BD26">
        <f t="shared" si="322"/>
        <v>0</v>
      </c>
      <c r="BE26">
        <f t="shared" si="0"/>
        <v>0</v>
      </c>
      <c r="BF26">
        <f t="shared" si="1"/>
        <v>163</v>
      </c>
      <c r="BG26">
        <f t="shared" si="2"/>
        <v>200</v>
      </c>
      <c r="BH26">
        <f t="shared" si="3"/>
        <v>0</v>
      </c>
      <c r="BI26">
        <f t="shared" si="4"/>
        <v>0</v>
      </c>
      <c r="BJ26">
        <f t="shared" si="5"/>
        <v>0</v>
      </c>
      <c r="BK26">
        <f t="shared" si="6"/>
        <v>0</v>
      </c>
      <c r="BL26">
        <f t="shared" si="7"/>
        <v>0</v>
      </c>
      <c r="BM26">
        <f t="shared" si="8"/>
        <v>0</v>
      </c>
      <c r="BN26">
        <f t="shared" si="9"/>
        <v>0</v>
      </c>
      <c r="BO26">
        <f t="shared" si="10"/>
        <v>0</v>
      </c>
      <c r="BP26">
        <f t="shared" si="11"/>
        <v>2654.31</v>
      </c>
      <c r="BQ26">
        <f t="shared" si="12"/>
        <v>6154.58</v>
      </c>
      <c r="BR26">
        <f t="shared" si="13"/>
        <v>0</v>
      </c>
      <c r="BS26">
        <f t="shared" si="14"/>
        <v>0</v>
      </c>
      <c r="BT26">
        <f t="shared" si="15"/>
        <v>0</v>
      </c>
      <c r="BU26">
        <f t="shared" si="16"/>
        <v>0</v>
      </c>
      <c r="BV26">
        <f t="shared" si="17"/>
        <v>0</v>
      </c>
      <c r="BW26">
        <f t="shared" si="18"/>
        <v>0</v>
      </c>
      <c r="BX26">
        <f t="shared" si="19"/>
        <v>0</v>
      </c>
      <c r="BY26">
        <f t="shared" si="20"/>
        <v>0</v>
      </c>
      <c r="BZ26">
        <f t="shared" si="21"/>
        <v>2364.31</v>
      </c>
      <c r="CA26">
        <f t="shared" si="22"/>
        <v>6154.58</v>
      </c>
      <c r="CB26">
        <f t="shared" si="23"/>
        <v>0</v>
      </c>
      <c r="CC26">
        <f t="shared" si="24"/>
        <v>0</v>
      </c>
      <c r="CD26">
        <f t="shared" si="25"/>
        <v>0</v>
      </c>
      <c r="CE26">
        <f t="shared" si="26"/>
        <v>0</v>
      </c>
      <c r="CF26">
        <f t="shared" si="27"/>
        <v>0</v>
      </c>
      <c r="CG26">
        <f t="shared" si="28"/>
        <v>0</v>
      </c>
      <c r="CH26">
        <f t="shared" si="29"/>
        <v>0</v>
      </c>
      <c r="CI26">
        <f t="shared" si="30"/>
        <v>290</v>
      </c>
      <c r="CJ26">
        <f t="shared" si="31"/>
        <v>9046.4</v>
      </c>
      <c r="CK26">
        <f t="shared" si="32"/>
        <v>8518.89</v>
      </c>
      <c r="CL26">
        <f t="shared" si="33"/>
        <v>125.49000000000001</v>
      </c>
      <c r="CM26">
        <f t="shared" si="34"/>
        <v>653.00000000000023</v>
      </c>
      <c r="CN26">
        <f t="shared" si="35"/>
        <v>2</v>
      </c>
      <c r="CO26" t="str">
        <f t="shared" si="36"/>
        <v/>
      </c>
      <c r="CP26">
        <f t="shared" si="37"/>
        <v>1</v>
      </c>
      <c r="DM26">
        <f t="shared" si="38"/>
        <v>2</v>
      </c>
      <c r="DN26">
        <f t="shared" si="39"/>
        <v>999</v>
      </c>
      <c r="DV26">
        <v>23</v>
      </c>
      <c r="DW26">
        <f t="shared" si="323"/>
        <v>2120.3200000000002</v>
      </c>
      <c r="DX26">
        <f t="shared" si="324"/>
        <v>463.4</v>
      </c>
      <c r="DY26">
        <f t="shared" si="325"/>
        <v>6292.18</v>
      </c>
      <c r="DZ26">
        <f t="shared" si="326"/>
        <v>0</v>
      </c>
      <c r="EA26">
        <f t="shared" si="327"/>
        <v>0</v>
      </c>
      <c r="EB26">
        <f t="shared" si="328"/>
        <v>0</v>
      </c>
      <c r="EC26">
        <f t="shared" si="329"/>
        <v>0</v>
      </c>
      <c r="ED26">
        <f t="shared" si="330"/>
        <v>0</v>
      </c>
      <c r="EE26">
        <f t="shared" si="331"/>
        <v>0</v>
      </c>
      <c r="EF26">
        <f t="shared" si="332"/>
        <v>0</v>
      </c>
      <c r="EG26">
        <f t="shared" si="40"/>
        <v>90</v>
      </c>
      <c r="EH26">
        <f t="shared" si="41"/>
        <v>163</v>
      </c>
      <c r="EI26">
        <f t="shared" si="42"/>
        <v>200</v>
      </c>
      <c r="EJ26">
        <f t="shared" si="43"/>
        <v>0</v>
      </c>
      <c r="EK26">
        <f t="shared" si="44"/>
        <v>0</v>
      </c>
      <c r="EL26">
        <f t="shared" si="45"/>
        <v>0</v>
      </c>
      <c r="EM26">
        <f t="shared" si="46"/>
        <v>0</v>
      </c>
      <c r="EN26">
        <f t="shared" si="47"/>
        <v>0</v>
      </c>
      <c r="EO26">
        <f t="shared" si="48"/>
        <v>0</v>
      </c>
      <c r="EP26">
        <f t="shared" si="49"/>
        <v>0</v>
      </c>
      <c r="EQ26">
        <f t="shared" si="50"/>
        <v>2070.94</v>
      </c>
      <c r="ER26">
        <f t="shared" si="51"/>
        <v>311.02</v>
      </c>
      <c r="ES26">
        <f t="shared" si="52"/>
        <v>6154.58</v>
      </c>
      <c r="ET26">
        <f t="shared" si="53"/>
        <v>0</v>
      </c>
      <c r="EU26">
        <f t="shared" si="54"/>
        <v>0</v>
      </c>
      <c r="EV26">
        <f t="shared" si="55"/>
        <v>0</v>
      </c>
      <c r="EW26">
        <f t="shared" si="56"/>
        <v>0</v>
      </c>
      <c r="EX26">
        <f t="shared" si="57"/>
        <v>0</v>
      </c>
      <c r="EY26">
        <f t="shared" si="58"/>
        <v>0</v>
      </c>
      <c r="EZ26">
        <f t="shared" si="59"/>
        <v>0</v>
      </c>
      <c r="FA26">
        <f t="shared" si="60"/>
        <v>2070.94</v>
      </c>
      <c r="FB26">
        <f t="shared" si="61"/>
        <v>111.02</v>
      </c>
      <c r="FC26">
        <f t="shared" si="62"/>
        <v>6154.58</v>
      </c>
      <c r="FD26">
        <f t="shared" si="63"/>
        <v>0</v>
      </c>
      <c r="FE26">
        <f t="shared" si="64"/>
        <v>0</v>
      </c>
      <c r="FF26">
        <f t="shared" si="65"/>
        <v>0</v>
      </c>
      <c r="FG26">
        <f t="shared" si="66"/>
        <v>0</v>
      </c>
      <c r="FH26">
        <f t="shared" si="67"/>
        <v>0</v>
      </c>
      <c r="FI26">
        <f t="shared" si="68"/>
        <v>0</v>
      </c>
      <c r="FJ26">
        <f t="shared" si="69"/>
        <v>0</v>
      </c>
      <c r="FK26">
        <f t="shared" si="70"/>
        <v>200</v>
      </c>
      <c r="FL26">
        <f t="shared" si="71"/>
        <v>8875.9000000000015</v>
      </c>
      <c r="FM26">
        <f t="shared" si="72"/>
        <v>8336.5400000000009</v>
      </c>
      <c r="FN26">
        <f t="shared" si="73"/>
        <v>113.63999999999999</v>
      </c>
      <c r="FO26">
        <f t="shared" si="74"/>
        <v>653.00000000000057</v>
      </c>
      <c r="FP26">
        <f t="shared" si="75"/>
        <v>2</v>
      </c>
      <c r="FQ26" t="str">
        <f t="shared" si="76"/>
        <v/>
      </c>
      <c r="FR26">
        <f t="shared" si="77"/>
        <v>0</v>
      </c>
      <c r="GO26">
        <f t="shared" si="78"/>
        <v>1</v>
      </c>
      <c r="GP26">
        <f t="shared" si="79"/>
        <v>999</v>
      </c>
      <c r="GX26">
        <v>23</v>
      </c>
      <c r="GY26">
        <f t="shared" si="333"/>
        <v>2120.3200000000002</v>
      </c>
      <c r="GZ26">
        <f t="shared" si="334"/>
        <v>6102.54</v>
      </c>
      <c r="HA26">
        <f t="shared" si="335"/>
        <v>6292.18</v>
      </c>
      <c r="HB26">
        <f t="shared" si="336"/>
        <v>0</v>
      </c>
      <c r="HC26">
        <f t="shared" si="337"/>
        <v>0</v>
      </c>
      <c r="HD26">
        <f t="shared" si="338"/>
        <v>0</v>
      </c>
      <c r="HE26">
        <f t="shared" si="339"/>
        <v>0</v>
      </c>
      <c r="HF26">
        <f t="shared" si="340"/>
        <v>0</v>
      </c>
      <c r="HG26">
        <f t="shared" si="341"/>
        <v>0</v>
      </c>
      <c r="HH26">
        <f t="shared" si="342"/>
        <v>0</v>
      </c>
      <c r="HI26">
        <f t="shared" si="80"/>
        <v>90</v>
      </c>
      <c r="HJ26">
        <f t="shared" si="81"/>
        <v>163</v>
      </c>
      <c r="HK26">
        <f t="shared" si="82"/>
        <v>200</v>
      </c>
      <c r="HL26">
        <f t="shared" si="83"/>
        <v>0</v>
      </c>
      <c r="HM26">
        <f t="shared" si="84"/>
        <v>0</v>
      </c>
      <c r="HN26">
        <f t="shared" si="85"/>
        <v>0</v>
      </c>
      <c r="HO26">
        <f t="shared" si="86"/>
        <v>0</v>
      </c>
      <c r="HP26">
        <f t="shared" si="87"/>
        <v>0</v>
      </c>
      <c r="HQ26">
        <f t="shared" si="88"/>
        <v>0</v>
      </c>
      <c r="HR26">
        <f t="shared" si="89"/>
        <v>0</v>
      </c>
      <c r="HS26">
        <f t="shared" si="90"/>
        <v>2070.94</v>
      </c>
      <c r="HT26">
        <f t="shared" si="91"/>
        <v>6079.34</v>
      </c>
      <c r="HU26">
        <f t="shared" si="92"/>
        <v>6154.58</v>
      </c>
      <c r="HV26">
        <f t="shared" si="93"/>
        <v>0</v>
      </c>
      <c r="HW26">
        <f t="shared" si="94"/>
        <v>0</v>
      </c>
      <c r="HX26">
        <f t="shared" si="95"/>
        <v>0</v>
      </c>
      <c r="HY26">
        <f t="shared" si="96"/>
        <v>0</v>
      </c>
      <c r="HZ26">
        <f t="shared" si="97"/>
        <v>0</v>
      </c>
      <c r="IA26">
        <f t="shared" si="98"/>
        <v>0</v>
      </c>
      <c r="IB26">
        <f t="shared" si="99"/>
        <v>0</v>
      </c>
      <c r="IC26">
        <f t="shared" si="100"/>
        <v>2070.94</v>
      </c>
      <c r="ID26">
        <f t="shared" si="101"/>
        <v>6079.34</v>
      </c>
      <c r="IE26">
        <f t="shared" si="102"/>
        <v>6154.58</v>
      </c>
      <c r="IF26">
        <f t="shared" si="103"/>
        <v>0</v>
      </c>
      <c r="IG26">
        <f t="shared" si="104"/>
        <v>0</v>
      </c>
      <c r="IH26">
        <f t="shared" si="105"/>
        <v>0</v>
      </c>
      <c r="II26">
        <f t="shared" si="106"/>
        <v>0</v>
      </c>
      <c r="IJ26">
        <f t="shared" si="107"/>
        <v>0</v>
      </c>
      <c r="IK26">
        <f t="shared" si="108"/>
        <v>0</v>
      </c>
      <c r="IL26">
        <f t="shared" si="109"/>
        <v>0</v>
      </c>
      <c r="IM26">
        <f t="shared" si="110"/>
        <v>0</v>
      </c>
      <c r="IN26">
        <f t="shared" si="111"/>
        <v>14515.04</v>
      </c>
      <c r="IO26">
        <f t="shared" si="112"/>
        <v>14304.86</v>
      </c>
      <c r="IP26">
        <f t="shared" si="113"/>
        <v>242.82000000000002</v>
      </c>
      <c r="IQ26">
        <f t="shared" si="114"/>
        <v>453.00000000000034</v>
      </c>
      <c r="IR26">
        <f t="shared" si="115"/>
        <v>1</v>
      </c>
      <c r="IS26" t="str">
        <f t="shared" si="116"/>
        <v/>
      </c>
      <c r="IT26">
        <f t="shared" si="117"/>
        <v>0</v>
      </c>
      <c r="JQ26">
        <f t="shared" si="118"/>
        <v>1</v>
      </c>
      <c r="JR26">
        <f t="shared" si="119"/>
        <v>999</v>
      </c>
      <c r="JZ26">
        <v>23</v>
      </c>
      <c r="KA26">
        <f t="shared" si="343"/>
        <v>0</v>
      </c>
      <c r="KB26">
        <f t="shared" si="344"/>
        <v>5516.05</v>
      </c>
      <c r="KC26">
        <f t="shared" si="345"/>
        <v>6292.18</v>
      </c>
      <c r="KD26">
        <f t="shared" si="346"/>
        <v>0</v>
      </c>
      <c r="KE26">
        <f t="shared" si="347"/>
        <v>0</v>
      </c>
      <c r="KF26">
        <f t="shared" si="348"/>
        <v>0</v>
      </c>
      <c r="KG26">
        <f t="shared" si="349"/>
        <v>0</v>
      </c>
      <c r="KH26">
        <f t="shared" si="350"/>
        <v>0</v>
      </c>
      <c r="KI26">
        <f t="shared" si="351"/>
        <v>0</v>
      </c>
      <c r="KJ26">
        <f t="shared" si="352"/>
        <v>0</v>
      </c>
      <c r="KK26">
        <f t="shared" si="120"/>
        <v>0</v>
      </c>
      <c r="KL26">
        <f t="shared" si="121"/>
        <v>163</v>
      </c>
      <c r="KM26">
        <f t="shared" si="122"/>
        <v>200</v>
      </c>
      <c r="KN26">
        <f t="shared" si="123"/>
        <v>0</v>
      </c>
      <c r="KO26">
        <f t="shared" si="124"/>
        <v>0</v>
      </c>
      <c r="KP26">
        <f t="shared" si="125"/>
        <v>0</v>
      </c>
      <c r="KQ26">
        <f t="shared" si="126"/>
        <v>0</v>
      </c>
      <c r="KR26">
        <f t="shared" si="127"/>
        <v>0</v>
      </c>
      <c r="KS26">
        <f t="shared" si="128"/>
        <v>0</v>
      </c>
      <c r="KT26">
        <f t="shared" si="129"/>
        <v>0</v>
      </c>
      <c r="KU26">
        <f t="shared" si="130"/>
        <v>0</v>
      </c>
      <c r="KV26">
        <f t="shared" si="131"/>
        <v>5479.41</v>
      </c>
      <c r="KW26">
        <f t="shared" si="132"/>
        <v>6154.58</v>
      </c>
      <c r="KX26">
        <f t="shared" si="133"/>
        <v>0</v>
      </c>
      <c r="KY26">
        <f t="shared" si="134"/>
        <v>0</v>
      </c>
      <c r="KZ26">
        <f t="shared" si="135"/>
        <v>0</v>
      </c>
      <c r="LA26">
        <f t="shared" si="136"/>
        <v>0</v>
      </c>
      <c r="LB26">
        <f t="shared" si="137"/>
        <v>0</v>
      </c>
      <c r="LC26">
        <f t="shared" si="138"/>
        <v>0</v>
      </c>
      <c r="LD26">
        <f t="shared" si="139"/>
        <v>0</v>
      </c>
      <c r="LE26">
        <f t="shared" si="140"/>
        <v>0</v>
      </c>
      <c r="LF26">
        <f t="shared" si="141"/>
        <v>5289.41</v>
      </c>
      <c r="LG26">
        <f t="shared" si="142"/>
        <v>6154.58</v>
      </c>
      <c r="LH26">
        <f t="shared" si="143"/>
        <v>0</v>
      </c>
      <c r="LI26">
        <f t="shared" si="144"/>
        <v>0</v>
      </c>
      <c r="LJ26">
        <f t="shared" si="145"/>
        <v>0</v>
      </c>
      <c r="LK26">
        <f t="shared" si="146"/>
        <v>0</v>
      </c>
      <c r="LL26">
        <f t="shared" si="147"/>
        <v>0</v>
      </c>
      <c r="LM26">
        <f t="shared" si="148"/>
        <v>0</v>
      </c>
      <c r="LN26">
        <f t="shared" si="149"/>
        <v>0</v>
      </c>
      <c r="LO26">
        <f t="shared" si="150"/>
        <v>190</v>
      </c>
      <c r="LP26">
        <f t="shared" si="151"/>
        <v>11808.23</v>
      </c>
      <c r="LQ26">
        <f t="shared" si="152"/>
        <v>11443.99</v>
      </c>
      <c r="LR26">
        <f t="shared" si="153"/>
        <v>188.76</v>
      </c>
      <c r="LS26">
        <f t="shared" si="154"/>
        <v>552.99999999999977</v>
      </c>
      <c r="LT26">
        <f t="shared" si="155"/>
        <v>2</v>
      </c>
      <c r="LU26" t="str">
        <f t="shared" si="156"/>
        <v/>
      </c>
      <c r="LV26">
        <f t="shared" si="157"/>
        <v>1</v>
      </c>
      <c r="MS26">
        <f t="shared" si="158"/>
        <v>2</v>
      </c>
      <c r="MT26">
        <f t="shared" si="159"/>
        <v>999</v>
      </c>
      <c r="NB26">
        <v>23</v>
      </c>
      <c r="NC26">
        <f t="shared" si="353"/>
        <v>0</v>
      </c>
      <c r="ND26">
        <f t="shared" si="354"/>
        <v>2754.22</v>
      </c>
      <c r="NE26">
        <f t="shared" si="355"/>
        <v>6292.18</v>
      </c>
      <c r="NF26">
        <f t="shared" si="356"/>
        <v>0</v>
      </c>
      <c r="NG26">
        <f t="shared" si="357"/>
        <v>0</v>
      </c>
      <c r="NH26">
        <f t="shared" si="358"/>
        <v>0</v>
      </c>
      <c r="NI26">
        <f t="shared" si="359"/>
        <v>0</v>
      </c>
      <c r="NJ26">
        <f t="shared" si="360"/>
        <v>0</v>
      </c>
      <c r="NK26">
        <f t="shared" si="361"/>
        <v>0</v>
      </c>
      <c r="NL26">
        <f t="shared" si="362"/>
        <v>0</v>
      </c>
      <c r="NM26">
        <f t="shared" si="160"/>
        <v>0</v>
      </c>
      <c r="NN26">
        <f t="shared" si="161"/>
        <v>163</v>
      </c>
      <c r="NO26">
        <f t="shared" si="162"/>
        <v>200</v>
      </c>
      <c r="NP26">
        <f t="shared" si="163"/>
        <v>0</v>
      </c>
      <c r="NQ26">
        <f t="shared" si="164"/>
        <v>0</v>
      </c>
      <c r="NR26">
        <f t="shared" si="165"/>
        <v>0</v>
      </c>
      <c r="NS26">
        <f t="shared" si="166"/>
        <v>0</v>
      </c>
      <c r="NT26">
        <f t="shared" si="167"/>
        <v>0</v>
      </c>
      <c r="NU26">
        <f t="shared" si="168"/>
        <v>0</v>
      </c>
      <c r="NV26">
        <f t="shared" si="169"/>
        <v>0</v>
      </c>
      <c r="NW26">
        <f t="shared" si="170"/>
        <v>0</v>
      </c>
      <c r="NX26">
        <f t="shared" si="171"/>
        <v>2654.31</v>
      </c>
      <c r="NY26">
        <f t="shared" si="172"/>
        <v>6154.58</v>
      </c>
      <c r="NZ26">
        <f t="shared" si="173"/>
        <v>0</v>
      </c>
      <c r="OA26">
        <f t="shared" si="174"/>
        <v>0</v>
      </c>
      <c r="OB26">
        <f t="shared" si="175"/>
        <v>0</v>
      </c>
      <c r="OC26">
        <f t="shared" si="176"/>
        <v>0</v>
      </c>
      <c r="OD26">
        <f t="shared" si="177"/>
        <v>0</v>
      </c>
      <c r="OE26">
        <f t="shared" si="178"/>
        <v>0</v>
      </c>
      <c r="OF26">
        <f t="shared" si="179"/>
        <v>0</v>
      </c>
      <c r="OG26">
        <f t="shared" si="180"/>
        <v>0</v>
      </c>
      <c r="OH26">
        <f t="shared" si="181"/>
        <v>2364.31</v>
      </c>
      <c r="OI26">
        <f t="shared" si="182"/>
        <v>6154.58</v>
      </c>
      <c r="OJ26">
        <f t="shared" si="183"/>
        <v>0</v>
      </c>
      <c r="OK26">
        <f t="shared" si="184"/>
        <v>0</v>
      </c>
      <c r="OL26">
        <f t="shared" si="185"/>
        <v>0</v>
      </c>
      <c r="OM26">
        <f t="shared" si="186"/>
        <v>0</v>
      </c>
      <c r="ON26">
        <f t="shared" si="187"/>
        <v>0</v>
      </c>
      <c r="OO26">
        <f t="shared" si="188"/>
        <v>0</v>
      </c>
      <c r="OP26">
        <f t="shared" si="189"/>
        <v>0</v>
      </c>
      <c r="OQ26">
        <f t="shared" si="190"/>
        <v>290</v>
      </c>
      <c r="OR26">
        <f t="shared" si="191"/>
        <v>9046.4</v>
      </c>
      <c r="OS26">
        <f t="shared" si="192"/>
        <v>8518.89</v>
      </c>
      <c r="OT26">
        <f t="shared" si="193"/>
        <v>125.49000000000001</v>
      </c>
      <c r="OU26">
        <f t="shared" si="194"/>
        <v>653.00000000000023</v>
      </c>
      <c r="OV26">
        <f t="shared" si="195"/>
        <v>2</v>
      </c>
      <c r="OW26" t="str">
        <f t="shared" si="196"/>
        <v/>
      </c>
      <c r="OX26">
        <f t="shared" si="197"/>
        <v>1</v>
      </c>
      <c r="PU26">
        <f t="shared" si="198"/>
        <v>2</v>
      </c>
      <c r="PV26">
        <f t="shared" si="199"/>
        <v>999</v>
      </c>
      <c r="QD26">
        <v>23</v>
      </c>
      <c r="QE26">
        <f t="shared" si="363"/>
        <v>0</v>
      </c>
      <c r="QF26">
        <f t="shared" si="364"/>
        <v>0</v>
      </c>
      <c r="QG26">
        <f t="shared" si="365"/>
        <v>6253.56</v>
      </c>
      <c r="QH26">
        <f t="shared" si="366"/>
        <v>0</v>
      </c>
      <c r="QI26">
        <f t="shared" si="367"/>
        <v>0</v>
      </c>
      <c r="QJ26">
        <f t="shared" si="368"/>
        <v>0</v>
      </c>
      <c r="QK26">
        <f t="shared" si="369"/>
        <v>0</v>
      </c>
      <c r="QL26">
        <f t="shared" si="370"/>
        <v>0</v>
      </c>
      <c r="QM26">
        <f t="shared" si="371"/>
        <v>0</v>
      </c>
      <c r="QN26">
        <f t="shared" si="372"/>
        <v>0</v>
      </c>
      <c r="QO26">
        <f t="shared" si="200"/>
        <v>0</v>
      </c>
      <c r="QP26">
        <f t="shared" si="201"/>
        <v>0</v>
      </c>
      <c r="QQ26">
        <f t="shared" si="202"/>
        <v>200</v>
      </c>
      <c r="QR26">
        <f t="shared" si="203"/>
        <v>0</v>
      </c>
      <c r="QS26">
        <f t="shared" si="204"/>
        <v>0</v>
      </c>
      <c r="QT26">
        <f t="shared" si="205"/>
        <v>0</v>
      </c>
      <c r="QU26">
        <f t="shared" si="206"/>
        <v>0</v>
      </c>
      <c r="QV26">
        <f t="shared" si="207"/>
        <v>0</v>
      </c>
      <c r="QW26">
        <f t="shared" si="208"/>
        <v>0</v>
      </c>
      <c r="QX26">
        <f t="shared" si="209"/>
        <v>0</v>
      </c>
      <c r="QY26">
        <f t="shared" si="210"/>
        <v>0</v>
      </c>
      <c r="QZ26">
        <f t="shared" si="211"/>
        <v>0</v>
      </c>
      <c r="RA26">
        <f t="shared" si="212"/>
        <v>6115.5700000000006</v>
      </c>
      <c r="RB26">
        <f t="shared" si="213"/>
        <v>0</v>
      </c>
      <c r="RC26">
        <f t="shared" si="214"/>
        <v>0</v>
      </c>
      <c r="RD26">
        <f t="shared" si="215"/>
        <v>0</v>
      </c>
      <c r="RE26">
        <f t="shared" si="216"/>
        <v>0</v>
      </c>
      <c r="RF26">
        <f t="shared" si="217"/>
        <v>0</v>
      </c>
      <c r="RG26">
        <f t="shared" si="218"/>
        <v>0</v>
      </c>
      <c r="RH26">
        <f t="shared" si="219"/>
        <v>0</v>
      </c>
      <c r="RI26">
        <f t="shared" si="220"/>
        <v>0</v>
      </c>
      <c r="RJ26">
        <f t="shared" si="221"/>
        <v>0</v>
      </c>
      <c r="RK26">
        <f t="shared" si="222"/>
        <v>5562.57</v>
      </c>
      <c r="RL26">
        <f t="shared" si="223"/>
        <v>0</v>
      </c>
      <c r="RM26">
        <f t="shared" si="224"/>
        <v>0</v>
      </c>
      <c r="RN26">
        <f t="shared" si="225"/>
        <v>0</v>
      </c>
      <c r="RO26">
        <f t="shared" si="226"/>
        <v>0</v>
      </c>
      <c r="RP26">
        <f t="shared" si="227"/>
        <v>0</v>
      </c>
      <c r="RQ26">
        <f t="shared" si="228"/>
        <v>0</v>
      </c>
      <c r="RR26">
        <f t="shared" si="229"/>
        <v>0</v>
      </c>
      <c r="RS26">
        <f t="shared" si="230"/>
        <v>553</v>
      </c>
      <c r="RT26">
        <f t="shared" si="231"/>
        <v>6253.56</v>
      </c>
      <c r="RU26">
        <f t="shared" si="232"/>
        <v>5562.57</v>
      </c>
      <c r="RV26">
        <f t="shared" si="233"/>
        <v>62.01</v>
      </c>
      <c r="RW26">
        <f t="shared" si="234"/>
        <v>753.00000000000068</v>
      </c>
      <c r="RX26">
        <f t="shared" si="235"/>
        <v>3</v>
      </c>
      <c r="RY26" t="str">
        <f t="shared" si="236"/>
        <v/>
      </c>
      <c r="RZ26">
        <f t="shared" si="237"/>
        <v>2</v>
      </c>
      <c r="SW26">
        <f t="shared" si="238"/>
        <v>3</v>
      </c>
      <c r="SX26">
        <f t="shared" si="239"/>
        <v>999</v>
      </c>
      <c r="TF26">
        <v>23</v>
      </c>
      <c r="TG26">
        <f t="shared" si="373"/>
        <v>0</v>
      </c>
      <c r="TH26">
        <f t="shared" si="374"/>
        <v>0</v>
      </c>
      <c r="TI26">
        <f t="shared" si="375"/>
        <v>3508.36</v>
      </c>
      <c r="TJ26">
        <f t="shared" si="376"/>
        <v>0</v>
      </c>
      <c r="TK26">
        <f t="shared" si="377"/>
        <v>0</v>
      </c>
      <c r="TL26">
        <f t="shared" si="378"/>
        <v>0</v>
      </c>
      <c r="TM26">
        <f t="shared" si="379"/>
        <v>0</v>
      </c>
      <c r="TN26">
        <f t="shared" si="380"/>
        <v>0</v>
      </c>
      <c r="TO26">
        <f t="shared" si="381"/>
        <v>0</v>
      </c>
      <c r="TP26">
        <f t="shared" si="382"/>
        <v>0</v>
      </c>
      <c r="TQ26">
        <f t="shared" si="240"/>
        <v>0</v>
      </c>
      <c r="TR26">
        <f t="shared" si="241"/>
        <v>0</v>
      </c>
      <c r="TS26">
        <f t="shared" si="242"/>
        <v>200</v>
      </c>
      <c r="TT26">
        <f t="shared" si="243"/>
        <v>0</v>
      </c>
      <c r="TU26">
        <f t="shared" si="244"/>
        <v>0</v>
      </c>
      <c r="TV26">
        <f t="shared" si="245"/>
        <v>0</v>
      </c>
      <c r="TW26">
        <f t="shared" si="246"/>
        <v>0</v>
      </c>
      <c r="TX26">
        <f t="shared" si="247"/>
        <v>0</v>
      </c>
      <c r="TY26">
        <f t="shared" si="248"/>
        <v>0</v>
      </c>
      <c r="TZ26">
        <f t="shared" si="249"/>
        <v>0</v>
      </c>
      <c r="UA26">
        <f t="shared" si="250"/>
        <v>0</v>
      </c>
      <c r="UB26">
        <f t="shared" si="251"/>
        <v>0</v>
      </c>
      <c r="UC26">
        <f t="shared" si="252"/>
        <v>3343.15</v>
      </c>
      <c r="UD26">
        <f t="shared" si="253"/>
        <v>0</v>
      </c>
      <c r="UE26">
        <f t="shared" si="254"/>
        <v>0</v>
      </c>
      <c r="UF26">
        <f t="shared" si="255"/>
        <v>0</v>
      </c>
      <c r="UG26">
        <f t="shared" si="256"/>
        <v>0</v>
      </c>
      <c r="UH26">
        <f t="shared" si="257"/>
        <v>0</v>
      </c>
      <c r="UI26">
        <f t="shared" si="258"/>
        <v>0</v>
      </c>
      <c r="UJ26">
        <f t="shared" si="259"/>
        <v>0</v>
      </c>
      <c r="UK26">
        <f t="shared" si="260"/>
        <v>0</v>
      </c>
      <c r="UL26">
        <f t="shared" si="261"/>
        <v>0</v>
      </c>
      <c r="UM26">
        <f t="shared" si="262"/>
        <v>2690.15</v>
      </c>
      <c r="UN26">
        <f t="shared" si="263"/>
        <v>0</v>
      </c>
      <c r="UO26">
        <f t="shared" si="264"/>
        <v>0</v>
      </c>
      <c r="UP26">
        <f t="shared" si="265"/>
        <v>0</v>
      </c>
      <c r="UQ26">
        <f t="shared" si="266"/>
        <v>0</v>
      </c>
      <c r="UR26">
        <f t="shared" si="267"/>
        <v>0</v>
      </c>
      <c r="US26">
        <f t="shared" si="268"/>
        <v>0</v>
      </c>
      <c r="UT26">
        <f t="shared" si="269"/>
        <v>0</v>
      </c>
      <c r="UU26">
        <f t="shared" si="270"/>
        <v>653</v>
      </c>
      <c r="UV26">
        <f t="shared" si="271"/>
        <v>3508.36</v>
      </c>
      <c r="UW26">
        <f t="shared" si="272"/>
        <v>2690.15</v>
      </c>
      <c r="UX26">
        <f t="shared" si="273"/>
        <v>34.79</v>
      </c>
      <c r="UY26">
        <f t="shared" si="274"/>
        <v>853</v>
      </c>
      <c r="UZ26">
        <f t="shared" si="275"/>
        <v>3</v>
      </c>
      <c r="VA26" t="str">
        <f t="shared" si="276"/>
        <v/>
      </c>
      <c r="VB26">
        <f t="shared" si="277"/>
        <v>2</v>
      </c>
      <c r="VY26">
        <f t="shared" si="278"/>
        <v>3</v>
      </c>
      <c r="VZ26">
        <f t="shared" si="279"/>
        <v>999</v>
      </c>
      <c r="WH26">
        <v>23</v>
      </c>
      <c r="WI26">
        <f t="shared" si="383"/>
        <v>2120.3200000000002</v>
      </c>
      <c r="WJ26">
        <f t="shared" si="384"/>
        <v>6102.54</v>
      </c>
      <c r="WK26">
        <f t="shared" si="385"/>
        <v>6292.18</v>
      </c>
      <c r="WL26">
        <f t="shared" si="386"/>
        <v>0</v>
      </c>
      <c r="WM26">
        <f t="shared" si="387"/>
        <v>0</v>
      </c>
      <c r="WN26">
        <f t="shared" si="388"/>
        <v>0</v>
      </c>
      <c r="WO26">
        <f t="shared" si="389"/>
        <v>0</v>
      </c>
      <c r="WP26">
        <f t="shared" si="390"/>
        <v>0</v>
      </c>
      <c r="WQ26">
        <f t="shared" si="391"/>
        <v>0</v>
      </c>
      <c r="WR26">
        <f t="shared" si="392"/>
        <v>0</v>
      </c>
      <c r="WS26">
        <f t="shared" si="280"/>
        <v>90</v>
      </c>
      <c r="WT26">
        <f t="shared" si="281"/>
        <v>163</v>
      </c>
      <c r="WU26">
        <f t="shared" si="282"/>
        <v>200</v>
      </c>
      <c r="WV26">
        <f t="shared" si="283"/>
        <v>0</v>
      </c>
      <c r="WW26">
        <f t="shared" si="284"/>
        <v>0</v>
      </c>
      <c r="WX26">
        <f t="shared" si="285"/>
        <v>0</v>
      </c>
      <c r="WY26">
        <f t="shared" si="286"/>
        <v>0</v>
      </c>
      <c r="WZ26">
        <f t="shared" si="287"/>
        <v>0</v>
      </c>
      <c r="XA26">
        <f t="shared" si="288"/>
        <v>0</v>
      </c>
      <c r="XB26">
        <f t="shared" si="289"/>
        <v>0</v>
      </c>
      <c r="XC26">
        <f t="shared" si="290"/>
        <v>2070.94</v>
      </c>
      <c r="XD26">
        <f t="shared" si="291"/>
        <v>6079.34</v>
      </c>
      <c r="XE26">
        <f t="shared" si="292"/>
        <v>6154.58</v>
      </c>
      <c r="XF26">
        <f t="shared" si="293"/>
        <v>0</v>
      </c>
      <c r="XG26">
        <f t="shared" si="294"/>
        <v>0</v>
      </c>
      <c r="XH26">
        <f t="shared" si="295"/>
        <v>0</v>
      </c>
      <c r="XI26">
        <f t="shared" si="296"/>
        <v>0</v>
      </c>
      <c r="XJ26">
        <f t="shared" si="297"/>
        <v>0</v>
      </c>
      <c r="XK26">
        <f t="shared" si="298"/>
        <v>0</v>
      </c>
      <c r="XL26">
        <f t="shared" si="299"/>
        <v>0</v>
      </c>
      <c r="XM26">
        <f t="shared" si="300"/>
        <v>2070.94</v>
      </c>
      <c r="XN26">
        <f t="shared" si="301"/>
        <v>6079.34</v>
      </c>
      <c r="XO26">
        <f t="shared" si="302"/>
        <v>6154.58</v>
      </c>
      <c r="XP26">
        <f t="shared" si="303"/>
        <v>0</v>
      </c>
      <c r="XQ26">
        <f t="shared" si="304"/>
        <v>0</v>
      </c>
      <c r="XR26">
        <f t="shared" si="305"/>
        <v>0</v>
      </c>
      <c r="XS26">
        <f t="shared" si="306"/>
        <v>0</v>
      </c>
      <c r="XT26">
        <f t="shared" si="307"/>
        <v>0</v>
      </c>
      <c r="XU26">
        <f t="shared" si="308"/>
        <v>0</v>
      </c>
      <c r="XV26">
        <f t="shared" si="309"/>
        <v>0</v>
      </c>
      <c r="XX26">
        <f t="shared" si="310"/>
        <v>14515.04</v>
      </c>
      <c r="XY26">
        <f t="shared" si="311"/>
        <v>14304.86</v>
      </c>
      <c r="XZ26">
        <f t="shared" si="312"/>
        <v>242.82000000000002</v>
      </c>
    </row>
    <row r="27" spans="1:650" x14ac:dyDescent="0.45">
      <c r="B27" s="27">
        <f>IF(IFERROR(MATCH(1,$AQ$4:$AQ$13,0),"")="","",1)</f>
        <v>1</v>
      </c>
      <c r="C27" s="28" t="str">
        <f>IF(IFERROR(MATCH(1,$AQ$4:$AQ$13,0),"")="","",INDEX($C$7:$C$16,IFERROR(MATCH(1,$AQ$4:$AQ$13,0),"")))</f>
        <v>Card A</v>
      </c>
      <c r="D27" s="29">
        <f>IF(IFERROR(MATCH(1,$AQ$4:$AQ$13,0),"")="","",INDEX($D$7:$D$16,IFERROR(MATCH(1,$AQ$4:$AQ$13,0),"")))</f>
        <v>3000</v>
      </c>
      <c r="E27" s="30">
        <f>IF(IFERROR(MATCH(1,$AQ$4:$AQ$13,0),"")="","",INDEX($E$7:$E$16,IFERROR(MATCH(1,$AQ$4:$AQ$13,0),"")))</f>
        <v>0.22989999999999999</v>
      </c>
      <c r="F27" s="29">
        <f>IF(IFERROR(MATCH(1,$AQ$4:$AQ$13,0),"")="","",INDEX($F$7:$F$16,IFERROR(MATCH(1,$AQ$4:$AQ$13,0),"")))</f>
        <v>90</v>
      </c>
      <c r="AT27">
        <v>24</v>
      </c>
      <c r="AU27">
        <f t="shared" si="313"/>
        <v>0</v>
      </c>
      <c r="AV27">
        <f t="shared" si="314"/>
        <v>2364.31</v>
      </c>
      <c r="AW27">
        <f t="shared" si="315"/>
        <v>6154.58</v>
      </c>
      <c r="AX27">
        <f t="shared" si="316"/>
        <v>0</v>
      </c>
      <c r="AY27">
        <f t="shared" si="317"/>
        <v>0</v>
      </c>
      <c r="AZ27">
        <f t="shared" si="318"/>
        <v>0</v>
      </c>
      <c r="BA27">
        <f t="shared" si="319"/>
        <v>0</v>
      </c>
      <c r="BB27">
        <f t="shared" si="320"/>
        <v>0</v>
      </c>
      <c r="BC27">
        <f t="shared" si="321"/>
        <v>0</v>
      </c>
      <c r="BD27">
        <f t="shared" si="322"/>
        <v>0</v>
      </c>
      <c r="BE27">
        <f t="shared" si="0"/>
        <v>0</v>
      </c>
      <c r="BF27">
        <f t="shared" si="1"/>
        <v>163</v>
      </c>
      <c r="BG27">
        <f t="shared" si="2"/>
        <v>200</v>
      </c>
      <c r="BH27">
        <f t="shared" si="3"/>
        <v>0</v>
      </c>
      <c r="BI27">
        <f t="shared" si="4"/>
        <v>0</v>
      </c>
      <c r="BJ27">
        <f t="shared" si="5"/>
        <v>0</v>
      </c>
      <c r="BK27">
        <f t="shared" si="6"/>
        <v>0</v>
      </c>
      <c r="BL27">
        <f t="shared" si="7"/>
        <v>0</v>
      </c>
      <c r="BM27">
        <f t="shared" si="8"/>
        <v>0</v>
      </c>
      <c r="BN27">
        <f t="shared" si="9"/>
        <v>0</v>
      </c>
      <c r="BO27">
        <f t="shared" si="10"/>
        <v>0</v>
      </c>
      <c r="BP27">
        <f t="shared" si="11"/>
        <v>2255.4699999999998</v>
      </c>
      <c r="BQ27">
        <f t="shared" si="12"/>
        <v>6015.61</v>
      </c>
      <c r="BR27">
        <f t="shared" si="13"/>
        <v>0</v>
      </c>
      <c r="BS27">
        <f t="shared" si="14"/>
        <v>0</v>
      </c>
      <c r="BT27">
        <f t="shared" si="15"/>
        <v>0</v>
      </c>
      <c r="BU27">
        <f t="shared" si="16"/>
        <v>0</v>
      </c>
      <c r="BV27">
        <f t="shared" si="17"/>
        <v>0</v>
      </c>
      <c r="BW27">
        <f t="shared" si="18"/>
        <v>0</v>
      </c>
      <c r="BX27">
        <f t="shared" si="19"/>
        <v>0</v>
      </c>
      <c r="BY27">
        <f t="shared" si="20"/>
        <v>0</v>
      </c>
      <c r="BZ27">
        <f t="shared" si="21"/>
        <v>1965.47</v>
      </c>
      <c r="CA27">
        <f t="shared" si="22"/>
        <v>6015.61</v>
      </c>
      <c r="CB27">
        <f t="shared" si="23"/>
        <v>0</v>
      </c>
      <c r="CC27">
        <f t="shared" si="24"/>
        <v>0</v>
      </c>
      <c r="CD27">
        <f t="shared" si="25"/>
        <v>0</v>
      </c>
      <c r="CE27">
        <f t="shared" si="26"/>
        <v>0</v>
      </c>
      <c r="CF27">
        <f t="shared" si="27"/>
        <v>0</v>
      </c>
      <c r="CG27">
        <f t="shared" si="28"/>
        <v>0</v>
      </c>
      <c r="CH27">
        <f t="shared" si="29"/>
        <v>0</v>
      </c>
      <c r="CI27">
        <f t="shared" si="30"/>
        <v>290</v>
      </c>
      <c r="CJ27">
        <f t="shared" si="31"/>
        <v>8518.89</v>
      </c>
      <c r="CK27">
        <f t="shared" si="32"/>
        <v>7981.08</v>
      </c>
      <c r="CL27">
        <f t="shared" si="33"/>
        <v>115.19</v>
      </c>
      <c r="CM27">
        <f t="shared" si="34"/>
        <v>652.99999999999955</v>
      </c>
      <c r="CN27">
        <f t="shared" si="35"/>
        <v>2</v>
      </c>
      <c r="CO27" t="str">
        <f t="shared" si="36"/>
        <v/>
      </c>
      <c r="CP27">
        <f t="shared" si="37"/>
        <v>1</v>
      </c>
      <c r="DM27">
        <f t="shared" si="38"/>
        <v>2</v>
      </c>
      <c r="DN27">
        <f t="shared" si="39"/>
        <v>999</v>
      </c>
      <c r="DV27">
        <v>24</v>
      </c>
      <c r="DW27">
        <f t="shared" si="323"/>
        <v>2070.94</v>
      </c>
      <c r="DX27">
        <f t="shared" si="324"/>
        <v>111.02</v>
      </c>
      <c r="DY27">
        <f t="shared" si="325"/>
        <v>6154.58</v>
      </c>
      <c r="DZ27">
        <f t="shared" si="326"/>
        <v>0</v>
      </c>
      <c r="EA27">
        <f t="shared" si="327"/>
        <v>0</v>
      </c>
      <c r="EB27">
        <f t="shared" si="328"/>
        <v>0</v>
      </c>
      <c r="EC27">
        <f t="shared" si="329"/>
        <v>0</v>
      </c>
      <c r="ED27">
        <f t="shared" si="330"/>
        <v>0</v>
      </c>
      <c r="EE27">
        <f t="shared" si="331"/>
        <v>0</v>
      </c>
      <c r="EF27">
        <f t="shared" si="332"/>
        <v>0</v>
      </c>
      <c r="EG27">
        <f t="shared" si="40"/>
        <v>90</v>
      </c>
      <c r="EH27">
        <f t="shared" si="41"/>
        <v>113.56</v>
      </c>
      <c r="EI27">
        <f t="shared" si="42"/>
        <v>200</v>
      </c>
      <c r="EJ27">
        <f t="shared" si="43"/>
        <v>0</v>
      </c>
      <c r="EK27">
        <f t="shared" si="44"/>
        <v>0</v>
      </c>
      <c r="EL27">
        <f t="shared" si="45"/>
        <v>0</v>
      </c>
      <c r="EM27">
        <f t="shared" si="46"/>
        <v>0</v>
      </c>
      <c r="EN27">
        <f t="shared" si="47"/>
        <v>0</v>
      </c>
      <c r="EO27">
        <f t="shared" si="48"/>
        <v>0</v>
      </c>
      <c r="EP27">
        <f t="shared" si="49"/>
        <v>0</v>
      </c>
      <c r="EQ27">
        <f t="shared" si="50"/>
        <v>2020.62</v>
      </c>
      <c r="ER27">
        <f t="shared" si="51"/>
        <v>0</v>
      </c>
      <c r="ES27">
        <f t="shared" si="52"/>
        <v>6015.61</v>
      </c>
      <c r="ET27">
        <f t="shared" si="53"/>
        <v>0</v>
      </c>
      <c r="EU27">
        <f t="shared" si="54"/>
        <v>0</v>
      </c>
      <c r="EV27">
        <f t="shared" si="55"/>
        <v>0</v>
      </c>
      <c r="EW27">
        <f t="shared" si="56"/>
        <v>0</v>
      </c>
      <c r="EX27">
        <f t="shared" si="57"/>
        <v>0</v>
      </c>
      <c r="EY27">
        <f t="shared" si="58"/>
        <v>0</v>
      </c>
      <c r="EZ27">
        <f t="shared" si="59"/>
        <v>0</v>
      </c>
      <c r="FA27">
        <f t="shared" si="60"/>
        <v>1771.18</v>
      </c>
      <c r="FB27">
        <f t="shared" si="61"/>
        <v>0</v>
      </c>
      <c r="FC27">
        <f t="shared" si="62"/>
        <v>6015.61</v>
      </c>
      <c r="FD27">
        <f t="shared" si="63"/>
        <v>0</v>
      </c>
      <c r="FE27">
        <f t="shared" si="64"/>
        <v>0</v>
      </c>
      <c r="FF27">
        <f t="shared" si="65"/>
        <v>0</v>
      </c>
      <c r="FG27">
        <f t="shared" si="66"/>
        <v>0</v>
      </c>
      <c r="FH27">
        <f t="shared" si="67"/>
        <v>0</v>
      </c>
      <c r="FI27">
        <f t="shared" si="68"/>
        <v>0</v>
      </c>
      <c r="FJ27">
        <f t="shared" si="69"/>
        <v>0</v>
      </c>
      <c r="FK27">
        <f t="shared" si="70"/>
        <v>249.44</v>
      </c>
      <c r="FL27">
        <f t="shared" si="71"/>
        <v>8336.5400000000009</v>
      </c>
      <c r="FM27">
        <f t="shared" si="72"/>
        <v>7786.79</v>
      </c>
      <c r="FN27">
        <f t="shared" si="73"/>
        <v>103.25</v>
      </c>
      <c r="FO27">
        <f t="shared" si="74"/>
        <v>653.00000000000091</v>
      </c>
      <c r="FP27">
        <f t="shared" si="75"/>
        <v>2</v>
      </c>
      <c r="FQ27">
        <f t="shared" si="76"/>
        <v>2</v>
      </c>
      <c r="FR27">
        <f t="shared" si="77"/>
        <v>1</v>
      </c>
      <c r="GO27">
        <f t="shared" si="78"/>
        <v>1</v>
      </c>
      <c r="GP27">
        <f t="shared" si="79"/>
        <v>1</v>
      </c>
      <c r="GX27">
        <v>24</v>
      </c>
      <c r="GY27">
        <f t="shared" si="333"/>
        <v>2070.94</v>
      </c>
      <c r="GZ27">
        <f t="shared" si="334"/>
        <v>6079.34</v>
      </c>
      <c r="HA27">
        <f t="shared" si="335"/>
        <v>6154.58</v>
      </c>
      <c r="HB27">
        <f t="shared" si="336"/>
        <v>0</v>
      </c>
      <c r="HC27">
        <f t="shared" si="337"/>
        <v>0</v>
      </c>
      <c r="HD27">
        <f t="shared" si="338"/>
        <v>0</v>
      </c>
      <c r="HE27">
        <f t="shared" si="339"/>
        <v>0</v>
      </c>
      <c r="HF27">
        <f t="shared" si="340"/>
        <v>0</v>
      </c>
      <c r="HG27">
        <f t="shared" si="341"/>
        <v>0</v>
      </c>
      <c r="HH27">
        <f t="shared" si="342"/>
        <v>0</v>
      </c>
      <c r="HI27">
        <f t="shared" si="80"/>
        <v>90</v>
      </c>
      <c r="HJ27">
        <f t="shared" si="81"/>
        <v>163</v>
      </c>
      <c r="HK27">
        <f t="shared" si="82"/>
        <v>200</v>
      </c>
      <c r="HL27">
        <f t="shared" si="83"/>
        <v>0</v>
      </c>
      <c r="HM27">
        <f t="shared" si="84"/>
        <v>0</v>
      </c>
      <c r="HN27">
        <f t="shared" si="85"/>
        <v>0</v>
      </c>
      <c r="HO27">
        <f t="shared" si="86"/>
        <v>0</v>
      </c>
      <c r="HP27">
        <f t="shared" si="87"/>
        <v>0</v>
      </c>
      <c r="HQ27">
        <f t="shared" si="88"/>
        <v>0</v>
      </c>
      <c r="HR27">
        <f t="shared" si="89"/>
        <v>0</v>
      </c>
      <c r="HS27">
        <f t="shared" si="90"/>
        <v>2020.62</v>
      </c>
      <c r="HT27">
        <f t="shared" si="91"/>
        <v>6055.6100000000006</v>
      </c>
      <c r="HU27">
        <f t="shared" si="92"/>
        <v>6015.61</v>
      </c>
      <c r="HV27">
        <f t="shared" si="93"/>
        <v>0</v>
      </c>
      <c r="HW27">
        <f t="shared" si="94"/>
        <v>0</v>
      </c>
      <c r="HX27">
        <f t="shared" si="95"/>
        <v>0</v>
      </c>
      <c r="HY27">
        <f t="shared" si="96"/>
        <v>0</v>
      </c>
      <c r="HZ27">
        <f t="shared" si="97"/>
        <v>0</v>
      </c>
      <c r="IA27">
        <f t="shared" si="98"/>
        <v>0</v>
      </c>
      <c r="IB27">
        <f t="shared" si="99"/>
        <v>0</v>
      </c>
      <c r="IC27">
        <f t="shared" si="100"/>
        <v>2020.62</v>
      </c>
      <c r="ID27">
        <f t="shared" si="101"/>
        <v>6055.61</v>
      </c>
      <c r="IE27">
        <f t="shared" si="102"/>
        <v>6015.61</v>
      </c>
      <c r="IF27">
        <f t="shared" si="103"/>
        <v>0</v>
      </c>
      <c r="IG27">
        <f t="shared" si="104"/>
        <v>0</v>
      </c>
      <c r="IH27">
        <f t="shared" si="105"/>
        <v>0</v>
      </c>
      <c r="II27">
        <f t="shared" si="106"/>
        <v>0</v>
      </c>
      <c r="IJ27">
        <f t="shared" si="107"/>
        <v>0</v>
      </c>
      <c r="IK27">
        <f t="shared" si="108"/>
        <v>0</v>
      </c>
      <c r="IL27">
        <f t="shared" si="109"/>
        <v>0</v>
      </c>
      <c r="IM27">
        <f t="shared" si="110"/>
        <v>0</v>
      </c>
      <c r="IN27">
        <f t="shared" si="111"/>
        <v>14304.86</v>
      </c>
      <c r="IO27">
        <f t="shared" si="112"/>
        <v>14091.84</v>
      </c>
      <c r="IP27">
        <f t="shared" si="113"/>
        <v>239.98000000000002</v>
      </c>
      <c r="IQ27">
        <f t="shared" si="114"/>
        <v>453.00000000000045</v>
      </c>
      <c r="IR27">
        <f t="shared" si="115"/>
        <v>1</v>
      </c>
      <c r="IS27" t="str">
        <f t="shared" si="116"/>
        <v/>
      </c>
      <c r="IT27">
        <f t="shared" si="117"/>
        <v>0</v>
      </c>
      <c r="JQ27">
        <f t="shared" si="118"/>
        <v>1</v>
      </c>
      <c r="JR27">
        <f t="shared" si="119"/>
        <v>999</v>
      </c>
      <c r="JZ27">
        <v>24</v>
      </c>
      <c r="KA27">
        <f t="shared" si="343"/>
        <v>0</v>
      </c>
      <c r="KB27">
        <f t="shared" si="344"/>
        <v>5289.41</v>
      </c>
      <c r="KC27">
        <f t="shared" si="345"/>
        <v>6154.58</v>
      </c>
      <c r="KD27">
        <f t="shared" si="346"/>
        <v>0</v>
      </c>
      <c r="KE27">
        <f t="shared" si="347"/>
        <v>0</v>
      </c>
      <c r="KF27">
        <f t="shared" si="348"/>
        <v>0</v>
      </c>
      <c r="KG27">
        <f t="shared" si="349"/>
        <v>0</v>
      </c>
      <c r="KH27">
        <f t="shared" si="350"/>
        <v>0</v>
      </c>
      <c r="KI27">
        <f t="shared" si="351"/>
        <v>0</v>
      </c>
      <c r="KJ27">
        <f t="shared" si="352"/>
        <v>0</v>
      </c>
      <c r="KK27">
        <f t="shared" si="120"/>
        <v>0</v>
      </c>
      <c r="KL27">
        <f t="shared" si="121"/>
        <v>163</v>
      </c>
      <c r="KM27">
        <f t="shared" si="122"/>
        <v>200</v>
      </c>
      <c r="KN27">
        <f t="shared" si="123"/>
        <v>0</v>
      </c>
      <c r="KO27">
        <f t="shared" si="124"/>
        <v>0</v>
      </c>
      <c r="KP27">
        <f t="shared" si="125"/>
        <v>0</v>
      </c>
      <c r="KQ27">
        <f t="shared" si="126"/>
        <v>0</v>
      </c>
      <c r="KR27">
        <f t="shared" si="127"/>
        <v>0</v>
      </c>
      <c r="KS27">
        <f t="shared" si="128"/>
        <v>0</v>
      </c>
      <c r="KT27">
        <f t="shared" si="129"/>
        <v>0</v>
      </c>
      <c r="KU27">
        <f t="shared" si="130"/>
        <v>0</v>
      </c>
      <c r="KV27">
        <f t="shared" si="131"/>
        <v>5247.58</v>
      </c>
      <c r="KW27">
        <f t="shared" si="132"/>
        <v>6015.61</v>
      </c>
      <c r="KX27">
        <f t="shared" si="133"/>
        <v>0</v>
      </c>
      <c r="KY27">
        <f t="shared" si="134"/>
        <v>0</v>
      </c>
      <c r="KZ27">
        <f t="shared" si="135"/>
        <v>0</v>
      </c>
      <c r="LA27">
        <f t="shared" si="136"/>
        <v>0</v>
      </c>
      <c r="LB27">
        <f t="shared" si="137"/>
        <v>0</v>
      </c>
      <c r="LC27">
        <f t="shared" si="138"/>
        <v>0</v>
      </c>
      <c r="LD27">
        <f t="shared" si="139"/>
        <v>0</v>
      </c>
      <c r="LE27">
        <f t="shared" si="140"/>
        <v>0</v>
      </c>
      <c r="LF27">
        <f t="shared" si="141"/>
        <v>5057.58</v>
      </c>
      <c r="LG27">
        <f t="shared" si="142"/>
        <v>6015.61</v>
      </c>
      <c r="LH27">
        <f t="shared" si="143"/>
        <v>0</v>
      </c>
      <c r="LI27">
        <f t="shared" si="144"/>
        <v>0</v>
      </c>
      <c r="LJ27">
        <f t="shared" si="145"/>
        <v>0</v>
      </c>
      <c r="LK27">
        <f t="shared" si="146"/>
        <v>0</v>
      </c>
      <c r="LL27">
        <f t="shared" si="147"/>
        <v>0</v>
      </c>
      <c r="LM27">
        <f t="shared" si="148"/>
        <v>0</v>
      </c>
      <c r="LN27">
        <f t="shared" si="149"/>
        <v>0</v>
      </c>
      <c r="LO27">
        <f t="shared" si="150"/>
        <v>190</v>
      </c>
      <c r="LP27">
        <f t="shared" si="151"/>
        <v>11443.99</v>
      </c>
      <c r="LQ27">
        <f t="shared" si="152"/>
        <v>11073.189999999999</v>
      </c>
      <c r="LR27">
        <f t="shared" si="153"/>
        <v>182.2</v>
      </c>
      <c r="LS27">
        <f t="shared" si="154"/>
        <v>553.00000000000114</v>
      </c>
      <c r="LT27">
        <f t="shared" si="155"/>
        <v>2</v>
      </c>
      <c r="LU27" t="str">
        <f t="shared" si="156"/>
        <v/>
      </c>
      <c r="LV27">
        <f t="shared" si="157"/>
        <v>1</v>
      </c>
      <c r="MS27">
        <f t="shared" si="158"/>
        <v>2</v>
      </c>
      <c r="MT27">
        <f t="shared" si="159"/>
        <v>999</v>
      </c>
      <c r="NB27">
        <v>24</v>
      </c>
      <c r="NC27">
        <f t="shared" si="353"/>
        <v>0</v>
      </c>
      <c r="ND27">
        <f t="shared" si="354"/>
        <v>2364.31</v>
      </c>
      <c r="NE27">
        <f t="shared" si="355"/>
        <v>6154.58</v>
      </c>
      <c r="NF27">
        <f t="shared" si="356"/>
        <v>0</v>
      </c>
      <c r="NG27">
        <f t="shared" si="357"/>
        <v>0</v>
      </c>
      <c r="NH27">
        <f t="shared" si="358"/>
        <v>0</v>
      </c>
      <c r="NI27">
        <f t="shared" si="359"/>
        <v>0</v>
      </c>
      <c r="NJ27">
        <f t="shared" si="360"/>
        <v>0</v>
      </c>
      <c r="NK27">
        <f t="shared" si="361"/>
        <v>0</v>
      </c>
      <c r="NL27">
        <f t="shared" si="362"/>
        <v>0</v>
      </c>
      <c r="NM27">
        <f t="shared" si="160"/>
        <v>0</v>
      </c>
      <c r="NN27">
        <f t="shared" si="161"/>
        <v>163</v>
      </c>
      <c r="NO27">
        <f t="shared" si="162"/>
        <v>200</v>
      </c>
      <c r="NP27">
        <f t="shared" si="163"/>
        <v>0</v>
      </c>
      <c r="NQ27">
        <f t="shared" si="164"/>
        <v>0</v>
      </c>
      <c r="NR27">
        <f t="shared" si="165"/>
        <v>0</v>
      </c>
      <c r="NS27">
        <f t="shared" si="166"/>
        <v>0</v>
      </c>
      <c r="NT27">
        <f t="shared" si="167"/>
        <v>0</v>
      </c>
      <c r="NU27">
        <f t="shared" si="168"/>
        <v>0</v>
      </c>
      <c r="NV27">
        <f t="shared" si="169"/>
        <v>0</v>
      </c>
      <c r="NW27">
        <f t="shared" si="170"/>
        <v>0</v>
      </c>
      <c r="NX27">
        <f t="shared" si="171"/>
        <v>2255.4699999999998</v>
      </c>
      <c r="NY27">
        <f t="shared" si="172"/>
        <v>6015.61</v>
      </c>
      <c r="NZ27">
        <f t="shared" si="173"/>
        <v>0</v>
      </c>
      <c r="OA27">
        <f t="shared" si="174"/>
        <v>0</v>
      </c>
      <c r="OB27">
        <f t="shared" si="175"/>
        <v>0</v>
      </c>
      <c r="OC27">
        <f t="shared" si="176"/>
        <v>0</v>
      </c>
      <c r="OD27">
        <f t="shared" si="177"/>
        <v>0</v>
      </c>
      <c r="OE27">
        <f t="shared" si="178"/>
        <v>0</v>
      </c>
      <c r="OF27">
        <f t="shared" si="179"/>
        <v>0</v>
      </c>
      <c r="OG27">
        <f t="shared" si="180"/>
        <v>0</v>
      </c>
      <c r="OH27">
        <f t="shared" si="181"/>
        <v>1965.47</v>
      </c>
      <c r="OI27">
        <f t="shared" si="182"/>
        <v>6015.61</v>
      </c>
      <c r="OJ27">
        <f t="shared" si="183"/>
        <v>0</v>
      </c>
      <c r="OK27">
        <f t="shared" si="184"/>
        <v>0</v>
      </c>
      <c r="OL27">
        <f t="shared" si="185"/>
        <v>0</v>
      </c>
      <c r="OM27">
        <f t="shared" si="186"/>
        <v>0</v>
      </c>
      <c r="ON27">
        <f t="shared" si="187"/>
        <v>0</v>
      </c>
      <c r="OO27">
        <f t="shared" si="188"/>
        <v>0</v>
      </c>
      <c r="OP27">
        <f t="shared" si="189"/>
        <v>0</v>
      </c>
      <c r="OQ27">
        <f t="shared" si="190"/>
        <v>290</v>
      </c>
      <c r="OR27">
        <f t="shared" si="191"/>
        <v>8518.89</v>
      </c>
      <c r="OS27">
        <f t="shared" si="192"/>
        <v>7981.08</v>
      </c>
      <c r="OT27">
        <f t="shared" si="193"/>
        <v>115.19</v>
      </c>
      <c r="OU27">
        <f t="shared" si="194"/>
        <v>652.99999999999955</v>
      </c>
      <c r="OV27">
        <f t="shared" si="195"/>
        <v>2</v>
      </c>
      <c r="OW27" t="str">
        <f t="shared" si="196"/>
        <v/>
      </c>
      <c r="OX27">
        <f t="shared" si="197"/>
        <v>1</v>
      </c>
      <c r="PU27">
        <f t="shared" si="198"/>
        <v>2</v>
      </c>
      <c r="PV27">
        <f t="shared" si="199"/>
        <v>999</v>
      </c>
      <c r="QD27">
        <v>24</v>
      </c>
      <c r="QE27">
        <f t="shared" si="363"/>
        <v>0</v>
      </c>
      <c r="QF27">
        <f t="shared" si="364"/>
        <v>0</v>
      </c>
      <c r="QG27">
        <f t="shared" si="365"/>
        <v>5562.57</v>
      </c>
      <c r="QH27">
        <f t="shared" si="366"/>
        <v>0</v>
      </c>
      <c r="QI27">
        <f t="shared" si="367"/>
        <v>0</v>
      </c>
      <c r="QJ27">
        <f t="shared" si="368"/>
        <v>0</v>
      </c>
      <c r="QK27">
        <f t="shared" si="369"/>
        <v>0</v>
      </c>
      <c r="QL27">
        <f t="shared" si="370"/>
        <v>0</v>
      </c>
      <c r="QM27">
        <f t="shared" si="371"/>
        <v>0</v>
      </c>
      <c r="QN27">
        <f t="shared" si="372"/>
        <v>0</v>
      </c>
      <c r="QO27">
        <f t="shared" si="200"/>
        <v>0</v>
      </c>
      <c r="QP27">
        <f t="shared" si="201"/>
        <v>0</v>
      </c>
      <c r="QQ27">
        <f t="shared" si="202"/>
        <v>200</v>
      </c>
      <c r="QR27">
        <f t="shared" si="203"/>
        <v>0</v>
      </c>
      <c r="QS27">
        <f t="shared" si="204"/>
        <v>0</v>
      </c>
      <c r="QT27">
        <f t="shared" si="205"/>
        <v>0</v>
      </c>
      <c r="QU27">
        <f t="shared" si="206"/>
        <v>0</v>
      </c>
      <c r="QV27">
        <f t="shared" si="207"/>
        <v>0</v>
      </c>
      <c r="QW27">
        <f t="shared" si="208"/>
        <v>0</v>
      </c>
      <c r="QX27">
        <f t="shared" si="209"/>
        <v>0</v>
      </c>
      <c r="QY27">
        <f t="shared" si="210"/>
        <v>0</v>
      </c>
      <c r="QZ27">
        <f t="shared" si="211"/>
        <v>0</v>
      </c>
      <c r="RA27">
        <f t="shared" si="212"/>
        <v>5417.73</v>
      </c>
      <c r="RB27">
        <f t="shared" si="213"/>
        <v>0</v>
      </c>
      <c r="RC27">
        <f t="shared" si="214"/>
        <v>0</v>
      </c>
      <c r="RD27">
        <f t="shared" si="215"/>
        <v>0</v>
      </c>
      <c r="RE27">
        <f t="shared" si="216"/>
        <v>0</v>
      </c>
      <c r="RF27">
        <f t="shared" si="217"/>
        <v>0</v>
      </c>
      <c r="RG27">
        <f t="shared" si="218"/>
        <v>0</v>
      </c>
      <c r="RH27">
        <f t="shared" si="219"/>
        <v>0</v>
      </c>
      <c r="RI27">
        <f t="shared" si="220"/>
        <v>0</v>
      </c>
      <c r="RJ27">
        <f t="shared" si="221"/>
        <v>0</v>
      </c>
      <c r="RK27">
        <f t="shared" si="222"/>
        <v>4864.7299999999996</v>
      </c>
      <c r="RL27">
        <f t="shared" si="223"/>
        <v>0</v>
      </c>
      <c r="RM27">
        <f t="shared" si="224"/>
        <v>0</v>
      </c>
      <c r="RN27">
        <f t="shared" si="225"/>
        <v>0</v>
      </c>
      <c r="RO27">
        <f t="shared" si="226"/>
        <v>0</v>
      </c>
      <c r="RP27">
        <f t="shared" si="227"/>
        <v>0</v>
      </c>
      <c r="RQ27">
        <f t="shared" si="228"/>
        <v>0</v>
      </c>
      <c r="RR27">
        <f t="shared" si="229"/>
        <v>0</v>
      </c>
      <c r="RS27">
        <f t="shared" si="230"/>
        <v>553</v>
      </c>
      <c r="RT27">
        <f t="shared" si="231"/>
        <v>5562.57</v>
      </c>
      <c r="RU27">
        <f t="shared" si="232"/>
        <v>4864.7299999999996</v>
      </c>
      <c r="RV27">
        <f t="shared" si="233"/>
        <v>55.16</v>
      </c>
      <c r="RW27">
        <f t="shared" si="234"/>
        <v>753.00000000000011</v>
      </c>
      <c r="RX27">
        <f t="shared" si="235"/>
        <v>3</v>
      </c>
      <c r="RY27" t="str">
        <f t="shared" si="236"/>
        <v/>
      </c>
      <c r="RZ27">
        <f t="shared" si="237"/>
        <v>2</v>
      </c>
      <c r="SW27">
        <f t="shared" si="238"/>
        <v>3</v>
      </c>
      <c r="SX27">
        <f t="shared" si="239"/>
        <v>999</v>
      </c>
      <c r="TF27">
        <v>24</v>
      </c>
      <c r="TG27">
        <f t="shared" si="373"/>
        <v>0</v>
      </c>
      <c r="TH27">
        <f t="shared" si="374"/>
        <v>0</v>
      </c>
      <c r="TI27">
        <f t="shared" si="375"/>
        <v>2690.15</v>
      </c>
      <c r="TJ27">
        <f t="shared" si="376"/>
        <v>0</v>
      </c>
      <c r="TK27">
        <f t="shared" si="377"/>
        <v>0</v>
      </c>
      <c r="TL27">
        <f t="shared" si="378"/>
        <v>0</v>
      </c>
      <c r="TM27">
        <f t="shared" si="379"/>
        <v>0</v>
      </c>
      <c r="TN27">
        <f t="shared" si="380"/>
        <v>0</v>
      </c>
      <c r="TO27">
        <f t="shared" si="381"/>
        <v>0</v>
      </c>
      <c r="TP27">
        <f t="shared" si="382"/>
        <v>0</v>
      </c>
      <c r="TQ27">
        <f t="shared" si="240"/>
        <v>0</v>
      </c>
      <c r="TR27">
        <f t="shared" si="241"/>
        <v>0</v>
      </c>
      <c r="TS27">
        <f t="shared" si="242"/>
        <v>200</v>
      </c>
      <c r="TT27">
        <f t="shared" si="243"/>
        <v>0</v>
      </c>
      <c r="TU27">
        <f t="shared" si="244"/>
        <v>0</v>
      </c>
      <c r="TV27">
        <f t="shared" si="245"/>
        <v>0</v>
      </c>
      <c r="TW27">
        <f t="shared" si="246"/>
        <v>0</v>
      </c>
      <c r="TX27">
        <f t="shared" si="247"/>
        <v>0</v>
      </c>
      <c r="TY27">
        <f t="shared" si="248"/>
        <v>0</v>
      </c>
      <c r="TZ27">
        <f t="shared" si="249"/>
        <v>0</v>
      </c>
      <c r="UA27">
        <f t="shared" si="250"/>
        <v>0</v>
      </c>
      <c r="UB27">
        <f t="shared" si="251"/>
        <v>0</v>
      </c>
      <c r="UC27">
        <f t="shared" si="252"/>
        <v>2516.83</v>
      </c>
      <c r="UD27">
        <f t="shared" si="253"/>
        <v>0</v>
      </c>
      <c r="UE27">
        <f t="shared" si="254"/>
        <v>0</v>
      </c>
      <c r="UF27">
        <f t="shared" si="255"/>
        <v>0</v>
      </c>
      <c r="UG27">
        <f t="shared" si="256"/>
        <v>0</v>
      </c>
      <c r="UH27">
        <f t="shared" si="257"/>
        <v>0</v>
      </c>
      <c r="UI27">
        <f t="shared" si="258"/>
        <v>0</v>
      </c>
      <c r="UJ27">
        <f t="shared" si="259"/>
        <v>0</v>
      </c>
      <c r="UK27">
        <f t="shared" si="260"/>
        <v>0</v>
      </c>
      <c r="UL27">
        <f t="shared" si="261"/>
        <v>0</v>
      </c>
      <c r="UM27">
        <f t="shared" si="262"/>
        <v>1863.83</v>
      </c>
      <c r="UN27">
        <f t="shared" si="263"/>
        <v>0</v>
      </c>
      <c r="UO27">
        <f t="shared" si="264"/>
        <v>0</v>
      </c>
      <c r="UP27">
        <f t="shared" si="265"/>
        <v>0</v>
      </c>
      <c r="UQ27">
        <f t="shared" si="266"/>
        <v>0</v>
      </c>
      <c r="UR27">
        <f t="shared" si="267"/>
        <v>0</v>
      </c>
      <c r="US27">
        <f t="shared" si="268"/>
        <v>0</v>
      </c>
      <c r="UT27">
        <f t="shared" si="269"/>
        <v>0</v>
      </c>
      <c r="UU27">
        <f t="shared" si="270"/>
        <v>653</v>
      </c>
      <c r="UV27">
        <f t="shared" si="271"/>
        <v>2690.15</v>
      </c>
      <c r="UW27">
        <f t="shared" si="272"/>
        <v>1863.83</v>
      </c>
      <c r="UX27">
        <f t="shared" si="273"/>
        <v>26.68</v>
      </c>
      <c r="UY27">
        <f t="shared" si="274"/>
        <v>853.00000000000011</v>
      </c>
      <c r="UZ27">
        <f t="shared" si="275"/>
        <v>3</v>
      </c>
      <c r="VA27" t="str">
        <f t="shared" si="276"/>
        <v/>
      </c>
      <c r="VB27">
        <f t="shared" si="277"/>
        <v>2</v>
      </c>
      <c r="VY27">
        <f t="shared" si="278"/>
        <v>3</v>
      </c>
      <c r="VZ27">
        <f t="shared" si="279"/>
        <v>999</v>
      </c>
      <c r="WH27">
        <v>24</v>
      </c>
      <c r="WI27">
        <f t="shared" si="383"/>
        <v>2070.94</v>
      </c>
      <c r="WJ27">
        <f t="shared" si="384"/>
        <v>6079.34</v>
      </c>
      <c r="WK27">
        <f t="shared" si="385"/>
        <v>6154.58</v>
      </c>
      <c r="WL27">
        <f t="shared" si="386"/>
        <v>0</v>
      </c>
      <c r="WM27">
        <f t="shared" si="387"/>
        <v>0</v>
      </c>
      <c r="WN27">
        <f t="shared" si="388"/>
        <v>0</v>
      </c>
      <c r="WO27">
        <f t="shared" si="389"/>
        <v>0</v>
      </c>
      <c r="WP27">
        <f t="shared" si="390"/>
        <v>0</v>
      </c>
      <c r="WQ27">
        <f t="shared" si="391"/>
        <v>0</v>
      </c>
      <c r="WR27">
        <f t="shared" si="392"/>
        <v>0</v>
      </c>
      <c r="WS27">
        <f t="shared" si="280"/>
        <v>90</v>
      </c>
      <c r="WT27">
        <f t="shared" si="281"/>
        <v>163</v>
      </c>
      <c r="WU27">
        <f t="shared" si="282"/>
        <v>200</v>
      </c>
      <c r="WV27">
        <f t="shared" si="283"/>
        <v>0</v>
      </c>
      <c r="WW27">
        <f t="shared" si="284"/>
        <v>0</v>
      </c>
      <c r="WX27">
        <f t="shared" si="285"/>
        <v>0</v>
      </c>
      <c r="WY27">
        <f t="shared" si="286"/>
        <v>0</v>
      </c>
      <c r="WZ27">
        <f t="shared" si="287"/>
        <v>0</v>
      </c>
      <c r="XA27">
        <f t="shared" si="288"/>
        <v>0</v>
      </c>
      <c r="XB27">
        <f t="shared" si="289"/>
        <v>0</v>
      </c>
      <c r="XC27">
        <f t="shared" si="290"/>
        <v>2020.62</v>
      </c>
      <c r="XD27">
        <f t="shared" si="291"/>
        <v>6055.6100000000006</v>
      </c>
      <c r="XE27">
        <f t="shared" si="292"/>
        <v>6015.61</v>
      </c>
      <c r="XF27">
        <f t="shared" si="293"/>
        <v>0</v>
      </c>
      <c r="XG27">
        <f t="shared" si="294"/>
        <v>0</v>
      </c>
      <c r="XH27">
        <f t="shared" si="295"/>
        <v>0</v>
      </c>
      <c r="XI27">
        <f t="shared" si="296"/>
        <v>0</v>
      </c>
      <c r="XJ27">
        <f t="shared" si="297"/>
        <v>0</v>
      </c>
      <c r="XK27">
        <f t="shared" si="298"/>
        <v>0</v>
      </c>
      <c r="XL27">
        <f t="shared" si="299"/>
        <v>0</v>
      </c>
      <c r="XM27">
        <f t="shared" si="300"/>
        <v>2020.62</v>
      </c>
      <c r="XN27">
        <f t="shared" si="301"/>
        <v>6055.61</v>
      </c>
      <c r="XO27">
        <f t="shared" si="302"/>
        <v>6015.61</v>
      </c>
      <c r="XP27">
        <f t="shared" si="303"/>
        <v>0</v>
      </c>
      <c r="XQ27">
        <f t="shared" si="304"/>
        <v>0</v>
      </c>
      <c r="XR27">
        <f t="shared" si="305"/>
        <v>0</v>
      </c>
      <c r="XS27">
        <f t="shared" si="306"/>
        <v>0</v>
      </c>
      <c r="XT27">
        <f t="shared" si="307"/>
        <v>0</v>
      </c>
      <c r="XU27">
        <f t="shared" si="308"/>
        <v>0</v>
      </c>
      <c r="XV27">
        <f t="shared" si="309"/>
        <v>0</v>
      </c>
      <c r="XX27">
        <f t="shared" si="310"/>
        <v>14304.86</v>
      </c>
      <c r="XY27">
        <f t="shared" si="311"/>
        <v>14091.84</v>
      </c>
      <c r="XZ27">
        <f t="shared" si="312"/>
        <v>239.98000000000002</v>
      </c>
    </row>
    <row r="28" spans="1:650" x14ac:dyDescent="0.45">
      <c r="B28" s="27">
        <f>IF(IFERROR(MATCH(2,$AQ$4:$AQ$13,0),"")="","",2)</f>
        <v>2</v>
      </c>
      <c r="C28" s="28" t="str">
        <f>IF(IFERROR(MATCH(2,$AQ$4:$AQ$13,0),"")="","",INDEX($C$7:$C$16,IFERROR(MATCH(2,$AQ$4:$AQ$13,0),"")))</f>
        <v>Card B</v>
      </c>
      <c r="D28" s="29">
        <f>IF(IFERROR(MATCH(2,$AQ$4:$AQ$13,0),"")="","",INDEX($D$7:$D$16,IFERROR(MATCH(2,$AQ$4:$AQ$13,0),"")))</f>
        <v>6500</v>
      </c>
      <c r="E28" s="30">
        <f>IF(IFERROR(MATCH(2,$AQ$4:$AQ$13,0),"")="","",INDEX($E$7:$E$16,IFERROR(MATCH(2,$AQ$4:$AQ$13,0),"")))</f>
        <v>0.27489999999999998</v>
      </c>
      <c r="F28" s="29">
        <f>IF(IFERROR(MATCH(2,$AQ$4:$AQ$13,0),"")="","",INDEX($F$7:$F$16,IFERROR(MATCH(2,$AQ$4:$AQ$13,0),"")))</f>
        <v>163</v>
      </c>
      <c r="AT28">
        <v>25</v>
      </c>
      <c r="AU28">
        <f t="shared" si="313"/>
        <v>0</v>
      </c>
      <c r="AV28">
        <f t="shared" si="314"/>
        <v>1965.47</v>
      </c>
      <c r="AW28">
        <f t="shared" si="315"/>
        <v>6015.61</v>
      </c>
      <c r="AX28">
        <f t="shared" si="316"/>
        <v>0</v>
      </c>
      <c r="AY28">
        <f t="shared" si="317"/>
        <v>0</v>
      </c>
      <c r="AZ28">
        <f t="shared" si="318"/>
        <v>0</v>
      </c>
      <c r="BA28">
        <f t="shared" si="319"/>
        <v>0</v>
      </c>
      <c r="BB28">
        <f t="shared" si="320"/>
        <v>0</v>
      </c>
      <c r="BC28">
        <f t="shared" si="321"/>
        <v>0</v>
      </c>
      <c r="BD28">
        <f t="shared" si="322"/>
        <v>0</v>
      </c>
      <c r="BE28">
        <f t="shared" si="0"/>
        <v>0</v>
      </c>
      <c r="BF28">
        <f t="shared" si="1"/>
        <v>163</v>
      </c>
      <c r="BG28">
        <f t="shared" si="2"/>
        <v>200</v>
      </c>
      <c r="BH28">
        <f t="shared" si="3"/>
        <v>0</v>
      </c>
      <c r="BI28">
        <f t="shared" si="4"/>
        <v>0</v>
      </c>
      <c r="BJ28">
        <f t="shared" si="5"/>
        <v>0</v>
      </c>
      <c r="BK28">
        <f t="shared" si="6"/>
        <v>0</v>
      </c>
      <c r="BL28">
        <f t="shared" si="7"/>
        <v>0</v>
      </c>
      <c r="BM28">
        <f t="shared" si="8"/>
        <v>0</v>
      </c>
      <c r="BN28">
        <f t="shared" si="9"/>
        <v>0</v>
      </c>
      <c r="BO28">
        <f t="shared" si="10"/>
        <v>0</v>
      </c>
      <c r="BP28">
        <f t="shared" si="11"/>
        <v>1847.5</v>
      </c>
      <c r="BQ28">
        <f t="shared" si="12"/>
        <v>5875.2599999999993</v>
      </c>
      <c r="BR28">
        <f t="shared" si="13"/>
        <v>0</v>
      </c>
      <c r="BS28">
        <f t="shared" si="14"/>
        <v>0</v>
      </c>
      <c r="BT28">
        <f t="shared" si="15"/>
        <v>0</v>
      </c>
      <c r="BU28">
        <f t="shared" si="16"/>
        <v>0</v>
      </c>
      <c r="BV28">
        <f t="shared" si="17"/>
        <v>0</v>
      </c>
      <c r="BW28">
        <f t="shared" si="18"/>
        <v>0</v>
      </c>
      <c r="BX28">
        <f t="shared" si="19"/>
        <v>0</v>
      </c>
      <c r="BY28">
        <f t="shared" si="20"/>
        <v>0</v>
      </c>
      <c r="BZ28">
        <f t="shared" si="21"/>
        <v>1557.5</v>
      </c>
      <c r="CA28">
        <f t="shared" si="22"/>
        <v>5875.26</v>
      </c>
      <c r="CB28">
        <f t="shared" si="23"/>
        <v>0</v>
      </c>
      <c r="CC28">
        <f t="shared" si="24"/>
        <v>0</v>
      </c>
      <c r="CD28">
        <f t="shared" si="25"/>
        <v>0</v>
      </c>
      <c r="CE28">
        <f t="shared" si="26"/>
        <v>0</v>
      </c>
      <c r="CF28">
        <f t="shared" si="27"/>
        <v>0</v>
      </c>
      <c r="CG28">
        <f t="shared" si="28"/>
        <v>0</v>
      </c>
      <c r="CH28">
        <f t="shared" si="29"/>
        <v>0</v>
      </c>
      <c r="CI28">
        <f t="shared" si="30"/>
        <v>290</v>
      </c>
      <c r="CJ28">
        <f t="shared" si="31"/>
        <v>7981.08</v>
      </c>
      <c r="CK28">
        <f t="shared" si="32"/>
        <v>7432.76</v>
      </c>
      <c r="CL28">
        <f t="shared" si="33"/>
        <v>104.68</v>
      </c>
      <c r="CM28">
        <f t="shared" si="34"/>
        <v>652.99999999999977</v>
      </c>
      <c r="CN28">
        <f t="shared" si="35"/>
        <v>2</v>
      </c>
      <c r="CO28" t="str">
        <f t="shared" si="36"/>
        <v/>
      </c>
      <c r="CP28">
        <f t="shared" si="37"/>
        <v>1</v>
      </c>
      <c r="DM28">
        <f t="shared" si="38"/>
        <v>2</v>
      </c>
      <c r="DN28">
        <f t="shared" si="39"/>
        <v>999</v>
      </c>
      <c r="DV28">
        <v>25</v>
      </c>
      <c r="DW28">
        <f t="shared" si="323"/>
        <v>1771.18</v>
      </c>
      <c r="DX28">
        <f t="shared" si="324"/>
        <v>0</v>
      </c>
      <c r="DY28">
        <f t="shared" si="325"/>
        <v>6015.61</v>
      </c>
      <c r="DZ28">
        <f t="shared" si="326"/>
        <v>0</v>
      </c>
      <c r="EA28">
        <f t="shared" si="327"/>
        <v>0</v>
      </c>
      <c r="EB28">
        <f t="shared" si="328"/>
        <v>0</v>
      </c>
      <c r="EC28">
        <f t="shared" si="329"/>
        <v>0</v>
      </c>
      <c r="ED28">
        <f t="shared" si="330"/>
        <v>0</v>
      </c>
      <c r="EE28">
        <f t="shared" si="331"/>
        <v>0</v>
      </c>
      <c r="EF28">
        <f t="shared" si="332"/>
        <v>0</v>
      </c>
      <c r="EG28">
        <f t="shared" si="40"/>
        <v>90</v>
      </c>
      <c r="EH28">
        <f t="shared" si="41"/>
        <v>0</v>
      </c>
      <c r="EI28">
        <f t="shared" si="42"/>
        <v>200</v>
      </c>
      <c r="EJ28">
        <f t="shared" si="43"/>
        <v>0</v>
      </c>
      <c r="EK28">
        <f t="shared" si="44"/>
        <v>0</v>
      </c>
      <c r="EL28">
        <f t="shared" si="45"/>
        <v>0</v>
      </c>
      <c r="EM28">
        <f t="shared" si="46"/>
        <v>0</v>
      </c>
      <c r="EN28">
        <f t="shared" si="47"/>
        <v>0</v>
      </c>
      <c r="EO28">
        <f t="shared" si="48"/>
        <v>0</v>
      </c>
      <c r="EP28">
        <f t="shared" si="49"/>
        <v>0</v>
      </c>
      <c r="EQ28">
        <f t="shared" si="50"/>
        <v>1715.1100000000001</v>
      </c>
      <c r="ER28">
        <f t="shared" si="51"/>
        <v>0</v>
      </c>
      <c r="ES28">
        <f t="shared" si="52"/>
        <v>5875.2599999999993</v>
      </c>
      <c r="ET28">
        <f t="shared" si="53"/>
        <v>0</v>
      </c>
      <c r="EU28">
        <f t="shared" si="54"/>
        <v>0</v>
      </c>
      <c r="EV28">
        <f t="shared" si="55"/>
        <v>0</v>
      </c>
      <c r="EW28">
        <f t="shared" si="56"/>
        <v>0</v>
      </c>
      <c r="EX28">
        <f t="shared" si="57"/>
        <v>0</v>
      </c>
      <c r="EY28">
        <f t="shared" si="58"/>
        <v>0</v>
      </c>
      <c r="EZ28">
        <f t="shared" si="59"/>
        <v>0</v>
      </c>
      <c r="FA28">
        <f t="shared" si="60"/>
        <v>1352.11</v>
      </c>
      <c r="FB28">
        <f t="shared" si="61"/>
        <v>0</v>
      </c>
      <c r="FC28">
        <f t="shared" si="62"/>
        <v>5875.26</v>
      </c>
      <c r="FD28">
        <f t="shared" si="63"/>
        <v>0</v>
      </c>
      <c r="FE28">
        <f t="shared" si="64"/>
        <v>0</v>
      </c>
      <c r="FF28">
        <f t="shared" si="65"/>
        <v>0</v>
      </c>
      <c r="FG28">
        <f t="shared" si="66"/>
        <v>0</v>
      </c>
      <c r="FH28">
        <f t="shared" si="67"/>
        <v>0</v>
      </c>
      <c r="FI28">
        <f t="shared" si="68"/>
        <v>0</v>
      </c>
      <c r="FJ28">
        <f t="shared" si="69"/>
        <v>0</v>
      </c>
      <c r="FK28">
        <f t="shared" si="70"/>
        <v>363</v>
      </c>
      <c r="FL28">
        <f t="shared" si="71"/>
        <v>7786.79</v>
      </c>
      <c r="FM28">
        <f t="shared" si="72"/>
        <v>7227.37</v>
      </c>
      <c r="FN28">
        <f t="shared" si="73"/>
        <v>93.58</v>
      </c>
      <c r="FO28">
        <f t="shared" si="74"/>
        <v>653.00000000000011</v>
      </c>
      <c r="FP28">
        <f t="shared" si="75"/>
        <v>1</v>
      </c>
      <c r="FQ28" t="str">
        <f t="shared" si="76"/>
        <v/>
      </c>
      <c r="FR28">
        <f t="shared" si="77"/>
        <v>1</v>
      </c>
      <c r="GO28">
        <f t="shared" si="78"/>
        <v>2</v>
      </c>
      <c r="GP28">
        <f t="shared" si="79"/>
        <v>999</v>
      </c>
      <c r="GX28">
        <v>25</v>
      </c>
      <c r="GY28">
        <f t="shared" si="333"/>
        <v>2020.62</v>
      </c>
      <c r="GZ28">
        <f t="shared" si="334"/>
        <v>6055.61</v>
      </c>
      <c r="HA28">
        <f t="shared" si="335"/>
        <v>6015.61</v>
      </c>
      <c r="HB28">
        <f t="shared" si="336"/>
        <v>0</v>
      </c>
      <c r="HC28">
        <f t="shared" si="337"/>
        <v>0</v>
      </c>
      <c r="HD28">
        <f t="shared" si="338"/>
        <v>0</v>
      </c>
      <c r="HE28">
        <f t="shared" si="339"/>
        <v>0</v>
      </c>
      <c r="HF28">
        <f t="shared" si="340"/>
        <v>0</v>
      </c>
      <c r="HG28">
        <f t="shared" si="341"/>
        <v>0</v>
      </c>
      <c r="HH28">
        <f t="shared" si="342"/>
        <v>0</v>
      </c>
      <c r="HI28">
        <f t="shared" si="80"/>
        <v>90</v>
      </c>
      <c r="HJ28">
        <f t="shared" si="81"/>
        <v>163</v>
      </c>
      <c r="HK28">
        <f t="shared" si="82"/>
        <v>200</v>
      </c>
      <c r="HL28">
        <f t="shared" si="83"/>
        <v>0</v>
      </c>
      <c r="HM28">
        <f t="shared" si="84"/>
        <v>0</v>
      </c>
      <c r="HN28">
        <f t="shared" si="85"/>
        <v>0</v>
      </c>
      <c r="HO28">
        <f t="shared" si="86"/>
        <v>0</v>
      </c>
      <c r="HP28">
        <f t="shared" si="87"/>
        <v>0</v>
      </c>
      <c r="HQ28">
        <f t="shared" si="88"/>
        <v>0</v>
      </c>
      <c r="HR28">
        <f t="shared" si="89"/>
        <v>0</v>
      </c>
      <c r="HS28">
        <f t="shared" si="90"/>
        <v>1969.33</v>
      </c>
      <c r="HT28">
        <f t="shared" si="91"/>
        <v>6031.33</v>
      </c>
      <c r="HU28">
        <f t="shared" si="92"/>
        <v>5875.2599999999993</v>
      </c>
      <c r="HV28">
        <f t="shared" si="93"/>
        <v>0</v>
      </c>
      <c r="HW28">
        <f t="shared" si="94"/>
        <v>0</v>
      </c>
      <c r="HX28">
        <f t="shared" si="95"/>
        <v>0</v>
      </c>
      <c r="HY28">
        <f t="shared" si="96"/>
        <v>0</v>
      </c>
      <c r="HZ28">
        <f t="shared" si="97"/>
        <v>0</v>
      </c>
      <c r="IA28">
        <f t="shared" si="98"/>
        <v>0</v>
      </c>
      <c r="IB28">
        <f t="shared" si="99"/>
        <v>0</v>
      </c>
      <c r="IC28">
        <f t="shared" si="100"/>
        <v>1969.33</v>
      </c>
      <c r="ID28">
        <f t="shared" si="101"/>
        <v>6031.33</v>
      </c>
      <c r="IE28">
        <f t="shared" si="102"/>
        <v>5875.26</v>
      </c>
      <c r="IF28">
        <f t="shared" si="103"/>
        <v>0</v>
      </c>
      <c r="IG28">
        <f t="shared" si="104"/>
        <v>0</v>
      </c>
      <c r="IH28">
        <f t="shared" si="105"/>
        <v>0</v>
      </c>
      <c r="II28">
        <f t="shared" si="106"/>
        <v>0</v>
      </c>
      <c r="IJ28">
        <f t="shared" si="107"/>
        <v>0</v>
      </c>
      <c r="IK28">
        <f t="shared" si="108"/>
        <v>0</v>
      </c>
      <c r="IL28">
        <f t="shared" si="109"/>
        <v>0</v>
      </c>
      <c r="IM28">
        <f t="shared" si="110"/>
        <v>0</v>
      </c>
      <c r="IN28">
        <f t="shared" si="111"/>
        <v>14091.84</v>
      </c>
      <c r="IO28">
        <f t="shared" si="112"/>
        <v>13875.92</v>
      </c>
      <c r="IP28">
        <f t="shared" si="113"/>
        <v>237.08</v>
      </c>
      <c r="IQ28">
        <f t="shared" si="114"/>
        <v>453.00000000000011</v>
      </c>
      <c r="IR28">
        <f t="shared" si="115"/>
        <v>1</v>
      </c>
      <c r="IS28" t="str">
        <f t="shared" si="116"/>
        <v/>
      </c>
      <c r="IT28">
        <f t="shared" si="117"/>
        <v>0</v>
      </c>
      <c r="JQ28">
        <f t="shared" si="118"/>
        <v>1</v>
      </c>
      <c r="JR28">
        <f t="shared" si="119"/>
        <v>999</v>
      </c>
      <c r="JZ28">
        <v>25</v>
      </c>
      <c r="KA28">
        <f t="shared" si="343"/>
        <v>0</v>
      </c>
      <c r="KB28">
        <f t="shared" si="344"/>
        <v>5057.58</v>
      </c>
      <c r="KC28">
        <f t="shared" si="345"/>
        <v>6015.61</v>
      </c>
      <c r="KD28">
        <f t="shared" si="346"/>
        <v>0</v>
      </c>
      <c r="KE28">
        <f t="shared" si="347"/>
        <v>0</v>
      </c>
      <c r="KF28">
        <f t="shared" si="348"/>
        <v>0</v>
      </c>
      <c r="KG28">
        <f t="shared" si="349"/>
        <v>0</v>
      </c>
      <c r="KH28">
        <f t="shared" si="350"/>
        <v>0</v>
      </c>
      <c r="KI28">
        <f t="shared" si="351"/>
        <v>0</v>
      </c>
      <c r="KJ28">
        <f t="shared" si="352"/>
        <v>0</v>
      </c>
      <c r="KK28">
        <f t="shared" si="120"/>
        <v>0</v>
      </c>
      <c r="KL28">
        <f t="shared" si="121"/>
        <v>163</v>
      </c>
      <c r="KM28">
        <f t="shared" si="122"/>
        <v>200</v>
      </c>
      <c r="KN28">
        <f t="shared" si="123"/>
        <v>0</v>
      </c>
      <c r="KO28">
        <f t="shared" si="124"/>
        <v>0</v>
      </c>
      <c r="KP28">
        <f t="shared" si="125"/>
        <v>0</v>
      </c>
      <c r="KQ28">
        <f t="shared" si="126"/>
        <v>0</v>
      </c>
      <c r="KR28">
        <f t="shared" si="127"/>
        <v>0</v>
      </c>
      <c r="KS28">
        <f t="shared" si="128"/>
        <v>0</v>
      </c>
      <c r="KT28">
        <f t="shared" si="129"/>
        <v>0</v>
      </c>
      <c r="KU28">
        <f t="shared" si="130"/>
        <v>0</v>
      </c>
      <c r="KV28">
        <f t="shared" si="131"/>
        <v>5010.4399999999996</v>
      </c>
      <c r="KW28">
        <f t="shared" si="132"/>
        <v>5875.2599999999993</v>
      </c>
      <c r="KX28">
        <f t="shared" si="133"/>
        <v>0</v>
      </c>
      <c r="KY28">
        <f t="shared" si="134"/>
        <v>0</v>
      </c>
      <c r="KZ28">
        <f t="shared" si="135"/>
        <v>0</v>
      </c>
      <c r="LA28">
        <f t="shared" si="136"/>
        <v>0</v>
      </c>
      <c r="LB28">
        <f t="shared" si="137"/>
        <v>0</v>
      </c>
      <c r="LC28">
        <f t="shared" si="138"/>
        <v>0</v>
      </c>
      <c r="LD28">
        <f t="shared" si="139"/>
        <v>0</v>
      </c>
      <c r="LE28">
        <f t="shared" si="140"/>
        <v>0</v>
      </c>
      <c r="LF28">
        <f t="shared" si="141"/>
        <v>4820.4399999999996</v>
      </c>
      <c r="LG28">
        <f t="shared" si="142"/>
        <v>5875.26</v>
      </c>
      <c r="LH28">
        <f t="shared" si="143"/>
        <v>0</v>
      </c>
      <c r="LI28">
        <f t="shared" si="144"/>
        <v>0</v>
      </c>
      <c r="LJ28">
        <f t="shared" si="145"/>
        <v>0</v>
      </c>
      <c r="LK28">
        <f t="shared" si="146"/>
        <v>0</v>
      </c>
      <c r="LL28">
        <f t="shared" si="147"/>
        <v>0</v>
      </c>
      <c r="LM28">
        <f t="shared" si="148"/>
        <v>0</v>
      </c>
      <c r="LN28">
        <f t="shared" si="149"/>
        <v>0</v>
      </c>
      <c r="LO28">
        <f t="shared" si="150"/>
        <v>190</v>
      </c>
      <c r="LP28">
        <f t="shared" si="151"/>
        <v>11073.189999999999</v>
      </c>
      <c r="LQ28">
        <f t="shared" si="152"/>
        <v>10695.7</v>
      </c>
      <c r="LR28">
        <f t="shared" si="153"/>
        <v>175.51</v>
      </c>
      <c r="LS28">
        <f t="shared" si="154"/>
        <v>552.99999999999795</v>
      </c>
      <c r="LT28">
        <f t="shared" si="155"/>
        <v>2</v>
      </c>
      <c r="LU28" t="str">
        <f t="shared" si="156"/>
        <v/>
      </c>
      <c r="LV28">
        <f t="shared" si="157"/>
        <v>1</v>
      </c>
      <c r="MS28">
        <f t="shared" si="158"/>
        <v>2</v>
      </c>
      <c r="MT28">
        <f t="shared" si="159"/>
        <v>999</v>
      </c>
      <c r="NB28">
        <v>25</v>
      </c>
      <c r="NC28">
        <f t="shared" si="353"/>
        <v>0</v>
      </c>
      <c r="ND28">
        <f t="shared" si="354"/>
        <v>1965.47</v>
      </c>
      <c r="NE28">
        <f t="shared" si="355"/>
        <v>6015.61</v>
      </c>
      <c r="NF28">
        <f t="shared" si="356"/>
        <v>0</v>
      </c>
      <c r="NG28">
        <f t="shared" si="357"/>
        <v>0</v>
      </c>
      <c r="NH28">
        <f t="shared" si="358"/>
        <v>0</v>
      </c>
      <c r="NI28">
        <f t="shared" si="359"/>
        <v>0</v>
      </c>
      <c r="NJ28">
        <f t="shared" si="360"/>
        <v>0</v>
      </c>
      <c r="NK28">
        <f t="shared" si="361"/>
        <v>0</v>
      </c>
      <c r="NL28">
        <f t="shared" si="362"/>
        <v>0</v>
      </c>
      <c r="NM28">
        <f t="shared" si="160"/>
        <v>0</v>
      </c>
      <c r="NN28">
        <f t="shared" si="161"/>
        <v>163</v>
      </c>
      <c r="NO28">
        <f t="shared" si="162"/>
        <v>200</v>
      </c>
      <c r="NP28">
        <f t="shared" si="163"/>
        <v>0</v>
      </c>
      <c r="NQ28">
        <f t="shared" si="164"/>
        <v>0</v>
      </c>
      <c r="NR28">
        <f t="shared" si="165"/>
        <v>0</v>
      </c>
      <c r="NS28">
        <f t="shared" si="166"/>
        <v>0</v>
      </c>
      <c r="NT28">
        <f t="shared" si="167"/>
        <v>0</v>
      </c>
      <c r="NU28">
        <f t="shared" si="168"/>
        <v>0</v>
      </c>
      <c r="NV28">
        <f t="shared" si="169"/>
        <v>0</v>
      </c>
      <c r="NW28">
        <f t="shared" si="170"/>
        <v>0</v>
      </c>
      <c r="NX28">
        <f t="shared" si="171"/>
        <v>1847.5</v>
      </c>
      <c r="NY28">
        <f t="shared" si="172"/>
        <v>5875.2599999999993</v>
      </c>
      <c r="NZ28">
        <f t="shared" si="173"/>
        <v>0</v>
      </c>
      <c r="OA28">
        <f t="shared" si="174"/>
        <v>0</v>
      </c>
      <c r="OB28">
        <f t="shared" si="175"/>
        <v>0</v>
      </c>
      <c r="OC28">
        <f t="shared" si="176"/>
        <v>0</v>
      </c>
      <c r="OD28">
        <f t="shared" si="177"/>
        <v>0</v>
      </c>
      <c r="OE28">
        <f t="shared" si="178"/>
        <v>0</v>
      </c>
      <c r="OF28">
        <f t="shared" si="179"/>
        <v>0</v>
      </c>
      <c r="OG28">
        <f t="shared" si="180"/>
        <v>0</v>
      </c>
      <c r="OH28">
        <f t="shared" si="181"/>
        <v>1557.5</v>
      </c>
      <c r="OI28">
        <f t="shared" si="182"/>
        <v>5875.26</v>
      </c>
      <c r="OJ28">
        <f t="shared" si="183"/>
        <v>0</v>
      </c>
      <c r="OK28">
        <f t="shared" si="184"/>
        <v>0</v>
      </c>
      <c r="OL28">
        <f t="shared" si="185"/>
        <v>0</v>
      </c>
      <c r="OM28">
        <f t="shared" si="186"/>
        <v>0</v>
      </c>
      <c r="ON28">
        <f t="shared" si="187"/>
        <v>0</v>
      </c>
      <c r="OO28">
        <f t="shared" si="188"/>
        <v>0</v>
      </c>
      <c r="OP28">
        <f t="shared" si="189"/>
        <v>0</v>
      </c>
      <c r="OQ28">
        <f t="shared" si="190"/>
        <v>290</v>
      </c>
      <c r="OR28">
        <f t="shared" si="191"/>
        <v>7981.08</v>
      </c>
      <c r="OS28">
        <f t="shared" si="192"/>
        <v>7432.76</v>
      </c>
      <c r="OT28">
        <f t="shared" si="193"/>
        <v>104.68</v>
      </c>
      <c r="OU28">
        <f t="shared" si="194"/>
        <v>652.99999999999977</v>
      </c>
      <c r="OV28">
        <f t="shared" si="195"/>
        <v>2</v>
      </c>
      <c r="OW28" t="str">
        <f t="shared" si="196"/>
        <v/>
      </c>
      <c r="OX28">
        <f t="shared" si="197"/>
        <v>1</v>
      </c>
      <c r="PU28">
        <f t="shared" si="198"/>
        <v>2</v>
      </c>
      <c r="PV28">
        <f t="shared" si="199"/>
        <v>999</v>
      </c>
      <c r="QD28">
        <v>25</v>
      </c>
      <c r="QE28">
        <f t="shared" si="363"/>
        <v>0</v>
      </c>
      <c r="QF28">
        <f t="shared" si="364"/>
        <v>0</v>
      </c>
      <c r="QG28">
        <f t="shared" si="365"/>
        <v>4864.7299999999996</v>
      </c>
      <c r="QH28">
        <f t="shared" si="366"/>
        <v>0</v>
      </c>
      <c r="QI28">
        <f t="shared" si="367"/>
        <v>0</v>
      </c>
      <c r="QJ28">
        <f t="shared" si="368"/>
        <v>0</v>
      </c>
      <c r="QK28">
        <f t="shared" si="369"/>
        <v>0</v>
      </c>
      <c r="QL28">
        <f t="shared" si="370"/>
        <v>0</v>
      </c>
      <c r="QM28">
        <f t="shared" si="371"/>
        <v>0</v>
      </c>
      <c r="QN28">
        <f t="shared" si="372"/>
        <v>0</v>
      </c>
      <c r="QO28">
        <f t="shared" si="200"/>
        <v>0</v>
      </c>
      <c r="QP28">
        <f t="shared" si="201"/>
        <v>0</v>
      </c>
      <c r="QQ28">
        <f t="shared" si="202"/>
        <v>200</v>
      </c>
      <c r="QR28">
        <f t="shared" si="203"/>
        <v>0</v>
      </c>
      <c r="QS28">
        <f t="shared" si="204"/>
        <v>0</v>
      </c>
      <c r="QT28">
        <f t="shared" si="205"/>
        <v>0</v>
      </c>
      <c r="QU28">
        <f t="shared" si="206"/>
        <v>0</v>
      </c>
      <c r="QV28">
        <f t="shared" si="207"/>
        <v>0</v>
      </c>
      <c r="QW28">
        <f t="shared" si="208"/>
        <v>0</v>
      </c>
      <c r="QX28">
        <f t="shared" si="209"/>
        <v>0</v>
      </c>
      <c r="QY28">
        <f t="shared" si="210"/>
        <v>0</v>
      </c>
      <c r="QZ28">
        <f t="shared" si="211"/>
        <v>0</v>
      </c>
      <c r="RA28">
        <f t="shared" si="212"/>
        <v>4712.9699999999993</v>
      </c>
      <c r="RB28">
        <f t="shared" si="213"/>
        <v>0</v>
      </c>
      <c r="RC28">
        <f t="shared" si="214"/>
        <v>0</v>
      </c>
      <c r="RD28">
        <f t="shared" si="215"/>
        <v>0</v>
      </c>
      <c r="RE28">
        <f t="shared" si="216"/>
        <v>0</v>
      </c>
      <c r="RF28">
        <f t="shared" si="217"/>
        <v>0</v>
      </c>
      <c r="RG28">
        <f t="shared" si="218"/>
        <v>0</v>
      </c>
      <c r="RH28">
        <f t="shared" si="219"/>
        <v>0</v>
      </c>
      <c r="RI28">
        <f t="shared" si="220"/>
        <v>0</v>
      </c>
      <c r="RJ28">
        <f t="shared" si="221"/>
        <v>0</v>
      </c>
      <c r="RK28">
        <f t="shared" si="222"/>
        <v>4159.97</v>
      </c>
      <c r="RL28">
        <f t="shared" si="223"/>
        <v>0</v>
      </c>
      <c r="RM28">
        <f t="shared" si="224"/>
        <v>0</v>
      </c>
      <c r="RN28">
        <f t="shared" si="225"/>
        <v>0</v>
      </c>
      <c r="RO28">
        <f t="shared" si="226"/>
        <v>0</v>
      </c>
      <c r="RP28">
        <f t="shared" si="227"/>
        <v>0</v>
      </c>
      <c r="RQ28">
        <f t="shared" si="228"/>
        <v>0</v>
      </c>
      <c r="RR28">
        <f t="shared" si="229"/>
        <v>0</v>
      </c>
      <c r="RS28">
        <f t="shared" si="230"/>
        <v>553</v>
      </c>
      <c r="RT28">
        <f t="shared" si="231"/>
        <v>4864.7299999999996</v>
      </c>
      <c r="RU28">
        <f t="shared" si="232"/>
        <v>4159.97</v>
      </c>
      <c r="RV28">
        <f t="shared" si="233"/>
        <v>48.24</v>
      </c>
      <c r="RW28">
        <f t="shared" si="234"/>
        <v>752.99999999999932</v>
      </c>
      <c r="RX28">
        <f t="shared" si="235"/>
        <v>3</v>
      </c>
      <c r="RY28" t="str">
        <f t="shared" si="236"/>
        <v/>
      </c>
      <c r="RZ28">
        <f t="shared" si="237"/>
        <v>2</v>
      </c>
      <c r="SW28">
        <f t="shared" si="238"/>
        <v>3</v>
      </c>
      <c r="SX28">
        <f t="shared" si="239"/>
        <v>999</v>
      </c>
      <c r="TF28">
        <v>25</v>
      </c>
      <c r="TG28">
        <f t="shared" si="373"/>
        <v>0</v>
      </c>
      <c r="TH28">
        <f t="shared" si="374"/>
        <v>0</v>
      </c>
      <c r="TI28">
        <f t="shared" si="375"/>
        <v>1863.83</v>
      </c>
      <c r="TJ28">
        <f t="shared" si="376"/>
        <v>0</v>
      </c>
      <c r="TK28">
        <f t="shared" si="377"/>
        <v>0</v>
      </c>
      <c r="TL28">
        <f t="shared" si="378"/>
        <v>0</v>
      </c>
      <c r="TM28">
        <f t="shared" si="379"/>
        <v>0</v>
      </c>
      <c r="TN28">
        <f t="shared" si="380"/>
        <v>0</v>
      </c>
      <c r="TO28">
        <f t="shared" si="381"/>
        <v>0</v>
      </c>
      <c r="TP28">
        <f t="shared" si="382"/>
        <v>0</v>
      </c>
      <c r="TQ28">
        <f t="shared" si="240"/>
        <v>0</v>
      </c>
      <c r="TR28">
        <f t="shared" si="241"/>
        <v>0</v>
      </c>
      <c r="TS28">
        <f t="shared" si="242"/>
        <v>200</v>
      </c>
      <c r="TT28">
        <f t="shared" si="243"/>
        <v>0</v>
      </c>
      <c r="TU28">
        <f t="shared" si="244"/>
        <v>0</v>
      </c>
      <c r="TV28">
        <f t="shared" si="245"/>
        <v>0</v>
      </c>
      <c r="TW28">
        <f t="shared" si="246"/>
        <v>0</v>
      </c>
      <c r="TX28">
        <f t="shared" si="247"/>
        <v>0</v>
      </c>
      <c r="TY28">
        <f t="shared" si="248"/>
        <v>0</v>
      </c>
      <c r="TZ28">
        <f t="shared" si="249"/>
        <v>0</v>
      </c>
      <c r="UA28">
        <f t="shared" si="250"/>
        <v>0</v>
      </c>
      <c r="UB28">
        <f t="shared" si="251"/>
        <v>0</v>
      </c>
      <c r="UC28">
        <f t="shared" si="252"/>
        <v>1682.31</v>
      </c>
      <c r="UD28">
        <f t="shared" si="253"/>
        <v>0</v>
      </c>
      <c r="UE28">
        <f t="shared" si="254"/>
        <v>0</v>
      </c>
      <c r="UF28">
        <f t="shared" si="255"/>
        <v>0</v>
      </c>
      <c r="UG28">
        <f t="shared" si="256"/>
        <v>0</v>
      </c>
      <c r="UH28">
        <f t="shared" si="257"/>
        <v>0</v>
      </c>
      <c r="UI28">
        <f t="shared" si="258"/>
        <v>0</v>
      </c>
      <c r="UJ28">
        <f t="shared" si="259"/>
        <v>0</v>
      </c>
      <c r="UK28">
        <f t="shared" si="260"/>
        <v>0</v>
      </c>
      <c r="UL28">
        <f t="shared" si="261"/>
        <v>0</v>
      </c>
      <c r="UM28">
        <f t="shared" si="262"/>
        <v>1029.31</v>
      </c>
      <c r="UN28">
        <f t="shared" si="263"/>
        <v>0</v>
      </c>
      <c r="UO28">
        <f t="shared" si="264"/>
        <v>0</v>
      </c>
      <c r="UP28">
        <f t="shared" si="265"/>
        <v>0</v>
      </c>
      <c r="UQ28">
        <f t="shared" si="266"/>
        <v>0</v>
      </c>
      <c r="UR28">
        <f t="shared" si="267"/>
        <v>0</v>
      </c>
      <c r="US28">
        <f t="shared" si="268"/>
        <v>0</v>
      </c>
      <c r="UT28">
        <f t="shared" si="269"/>
        <v>0</v>
      </c>
      <c r="UU28">
        <f t="shared" si="270"/>
        <v>653</v>
      </c>
      <c r="UV28">
        <f t="shared" si="271"/>
        <v>1863.83</v>
      </c>
      <c r="UW28">
        <f t="shared" si="272"/>
        <v>1029.31</v>
      </c>
      <c r="UX28">
        <f t="shared" si="273"/>
        <v>18.48</v>
      </c>
      <c r="UY28">
        <f t="shared" si="274"/>
        <v>853</v>
      </c>
      <c r="UZ28">
        <f t="shared" si="275"/>
        <v>3</v>
      </c>
      <c r="VA28" t="str">
        <f t="shared" si="276"/>
        <v/>
      </c>
      <c r="VB28">
        <f t="shared" si="277"/>
        <v>2</v>
      </c>
      <c r="VY28">
        <f t="shared" si="278"/>
        <v>3</v>
      </c>
      <c r="VZ28">
        <f t="shared" si="279"/>
        <v>999</v>
      </c>
      <c r="WH28">
        <v>25</v>
      </c>
      <c r="WI28">
        <f t="shared" si="383"/>
        <v>2020.62</v>
      </c>
      <c r="WJ28">
        <f t="shared" si="384"/>
        <v>6055.61</v>
      </c>
      <c r="WK28">
        <f t="shared" si="385"/>
        <v>6015.61</v>
      </c>
      <c r="WL28">
        <f t="shared" si="386"/>
        <v>0</v>
      </c>
      <c r="WM28">
        <f t="shared" si="387"/>
        <v>0</v>
      </c>
      <c r="WN28">
        <f t="shared" si="388"/>
        <v>0</v>
      </c>
      <c r="WO28">
        <f t="shared" si="389"/>
        <v>0</v>
      </c>
      <c r="WP28">
        <f t="shared" si="390"/>
        <v>0</v>
      </c>
      <c r="WQ28">
        <f t="shared" si="391"/>
        <v>0</v>
      </c>
      <c r="WR28">
        <f t="shared" si="392"/>
        <v>0</v>
      </c>
      <c r="WS28">
        <f t="shared" si="280"/>
        <v>90</v>
      </c>
      <c r="WT28">
        <f t="shared" si="281"/>
        <v>163</v>
      </c>
      <c r="WU28">
        <f t="shared" si="282"/>
        <v>200</v>
      </c>
      <c r="WV28">
        <f t="shared" si="283"/>
        <v>0</v>
      </c>
      <c r="WW28">
        <f t="shared" si="284"/>
        <v>0</v>
      </c>
      <c r="WX28">
        <f t="shared" si="285"/>
        <v>0</v>
      </c>
      <c r="WY28">
        <f t="shared" si="286"/>
        <v>0</v>
      </c>
      <c r="WZ28">
        <f t="shared" si="287"/>
        <v>0</v>
      </c>
      <c r="XA28">
        <f t="shared" si="288"/>
        <v>0</v>
      </c>
      <c r="XB28">
        <f t="shared" si="289"/>
        <v>0</v>
      </c>
      <c r="XC28">
        <f t="shared" si="290"/>
        <v>1969.33</v>
      </c>
      <c r="XD28">
        <f t="shared" si="291"/>
        <v>6031.33</v>
      </c>
      <c r="XE28">
        <f t="shared" si="292"/>
        <v>5875.2599999999993</v>
      </c>
      <c r="XF28">
        <f t="shared" si="293"/>
        <v>0</v>
      </c>
      <c r="XG28">
        <f t="shared" si="294"/>
        <v>0</v>
      </c>
      <c r="XH28">
        <f t="shared" si="295"/>
        <v>0</v>
      </c>
      <c r="XI28">
        <f t="shared" si="296"/>
        <v>0</v>
      </c>
      <c r="XJ28">
        <f t="shared" si="297"/>
        <v>0</v>
      </c>
      <c r="XK28">
        <f t="shared" si="298"/>
        <v>0</v>
      </c>
      <c r="XL28">
        <f t="shared" si="299"/>
        <v>0</v>
      </c>
      <c r="XM28">
        <f t="shared" si="300"/>
        <v>1969.33</v>
      </c>
      <c r="XN28">
        <f t="shared" si="301"/>
        <v>6031.33</v>
      </c>
      <c r="XO28">
        <f t="shared" si="302"/>
        <v>5875.26</v>
      </c>
      <c r="XP28">
        <f t="shared" si="303"/>
        <v>0</v>
      </c>
      <c r="XQ28">
        <f t="shared" si="304"/>
        <v>0</v>
      </c>
      <c r="XR28">
        <f t="shared" si="305"/>
        <v>0</v>
      </c>
      <c r="XS28">
        <f t="shared" si="306"/>
        <v>0</v>
      </c>
      <c r="XT28">
        <f t="shared" si="307"/>
        <v>0</v>
      </c>
      <c r="XU28">
        <f t="shared" si="308"/>
        <v>0</v>
      </c>
      <c r="XV28">
        <f t="shared" si="309"/>
        <v>0</v>
      </c>
      <c r="XX28">
        <f t="shared" si="310"/>
        <v>14091.84</v>
      </c>
      <c r="XY28">
        <f t="shared" si="311"/>
        <v>13875.92</v>
      </c>
      <c r="XZ28">
        <f t="shared" si="312"/>
        <v>237.08</v>
      </c>
    </row>
    <row r="29" spans="1:650" x14ac:dyDescent="0.45">
      <c r="B29" s="27">
        <f>IF(IFERROR(MATCH(3,$AQ$4:$AQ$13,0),"")="","",3)</f>
        <v>3</v>
      </c>
      <c r="C29" s="28" t="str">
        <f>IF(IFERROR(MATCH(3,$AQ$4:$AQ$13,0),"")="","",INDEX($C$7:$C$16,IFERROR(MATCH(3,$AQ$4:$AQ$13,0),"")))</f>
        <v>Medical / personal loan</v>
      </c>
      <c r="D29" s="29">
        <f>IF(IFERROR(MATCH(3,$AQ$4:$AQ$13,0),"")="","",INDEX($D$7:$D$16,IFERROR(MATCH(3,$AQ$4:$AQ$13,0),"")))</f>
        <v>9000</v>
      </c>
      <c r="E29" s="30">
        <f>IF(IFERROR(MATCH(3,$AQ$4:$AQ$13,0),"")="","",INDEX($E$7:$E$16,IFERROR(MATCH(3,$AQ$4:$AQ$13,0),"")))</f>
        <v>0.11899999999999999</v>
      </c>
      <c r="F29" s="29">
        <f>IF(IFERROR(MATCH(3,$AQ$4:$AQ$13,0),"")="","",INDEX($F$7:$F$16,IFERROR(MATCH(3,$AQ$4:$AQ$13,0),"")))</f>
        <v>200</v>
      </c>
      <c r="AT29">
        <v>26</v>
      </c>
      <c r="AU29">
        <f t="shared" si="313"/>
        <v>0</v>
      </c>
      <c r="AV29">
        <f t="shared" si="314"/>
        <v>1557.5</v>
      </c>
      <c r="AW29">
        <f t="shared" si="315"/>
        <v>5875.26</v>
      </c>
      <c r="AX29">
        <f t="shared" si="316"/>
        <v>0</v>
      </c>
      <c r="AY29">
        <f t="shared" si="317"/>
        <v>0</v>
      </c>
      <c r="AZ29">
        <f t="shared" si="318"/>
        <v>0</v>
      </c>
      <c r="BA29">
        <f t="shared" si="319"/>
        <v>0</v>
      </c>
      <c r="BB29">
        <f t="shared" si="320"/>
        <v>0</v>
      </c>
      <c r="BC29">
        <f t="shared" si="321"/>
        <v>0</v>
      </c>
      <c r="BD29">
        <f t="shared" si="322"/>
        <v>0</v>
      </c>
      <c r="BE29">
        <f t="shared" si="0"/>
        <v>0</v>
      </c>
      <c r="BF29">
        <f t="shared" si="1"/>
        <v>163</v>
      </c>
      <c r="BG29">
        <f t="shared" si="2"/>
        <v>200</v>
      </c>
      <c r="BH29">
        <f t="shared" si="3"/>
        <v>0</v>
      </c>
      <c r="BI29">
        <f t="shared" si="4"/>
        <v>0</v>
      </c>
      <c r="BJ29">
        <f t="shared" si="5"/>
        <v>0</v>
      </c>
      <c r="BK29">
        <f t="shared" si="6"/>
        <v>0</v>
      </c>
      <c r="BL29">
        <f t="shared" si="7"/>
        <v>0</v>
      </c>
      <c r="BM29">
        <f t="shared" si="8"/>
        <v>0</v>
      </c>
      <c r="BN29">
        <f t="shared" si="9"/>
        <v>0</v>
      </c>
      <c r="BO29">
        <f t="shared" si="10"/>
        <v>0</v>
      </c>
      <c r="BP29">
        <f t="shared" si="11"/>
        <v>1430.18</v>
      </c>
      <c r="BQ29">
        <f t="shared" si="12"/>
        <v>5733.52</v>
      </c>
      <c r="BR29">
        <f t="shared" si="13"/>
        <v>0</v>
      </c>
      <c r="BS29">
        <f t="shared" si="14"/>
        <v>0</v>
      </c>
      <c r="BT29">
        <f t="shared" si="15"/>
        <v>0</v>
      </c>
      <c r="BU29">
        <f t="shared" si="16"/>
        <v>0</v>
      </c>
      <c r="BV29">
        <f t="shared" si="17"/>
        <v>0</v>
      </c>
      <c r="BW29">
        <f t="shared" si="18"/>
        <v>0</v>
      </c>
      <c r="BX29">
        <f t="shared" si="19"/>
        <v>0</v>
      </c>
      <c r="BY29">
        <f t="shared" si="20"/>
        <v>0</v>
      </c>
      <c r="BZ29">
        <f t="shared" si="21"/>
        <v>1140.18</v>
      </c>
      <c r="CA29">
        <f t="shared" si="22"/>
        <v>5733.52</v>
      </c>
      <c r="CB29">
        <f t="shared" si="23"/>
        <v>0</v>
      </c>
      <c r="CC29">
        <f t="shared" si="24"/>
        <v>0</v>
      </c>
      <c r="CD29">
        <f t="shared" si="25"/>
        <v>0</v>
      </c>
      <c r="CE29">
        <f t="shared" si="26"/>
        <v>0</v>
      </c>
      <c r="CF29">
        <f t="shared" si="27"/>
        <v>0</v>
      </c>
      <c r="CG29">
        <f t="shared" si="28"/>
        <v>0</v>
      </c>
      <c r="CH29">
        <f t="shared" si="29"/>
        <v>0</v>
      </c>
      <c r="CI29">
        <f t="shared" si="30"/>
        <v>290</v>
      </c>
      <c r="CJ29">
        <f t="shared" si="31"/>
        <v>7432.76</v>
      </c>
      <c r="CK29">
        <f t="shared" si="32"/>
        <v>6873.7000000000007</v>
      </c>
      <c r="CL29">
        <f t="shared" si="33"/>
        <v>93.94</v>
      </c>
      <c r="CM29">
        <f t="shared" si="34"/>
        <v>652.99999999999955</v>
      </c>
      <c r="CN29">
        <f t="shared" si="35"/>
        <v>2</v>
      </c>
      <c r="CO29" t="str">
        <f t="shared" si="36"/>
        <v/>
      </c>
      <c r="CP29">
        <f t="shared" si="37"/>
        <v>1</v>
      </c>
      <c r="DM29">
        <f t="shared" si="38"/>
        <v>2</v>
      </c>
      <c r="DN29">
        <f t="shared" si="39"/>
        <v>999</v>
      </c>
      <c r="DV29">
        <v>26</v>
      </c>
      <c r="DW29">
        <f t="shared" si="323"/>
        <v>1352.11</v>
      </c>
      <c r="DX29">
        <f t="shared" si="324"/>
        <v>0</v>
      </c>
      <c r="DY29">
        <f t="shared" si="325"/>
        <v>5875.26</v>
      </c>
      <c r="DZ29">
        <f t="shared" si="326"/>
        <v>0</v>
      </c>
      <c r="EA29">
        <f t="shared" si="327"/>
        <v>0</v>
      </c>
      <c r="EB29">
        <f t="shared" si="328"/>
        <v>0</v>
      </c>
      <c r="EC29">
        <f t="shared" si="329"/>
        <v>0</v>
      </c>
      <c r="ED29">
        <f t="shared" si="330"/>
        <v>0</v>
      </c>
      <c r="EE29">
        <f t="shared" si="331"/>
        <v>0</v>
      </c>
      <c r="EF29">
        <f t="shared" si="332"/>
        <v>0</v>
      </c>
      <c r="EG29">
        <f t="shared" si="40"/>
        <v>90</v>
      </c>
      <c r="EH29">
        <f t="shared" si="41"/>
        <v>0</v>
      </c>
      <c r="EI29">
        <f t="shared" si="42"/>
        <v>200</v>
      </c>
      <c r="EJ29">
        <f t="shared" si="43"/>
        <v>0</v>
      </c>
      <c r="EK29">
        <f t="shared" si="44"/>
        <v>0</v>
      </c>
      <c r="EL29">
        <f t="shared" si="45"/>
        <v>0</v>
      </c>
      <c r="EM29">
        <f t="shared" si="46"/>
        <v>0</v>
      </c>
      <c r="EN29">
        <f t="shared" si="47"/>
        <v>0</v>
      </c>
      <c r="EO29">
        <f t="shared" si="48"/>
        <v>0</v>
      </c>
      <c r="EP29">
        <f t="shared" si="49"/>
        <v>0</v>
      </c>
      <c r="EQ29">
        <f t="shared" si="50"/>
        <v>1288.01</v>
      </c>
      <c r="ER29">
        <f t="shared" si="51"/>
        <v>0</v>
      </c>
      <c r="ES29">
        <f t="shared" si="52"/>
        <v>5733.52</v>
      </c>
      <c r="ET29">
        <f t="shared" si="53"/>
        <v>0</v>
      </c>
      <c r="EU29">
        <f t="shared" si="54"/>
        <v>0</v>
      </c>
      <c r="EV29">
        <f t="shared" si="55"/>
        <v>0</v>
      </c>
      <c r="EW29">
        <f t="shared" si="56"/>
        <v>0</v>
      </c>
      <c r="EX29">
        <f t="shared" si="57"/>
        <v>0</v>
      </c>
      <c r="EY29">
        <f t="shared" si="58"/>
        <v>0</v>
      </c>
      <c r="EZ29">
        <f t="shared" si="59"/>
        <v>0</v>
      </c>
      <c r="FA29">
        <f t="shared" si="60"/>
        <v>925.01</v>
      </c>
      <c r="FB29">
        <f t="shared" si="61"/>
        <v>0</v>
      </c>
      <c r="FC29">
        <f t="shared" si="62"/>
        <v>5733.52</v>
      </c>
      <c r="FD29">
        <f t="shared" si="63"/>
        <v>0</v>
      </c>
      <c r="FE29">
        <f t="shared" si="64"/>
        <v>0</v>
      </c>
      <c r="FF29">
        <f t="shared" si="65"/>
        <v>0</v>
      </c>
      <c r="FG29">
        <f t="shared" si="66"/>
        <v>0</v>
      </c>
      <c r="FH29">
        <f t="shared" si="67"/>
        <v>0</v>
      </c>
      <c r="FI29">
        <f t="shared" si="68"/>
        <v>0</v>
      </c>
      <c r="FJ29">
        <f t="shared" si="69"/>
        <v>0</v>
      </c>
      <c r="FK29">
        <f t="shared" si="70"/>
        <v>363</v>
      </c>
      <c r="FL29">
        <f t="shared" si="71"/>
        <v>7227.37</v>
      </c>
      <c r="FM29">
        <f t="shared" si="72"/>
        <v>6658.5300000000007</v>
      </c>
      <c r="FN29">
        <f t="shared" si="73"/>
        <v>84.16</v>
      </c>
      <c r="FO29">
        <f t="shared" si="74"/>
        <v>652.9999999999992</v>
      </c>
      <c r="FP29">
        <f t="shared" si="75"/>
        <v>1</v>
      </c>
      <c r="FQ29" t="str">
        <f t="shared" si="76"/>
        <v/>
      </c>
      <c r="FR29">
        <f t="shared" si="77"/>
        <v>1</v>
      </c>
      <c r="GO29">
        <f t="shared" si="78"/>
        <v>2</v>
      </c>
      <c r="GP29">
        <f t="shared" si="79"/>
        <v>999</v>
      </c>
      <c r="GX29">
        <v>26</v>
      </c>
      <c r="GY29">
        <f t="shared" si="333"/>
        <v>1969.33</v>
      </c>
      <c r="GZ29">
        <f t="shared" si="334"/>
        <v>6031.33</v>
      </c>
      <c r="HA29">
        <f t="shared" si="335"/>
        <v>5875.26</v>
      </c>
      <c r="HB29">
        <f t="shared" si="336"/>
        <v>0</v>
      </c>
      <c r="HC29">
        <f t="shared" si="337"/>
        <v>0</v>
      </c>
      <c r="HD29">
        <f t="shared" si="338"/>
        <v>0</v>
      </c>
      <c r="HE29">
        <f t="shared" si="339"/>
        <v>0</v>
      </c>
      <c r="HF29">
        <f t="shared" si="340"/>
        <v>0</v>
      </c>
      <c r="HG29">
        <f t="shared" si="341"/>
        <v>0</v>
      </c>
      <c r="HH29">
        <f t="shared" si="342"/>
        <v>0</v>
      </c>
      <c r="HI29">
        <f t="shared" si="80"/>
        <v>90</v>
      </c>
      <c r="HJ29">
        <f t="shared" si="81"/>
        <v>163</v>
      </c>
      <c r="HK29">
        <f t="shared" si="82"/>
        <v>200</v>
      </c>
      <c r="HL29">
        <f t="shared" si="83"/>
        <v>0</v>
      </c>
      <c r="HM29">
        <f t="shared" si="84"/>
        <v>0</v>
      </c>
      <c r="HN29">
        <f t="shared" si="85"/>
        <v>0</v>
      </c>
      <c r="HO29">
        <f t="shared" si="86"/>
        <v>0</v>
      </c>
      <c r="HP29">
        <f t="shared" si="87"/>
        <v>0</v>
      </c>
      <c r="HQ29">
        <f t="shared" si="88"/>
        <v>0</v>
      </c>
      <c r="HR29">
        <f t="shared" si="89"/>
        <v>0</v>
      </c>
      <c r="HS29">
        <f t="shared" si="90"/>
        <v>1917.06</v>
      </c>
      <c r="HT29">
        <f t="shared" si="91"/>
        <v>6006.5</v>
      </c>
      <c r="HU29">
        <f t="shared" si="92"/>
        <v>5733.52</v>
      </c>
      <c r="HV29">
        <f t="shared" si="93"/>
        <v>0</v>
      </c>
      <c r="HW29">
        <f t="shared" si="94"/>
        <v>0</v>
      </c>
      <c r="HX29">
        <f t="shared" si="95"/>
        <v>0</v>
      </c>
      <c r="HY29">
        <f t="shared" si="96"/>
        <v>0</v>
      </c>
      <c r="HZ29">
        <f t="shared" si="97"/>
        <v>0</v>
      </c>
      <c r="IA29">
        <f t="shared" si="98"/>
        <v>0</v>
      </c>
      <c r="IB29">
        <f t="shared" si="99"/>
        <v>0</v>
      </c>
      <c r="IC29">
        <f t="shared" si="100"/>
        <v>1917.06</v>
      </c>
      <c r="ID29">
        <f t="shared" si="101"/>
        <v>6006.5</v>
      </c>
      <c r="IE29">
        <f t="shared" si="102"/>
        <v>5733.52</v>
      </c>
      <c r="IF29">
        <f t="shared" si="103"/>
        <v>0</v>
      </c>
      <c r="IG29">
        <f t="shared" si="104"/>
        <v>0</v>
      </c>
      <c r="IH29">
        <f t="shared" si="105"/>
        <v>0</v>
      </c>
      <c r="II29">
        <f t="shared" si="106"/>
        <v>0</v>
      </c>
      <c r="IJ29">
        <f t="shared" si="107"/>
        <v>0</v>
      </c>
      <c r="IK29">
        <f t="shared" si="108"/>
        <v>0</v>
      </c>
      <c r="IL29">
        <f t="shared" si="109"/>
        <v>0</v>
      </c>
      <c r="IM29">
        <f t="shared" si="110"/>
        <v>0</v>
      </c>
      <c r="IN29">
        <f t="shared" si="111"/>
        <v>13875.92</v>
      </c>
      <c r="IO29">
        <f t="shared" si="112"/>
        <v>13657.08</v>
      </c>
      <c r="IP29">
        <f t="shared" si="113"/>
        <v>234.15999999999997</v>
      </c>
      <c r="IQ29">
        <f t="shared" si="114"/>
        <v>453.00000000000011</v>
      </c>
      <c r="IR29">
        <f t="shared" si="115"/>
        <v>1</v>
      </c>
      <c r="IS29" t="str">
        <f t="shared" si="116"/>
        <v/>
      </c>
      <c r="IT29">
        <f t="shared" si="117"/>
        <v>0</v>
      </c>
      <c r="JQ29">
        <f t="shared" si="118"/>
        <v>1</v>
      </c>
      <c r="JR29">
        <f t="shared" si="119"/>
        <v>999</v>
      </c>
      <c r="JZ29">
        <v>26</v>
      </c>
      <c r="KA29">
        <f t="shared" si="343"/>
        <v>0</v>
      </c>
      <c r="KB29">
        <f t="shared" si="344"/>
        <v>4820.4399999999996</v>
      </c>
      <c r="KC29">
        <f t="shared" si="345"/>
        <v>5875.26</v>
      </c>
      <c r="KD29">
        <f t="shared" si="346"/>
        <v>0</v>
      </c>
      <c r="KE29">
        <f t="shared" si="347"/>
        <v>0</v>
      </c>
      <c r="KF29">
        <f t="shared" si="348"/>
        <v>0</v>
      </c>
      <c r="KG29">
        <f t="shared" si="349"/>
        <v>0</v>
      </c>
      <c r="KH29">
        <f t="shared" si="350"/>
        <v>0</v>
      </c>
      <c r="KI29">
        <f t="shared" si="351"/>
        <v>0</v>
      </c>
      <c r="KJ29">
        <f t="shared" si="352"/>
        <v>0</v>
      </c>
      <c r="KK29">
        <f t="shared" si="120"/>
        <v>0</v>
      </c>
      <c r="KL29">
        <f t="shared" si="121"/>
        <v>163</v>
      </c>
      <c r="KM29">
        <f t="shared" si="122"/>
        <v>200</v>
      </c>
      <c r="KN29">
        <f t="shared" si="123"/>
        <v>0</v>
      </c>
      <c r="KO29">
        <f t="shared" si="124"/>
        <v>0</v>
      </c>
      <c r="KP29">
        <f t="shared" si="125"/>
        <v>0</v>
      </c>
      <c r="KQ29">
        <f t="shared" si="126"/>
        <v>0</v>
      </c>
      <c r="KR29">
        <f t="shared" si="127"/>
        <v>0</v>
      </c>
      <c r="KS29">
        <f t="shared" si="128"/>
        <v>0</v>
      </c>
      <c r="KT29">
        <f t="shared" si="129"/>
        <v>0</v>
      </c>
      <c r="KU29">
        <f t="shared" si="130"/>
        <v>0</v>
      </c>
      <c r="KV29">
        <f t="shared" si="131"/>
        <v>4767.87</v>
      </c>
      <c r="KW29">
        <f t="shared" si="132"/>
        <v>5733.52</v>
      </c>
      <c r="KX29">
        <f t="shared" si="133"/>
        <v>0</v>
      </c>
      <c r="KY29">
        <f t="shared" si="134"/>
        <v>0</v>
      </c>
      <c r="KZ29">
        <f t="shared" si="135"/>
        <v>0</v>
      </c>
      <c r="LA29">
        <f t="shared" si="136"/>
        <v>0</v>
      </c>
      <c r="LB29">
        <f t="shared" si="137"/>
        <v>0</v>
      </c>
      <c r="LC29">
        <f t="shared" si="138"/>
        <v>0</v>
      </c>
      <c r="LD29">
        <f t="shared" si="139"/>
        <v>0</v>
      </c>
      <c r="LE29">
        <f t="shared" si="140"/>
        <v>0</v>
      </c>
      <c r="LF29">
        <f t="shared" si="141"/>
        <v>4577.87</v>
      </c>
      <c r="LG29">
        <f t="shared" si="142"/>
        <v>5733.52</v>
      </c>
      <c r="LH29">
        <f t="shared" si="143"/>
        <v>0</v>
      </c>
      <c r="LI29">
        <f t="shared" si="144"/>
        <v>0</v>
      </c>
      <c r="LJ29">
        <f t="shared" si="145"/>
        <v>0</v>
      </c>
      <c r="LK29">
        <f t="shared" si="146"/>
        <v>0</v>
      </c>
      <c r="LL29">
        <f t="shared" si="147"/>
        <v>0</v>
      </c>
      <c r="LM29">
        <f t="shared" si="148"/>
        <v>0</v>
      </c>
      <c r="LN29">
        <f t="shared" si="149"/>
        <v>0</v>
      </c>
      <c r="LO29">
        <f t="shared" si="150"/>
        <v>190</v>
      </c>
      <c r="LP29">
        <f t="shared" si="151"/>
        <v>10695.7</v>
      </c>
      <c r="LQ29">
        <f t="shared" si="152"/>
        <v>10311.39</v>
      </c>
      <c r="LR29">
        <f t="shared" si="153"/>
        <v>168.69</v>
      </c>
      <c r="LS29">
        <f t="shared" si="154"/>
        <v>553.00000000000136</v>
      </c>
      <c r="LT29">
        <f t="shared" si="155"/>
        <v>2</v>
      </c>
      <c r="LU29" t="str">
        <f t="shared" si="156"/>
        <v/>
      </c>
      <c r="LV29">
        <f t="shared" si="157"/>
        <v>1</v>
      </c>
      <c r="MS29">
        <f t="shared" si="158"/>
        <v>2</v>
      </c>
      <c r="MT29">
        <f t="shared" si="159"/>
        <v>999</v>
      </c>
      <c r="NB29">
        <v>26</v>
      </c>
      <c r="NC29">
        <f t="shared" si="353"/>
        <v>0</v>
      </c>
      <c r="ND29">
        <f t="shared" si="354"/>
        <v>1557.5</v>
      </c>
      <c r="NE29">
        <f t="shared" si="355"/>
        <v>5875.26</v>
      </c>
      <c r="NF29">
        <f t="shared" si="356"/>
        <v>0</v>
      </c>
      <c r="NG29">
        <f t="shared" si="357"/>
        <v>0</v>
      </c>
      <c r="NH29">
        <f t="shared" si="358"/>
        <v>0</v>
      </c>
      <c r="NI29">
        <f t="shared" si="359"/>
        <v>0</v>
      </c>
      <c r="NJ29">
        <f t="shared" si="360"/>
        <v>0</v>
      </c>
      <c r="NK29">
        <f t="shared" si="361"/>
        <v>0</v>
      </c>
      <c r="NL29">
        <f t="shared" si="362"/>
        <v>0</v>
      </c>
      <c r="NM29">
        <f t="shared" si="160"/>
        <v>0</v>
      </c>
      <c r="NN29">
        <f t="shared" si="161"/>
        <v>163</v>
      </c>
      <c r="NO29">
        <f t="shared" si="162"/>
        <v>200</v>
      </c>
      <c r="NP29">
        <f t="shared" si="163"/>
        <v>0</v>
      </c>
      <c r="NQ29">
        <f t="shared" si="164"/>
        <v>0</v>
      </c>
      <c r="NR29">
        <f t="shared" si="165"/>
        <v>0</v>
      </c>
      <c r="NS29">
        <f t="shared" si="166"/>
        <v>0</v>
      </c>
      <c r="NT29">
        <f t="shared" si="167"/>
        <v>0</v>
      </c>
      <c r="NU29">
        <f t="shared" si="168"/>
        <v>0</v>
      </c>
      <c r="NV29">
        <f t="shared" si="169"/>
        <v>0</v>
      </c>
      <c r="NW29">
        <f t="shared" si="170"/>
        <v>0</v>
      </c>
      <c r="NX29">
        <f t="shared" si="171"/>
        <v>1430.18</v>
      </c>
      <c r="NY29">
        <f t="shared" si="172"/>
        <v>5733.52</v>
      </c>
      <c r="NZ29">
        <f t="shared" si="173"/>
        <v>0</v>
      </c>
      <c r="OA29">
        <f t="shared" si="174"/>
        <v>0</v>
      </c>
      <c r="OB29">
        <f t="shared" si="175"/>
        <v>0</v>
      </c>
      <c r="OC29">
        <f t="shared" si="176"/>
        <v>0</v>
      </c>
      <c r="OD29">
        <f t="shared" si="177"/>
        <v>0</v>
      </c>
      <c r="OE29">
        <f t="shared" si="178"/>
        <v>0</v>
      </c>
      <c r="OF29">
        <f t="shared" si="179"/>
        <v>0</v>
      </c>
      <c r="OG29">
        <f t="shared" si="180"/>
        <v>0</v>
      </c>
      <c r="OH29">
        <f t="shared" si="181"/>
        <v>1140.18</v>
      </c>
      <c r="OI29">
        <f t="shared" si="182"/>
        <v>5733.52</v>
      </c>
      <c r="OJ29">
        <f t="shared" si="183"/>
        <v>0</v>
      </c>
      <c r="OK29">
        <f t="shared" si="184"/>
        <v>0</v>
      </c>
      <c r="OL29">
        <f t="shared" si="185"/>
        <v>0</v>
      </c>
      <c r="OM29">
        <f t="shared" si="186"/>
        <v>0</v>
      </c>
      <c r="ON29">
        <f t="shared" si="187"/>
        <v>0</v>
      </c>
      <c r="OO29">
        <f t="shared" si="188"/>
        <v>0</v>
      </c>
      <c r="OP29">
        <f t="shared" si="189"/>
        <v>0</v>
      </c>
      <c r="OQ29">
        <f t="shared" si="190"/>
        <v>290</v>
      </c>
      <c r="OR29">
        <f t="shared" si="191"/>
        <v>7432.76</v>
      </c>
      <c r="OS29">
        <f t="shared" si="192"/>
        <v>6873.7000000000007</v>
      </c>
      <c r="OT29">
        <f t="shared" si="193"/>
        <v>93.94</v>
      </c>
      <c r="OU29">
        <f t="shared" si="194"/>
        <v>652.99999999999955</v>
      </c>
      <c r="OV29">
        <f t="shared" si="195"/>
        <v>2</v>
      </c>
      <c r="OW29" t="str">
        <f t="shared" si="196"/>
        <v/>
      </c>
      <c r="OX29">
        <f t="shared" si="197"/>
        <v>1</v>
      </c>
      <c r="PU29">
        <f t="shared" si="198"/>
        <v>2</v>
      </c>
      <c r="PV29">
        <f t="shared" si="199"/>
        <v>999</v>
      </c>
      <c r="QD29">
        <v>26</v>
      </c>
      <c r="QE29">
        <f t="shared" si="363"/>
        <v>0</v>
      </c>
      <c r="QF29">
        <f t="shared" si="364"/>
        <v>0</v>
      </c>
      <c r="QG29">
        <f t="shared" si="365"/>
        <v>4159.97</v>
      </c>
      <c r="QH29">
        <f t="shared" si="366"/>
        <v>0</v>
      </c>
      <c r="QI29">
        <f t="shared" si="367"/>
        <v>0</v>
      </c>
      <c r="QJ29">
        <f t="shared" si="368"/>
        <v>0</v>
      </c>
      <c r="QK29">
        <f t="shared" si="369"/>
        <v>0</v>
      </c>
      <c r="QL29">
        <f t="shared" si="370"/>
        <v>0</v>
      </c>
      <c r="QM29">
        <f t="shared" si="371"/>
        <v>0</v>
      </c>
      <c r="QN29">
        <f t="shared" si="372"/>
        <v>0</v>
      </c>
      <c r="QO29">
        <f t="shared" si="200"/>
        <v>0</v>
      </c>
      <c r="QP29">
        <f t="shared" si="201"/>
        <v>0</v>
      </c>
      <c r="QQ29">
        <f t="shared" si="202"/>
        <v>200</v>
      </c>
      <c r="QR29">
        <f t="shared" si="203"/>
        <v>0</v>
      </c>
      <c r="QS29">
        <f t="shared" si="204"/>
        <v>0</v>
      </c>
      <c r="QT29">
        <f t="shared" si="205"/>
        <v>0</v>
      </c>
      <c r="QU29">
        <f t="shared" si="206"/>
        <v>0</v>
      </c>
      <c r="QV29">
        <f t="shared" si="207"/>
        <v>0</v>
      </c>
      <c r="QW29">
        <f t="shared" si="208"/>
        <v>0</v>
      </c>
      <c r="QX29">
        <f t="shared" si="209"/>
        <v>0</v>
      </c>
      <c r="QY29">
        <f t="shared" si="210"/>
        <v>0</v>
      </c>
      <c r="QZ29">
        <f t="shared" si="211"/>
        <v>0</v>
      </c>
      <c r="RA29">
        <f t="shared" si="212"/>
        <v>4001.2200000000003</v>
      </c>
      <c r="RB29">
        <f t="shared" si="213"/>
        <v>0</v>
      </c>
      <c r="RC29">
        <f t="shared" si="214"/>
        <v>0</v>
      </c>
      <c r="RD29">
        <f t="shared" si="215"/>
        <v>0</v>
      </c>
      <c r="RE29">
        <f t="shared" si="216"/>
        <v>0</v>
      </c>
      <c r="RF29">
        <f t="shared" si="217"/>
        <v>0</v>
      </c>
      <c r="RG29">
        <f t="shared" si="218"/>
        <v>0</v>
      </c>
      <c r="RH29">
        <f t="shared" si="219"/>
        <v>0</v>
      </c>
      <c r="RI29">
        <f t="shared" si="220"/>
        <v>0</v>
      </c>
      <c r="RJ29">
        <f t="shared" si="221"/>
        <v>0</v>
      </c>
      <c r="RK29">
        <f t="shared" si="222"/>
        <v>3448.22</v>
      </c>
      <c r="RL29">
        <f t="shared" si="223"/>
        <v>0</v>
      </c>
      <c r="RM29">
        <f t="shared" si="224"/>
        <v>0</v>
      </c>
      <c r="RN29">
        <f t="shared" si="225"/>
        <v>0</v>
      </c>
      <c r="RO29">
        <f t="shared" si="226"/>
        <v>0</v>
      </c>
      <c r="RP29">
        <f t="shared" si="227"/>
        <v>0</v>
      </c>
      <c r="RQ29">
        <f t="shared" si="228"/>
        <v>0</v>
      </c>
      <c r="RR29">
        <f t="shared" si="229"/>
        <v>0</v>
      </c>
      <c r="RS29">
        <f t="shared" si="230"/>
        <v>553</v>
      </c>
      <c r="RT29">
        <f t="shared" si="231"/>
        <v>4159.97</v>
      </c>
      <c r="RU29">
        <f t="shared" si="232"/>
        <v>3448.22</v>
      </c>
      <c r="RV29">
        <f t="shared" si="233"/>
        <v>41.25</v>
      </c>
      <c r="RW29">
        <f t="shared" si="234"/>
        <v>753.00000000000045</v>
      </c>
      <c r="RX29">
        <f t="shared" si="235"/>
        <v>3</v>
      </c>
      <c r="RY29" t="str">
        <f t="shared" si="236"/>
        <v/>
      </c>
      <c r="RZ29">
        <f t="shared" si="237"/>
        <v>2</v>
      </c>
      <c r="SW29">
        <f t="shared" si="238"/>
        <v>3</v>
      </c>
      <c r="SX29">
        <f t="shared" si="239"/>
        <v>999</v>
      </c>
      <c r="TF29">
        <v>26</v>
      </c>
      <c r="TG29">
        <f t="shared" si="373"/>
        <v>0</v>
      </c>
      <c r="TH29">
        <f t="shared" si="374"/>
        <v>0</v>
      </c>
      <c r="TI29">
        <f t="shared" si="375"/>
        <v>1029.31</v>
      </c>
      <c r="TJ29">
        <f t="shared" si="376"/>
        <v>0</v>
      </c>
      <c r="TK29">
        <f t="shared" si="377"/>
        <v>0</v>
      </c>
      <c r="TL29">
        <f t="shared" si="378"/>
        <v>0</v>
      </c>
      <c r="TM29">
        <f t="shared" si="379"/>
        <v>0</v>
      </c>
      <c r="TN29">
        <f t="shared" si="380"/>
        <v>0</v>
      </c>
      <c r="TO29">
        <f t="shared" si="381"/>
        <v>0</v>
      </c>
      <c r="TP29">
        <f t="shared" si="382"/>
        <v>0</v>
      </c>
      <c r="TQ29">
        <f t="shared" si="240"/>
        <v>0</v>
      </c>
      <c r="TR29">
        <f t="shared" si="241"/>
        <v>0</v>
      </c>
      <c r="TS29">
        <f t="shared" si="242"/>
        <v>200</v>
      </c>
      <c r="TT29">
        <f t="shared" si="243"/>
        <v>0</v>
      </c>
      <c r="TU29">
        <f t="shared" si="244"/>
        <v>0</v>
      </c>
      <c r="TV29">
        <f t="shared" si="245"/>
        <v>0</v>
      </c>
      <c r="TW29">
        <f t="shared" si="246"/>
        <v>0</v>
      </c>
      <c r="TX29">
        <f t="shared" si="247"/>
        <v>0</v>
      </c>
      <c r="TY29">
        <f t="shared" si="248"/>
        <v>0</v>
      </c>
      <c r="TZ29">
        <f t="shared" si="249"/>
        <v>0</v>
      </c>
      <c r="UA29">
        <f t="shared" si="250"/>
        <v>0</v>
      </c>
      <c r="UB29">
        <f t="shared" si="251"/>
        <v>0</v>
      </c>
      <c r="UC29">
        <f t="shared" si="252"/>
        <v>839.52</v>
      </c>
      <c r="UD29">
        <f t="shared" si="253"/>
        <v>0</v>
      </c>
      <c r="UE29">
        <f t="shared" si="254"/>
        <v>0</v>
      </c>
      <c r="UF29">
        <f t="shared" si="255"/>
        <v>0</v>
      </c>
      <c r="UG29">
        <f t="shared" si="256"/>
        <v>0</v>
      </c>
      <c r="UH29">
        <f t="shared" si="257"/>
        <v>0</v>
      </c>
      <c r="UI29">
        <f t="shared" si="258"/>
        <v>0</v>
      </c>
      <c r="UJ29">
        <f t="shared" si="259"/>
        <v>0</v>
      </c>
      <c r="UK29">
        <f t="shared" si="260"/>
        <v>0</v>
      </c>
      <c r="UL29">
        <f t="shared" si="261"/>
        <v>0</v>
      </c>
      <c r="UM29">
        <f t="shared" si="262"/>
        <v>186.52</v>
      </c>
      <c r="UN29">
        <f t="shared" si="263"/>
        <v>0</v>
      </c>
      <c r="UO29">
        <f t="shared" si="264"/>
        <v>0</v>
      </c>
      <c r="UP29">
        <f t="shared" si="265"/>
        <v>0</v>
      </c>
      <c r="UQ29">
        <f t="shared" si="266"/>
        <v>0</v>
      </c>
      <c r="UR29">
        <f t="shared" si="267"/>
        <v>0</v>
      </c>
      <c r="US29">
        <f t="shared" si="268"/>
        <v>0</v>
      </c>
      <c r="UT29">
        <f t="shared" si="269"/>
        <v>0</v>
      </c>
      <c r="UU29">
        <f t="shared" si="270"/>
        <v>653</v>
      </c>
      <c r="UV29">
        <f t="shared" si="271"/>
        <v>1029.31</v>
      </c>
      <c r="UW29">
        <f t="shared" si="272"/>
        <v>186.52</v>
      </c>
      <c r="UX29">
        <f t="shared" si="273"/>
        <v>10.210000000000001</v>
      </c>
      <c r="UY29">
        <f t="shared" si="274"/>
        <v>853</v>
      </c>
      <c r="UZ29">
        <f t="shared" si="275"/>
        <v>3</v>
      </c>
      <c r="VA29" t="str">
        <f t="shared" si="276"/>
        <v/>
      </c>
      <c r="VB29">
        <f t="shared" si="277"/>
        <v>2</v>
      </c>
      <c r="VY29">
        <f t="shared" si="278"/>
        <v>3</v>
      </c>
      <c r="VZ29">
        <f t="shared" si="279"/>
        <v>999</v>
      </c>
      <c r="WH29">
        <v>26</v>
      </c>
      <c r="WI29">
        <f t="shared" si="383"/>
        <v>1969.33</v>
      </c>
      <c r="WJ29">
        <f t="shared" si="384"/>
        <v>6031.33</v>
      </c>
      <c r="WK29">
        <f t="shared" si="385"/>
        <v>5875.26</v>
      </c>
      <c r="WL29">
        <f t="shared" si="386"/>
        <v>0</v>
      </c>
      <c r="WM29">
        <f t="shared" si="387"/>
        <v>0</v>
      </c>
      <c r="WN29">
        <f t="shared" si="388"/>
        <v>0</v>
      </c>
      <c r="WO29">
        <f t="shared" si="389"/>
        <v>0</v>
      </c>
      <c r="WP29">
        <f t="shared" si="390"/>
        <v>0</v>
      </c>
      <c r="WQ29">
        <f t="shared" si="391"/>
        <v>0</v>
      </c>
      <c r="WR29">
        <f t="shared" si="392"/>
        <v>0</v>
      </c>
      <c r="WS29">
        <f t="shared" si="280"/>
        <v>90</v>
      </c>
      <c r="WT29">
        <f t="shared" si="281"/>
        <v>163</v>
      </c>
      <c r="WU29">
        <f t="shared" si="282"/>
        <v>200</v>
      </c>
      <c r="WV29">
        <f t="shared" si="283"/>
        <v>0</v>
      </c>
      <c r="WW29">
        <f t="shared" si="284"/>
        <v>0</v>
      </c>
      <c r="WX29">
        <f t="shared" si="285"/>
        <v>0</v>
      </c>
      <c r="WY29">
        <f t="shared" si="286"/>
        <v>0</v>
      </c>
      <c r="WZ29">
        <f t="shared" si="287"/>
        <v>0</v>
      </c>
      <c r="XA29">
        <f t="shared" si="288"/>
        <v>0</v>
      </c>
      <c r="XB29">
        <f t="shared" si="289"/>
        <v>0</v>
      </c>
      <c r="XC29">
        <f t="shared" si="290"/>
        <v>1917.06</v>
      </c>
      <c r="XD29">
        <f t="shared" si="291"/>
        <v>6006.5</v>
      </c>
      <c r="XE29">
        <f t="shared" si="292"/>
        <v>5733.52</v>
      </c>
      <c r="XF29">
        <f t="shared" si="293"/>
        <v>0</v>
      </c>
      <c r="XG29">
        <f t="shared" si="294"/>
        <v>0</v>
      </c>
      <c r="XH29">
        <f t="shared" si="295"/>
        <v>0</v>
      </c>
      <c r="XI29">
        <f t="shared" si="296"/>
        <v>0</v>
      </c>
      <c r="XJ29">
        <f t="shared" si="297"/>
        <v>0</v>
      </c>
      <c r="XK29">
        <f t="shared" si="298"/>
        <v>0</v>
      </c>
      <c r="XL29">
        <f t="shared" si="299"/>
        <v>0</v>
      </c>
      <c r="XM29">
        <f t="shared" si="300"/>
        <v>1917.06</v>
      </c>
      <c r="XN29">
        <f t="shared" si="301"/>
        <v>6006.5</v>
      </c>
      <c r="XO29">
        <f t="shared" si="302"/>
        <v>5733.52</v>
      </c>
      <c r="XP29">
        <f t="shared" si="303"/>
        <v>0</v>
      </c>
      <c r="XQ29">
        <f t="shared" si="304"/>
        <v>0</v>
      </c>
      <c r="XR29">
        <f t="shared" si="305"/>
        <v>0</v>
      </c>
      <c r="XS29">
        <f t="shared" si="306"/>
        <v>0</v>
      </c>
      <c r="XT29">
        <f t="shared" si="307"/>
        <v>0</v>
      </c>
      <c r="XU29">
        <f t="shared" si="308"/>
        <v>0</v>
      </c>
      <c r="XV29">
        <f t="shared" si="309"/>
        <v>0</v>
      </c>
      <c r="XX29">
        <f t="shared" si="310"/>
        <v>13875.92</v>
      </c>
      <c r="XY29">
        <f t="shared" si="311"/>
        <v>13657.08</v>
      </c>
      <c r="XZ29">
        <f t="shared" si="312"/>
        <v>234.15999999999997</v>
      </c>
    </row>
    <row r="30" spans="1:650" x14ac:dyDescent="0.45">
      <c r="B30" s="27" t="str">
        <f>IF(IFERROR(MATCH(4,$AQ$4:$AQ$13,0),"")="","",4)</f>
        <v/>
      </c>
      <c r="C30" s="28" t="str">
        <f>IF(IFERROR(MATCH(4,$AQ$4:$AQ$13,0),"")="","",INDEX($C$7:$C$16,IFERROR(MATCH(4,$AQ$4:$AQ$13,0),"")))</f>
        <v/>
      </c>
      <c r="D30" s="29" t="str">
        <f>IF(IFERROR(MATCH(4,$AQ$4:$AQ$13,0),"")="","",INDEX($D$7:$D$16,IFERROR(MATCH(4,$AQ$4:$AQ$13,0),"")))</f>
        <v/>
      </c>
      <c r="E30" s="30" t="str">
        <f>IF(IFERROR(MATCH(4,$AQ$4:$AQ$13,0),"")="","",INDEX($E$7:$E$16,IFERROR(MATCH(4,$AQ$4:$AQ$13,0),"")))</f>
        <v/>
      </c>
      <c r="F30" s="29" t="str">
        <f>IF(IFERROR(MATCH(4,$AQ$4:$AQ$13,0),"")="","",INDEX($F$7:$F$16,IFERROR(MATCH(4,$AQ$4:$AQ$13,0),"")))</f>
        <v/>
      </c>
      <c r="AT30">
        <v>27</v>
      </c>
      <c r="AU30">
        <f t="shared" si="313"/>
        <v>0</v>
      </c>
      <c r="AV30">
        <f t="shared" si="314"/>
        <v>1140.18</v>
      </c>
      <c r="AW30">
        <f t="shared" si="315"/>
        <v>5733.52</v>
      </c>
      <c r="AX30">
        <f t="shared" si="316"/>
        <v>0</v>
      </c>
      <c r="AY30">
        <f t="shared" si="317"/>
        <v>0</v>
      </c>
      <c r="AZ30">
        <f t="shared" si="318"/>
        <v>0</v>
      </c>
      <c r="BA30">
        <f t="shared" si="319"/>
        <v>0</v>
      </c>
      <c r="BB30">
        <f t="shared" si="320"/>
        <v>0</v>
      </c>
      <c r="BC30">
        <f t="shared" si="321"/>
        <v>0</v>
      </c>
      <c r="BD30">
        <f t="shared" si="322"/>
        <v>0</v>
      </c>
      <c r="BE30">
        <f t="shared" si="0"/>
        <v>0</v>
      </c>
      <c r="BF30">
        <f t="shared" si="1"/>
        <v>163</v>
      </c>
      <c r="BG30">
        <f t="shared" si="2"/>
        <v>200</v>
      </c>
      <c r="BH30">
        <f t="shared" si="3"/>
        <v>0</v>
      </c>
      <c r="BI30">
        <f t="shared" si="4"/>
        <v>0</v>
      </c>
      <c r="BJ30">
        <f t="shared" si="5"/>
        <v>0</v>
      </c>
      <c r="BK30">
        <f t="shared" si="6"/>
        <v>0</v>
      </c>
      <c r="BL30">
        <f t="shared" si="7"/>
        <v>0</v>
      </c>
      <c r="BM30">
        <f t="shared" si="8"/>
        <v>0</v>
      </c>
      <c r="BN30">
        <f t="shared" si="9"/>
        <v>0</v>
      </c>
      <c r="BO30">
        <f t="shared" si="10"/>
        <v>0</v>
      </c>
      <c r="BP30">
        <f t="shared" si="11"/>
        <v>1003.3</v>
      </c>
      <c r="BQ30">
        <f t="shared" si="12"/>
        <v>5590.38</v>
      </c>
      <c r="BR30">
        <f t="shared" si="13"/>
        <v>0</v>
      </c>
      <c r="BS30">
        <f t="shared" si="14"/>
        <v>0</v>
      </c>
      <c r="BT30">
        <f t="shared" si="15"/>
        <v>0</v>
      </c>
      <c r="BU30">
        <f t="shared" si="16"/>
        <v>0</v>
      </c>
      <c r="BV30">
        <f t="shared" si="17"/>
        <v>0</v>
      </c>
      <c r="BW30">
        <f t="shared" si="18"/>
        <v>0</v>
      </c>
      <c r="BX30">
        <f t="shared" si="19"/>
        <v>0</v>
      </c>
      <c r="BY30">
        <f t="shared" si="20"/>
        <v>0</v>
      </c>
      <c r="BZ30">
        <f t="shared" si="21"/>
        <v>713.3</v>
      </c>
      <c r="CA30">
        <f t="shared" si="22"/>
        <v>5590.38</v>
      </c>
      <c r="CB30">
        <f t="shared" si="23"/>
        <v>0</v>
      </c>
      <c r="CC30">
        <f t="shared" si="24"/>
        <v>0</v>
      </c>
      <c r="CD30">
        <f t="shared" si="25"/>
        <v>0</v>
      </c>
      <c r="CE30">
        <f t="shared" si="26"/>
        <v>0</v>
      </c>
      <c r="CF30">
        <f t="shared" si="27"/>
        <v>0</v>
      </c>
      <c r="CG30">
        <f t="shared" si="28"/>
        <v>0</v>
      </c>
      <c r="CH30">
        <f t="shared" si="29"/>
        <v>0</v>
      </c>
      <c r="CI30">
        <f t="shared" si="30"/>
        <v>290</v>
      </c>
      <c r="CJ30">
        <f t="shared" si="31"/>
        <v>6873.7000000000007</v>
      </c>
      <c r="CK30">
        <f t="shared" si="32"/>
        <v>6303.68</v>
      </c>
      <c r="CL30">
        <f t="shared" si="33"/>
        <v>82.98</v>
      </c>
      <c r="CM30">
        <f t="shared" si="34"/>
        <v>653.00000000000045</v>
      </c>
      <c r="CN30">
        <f t="shared" si="35"/>
        <v>2</v>
      </c>
      <c r="CO30" t="str">
        <f t="shared" si="36"/>
        <v/>
      </c>
      <c r="CP30">
        <f t="shared" si="37"/>
        <v>1</v>
      </c>
      <c r="DM30">
        <f t="shared" si="38"/>
        <v>2</v>
      </c>
      <c r="DN30">
        <f t="shared" si="39"/>
        <v>999</v>
      </c>
      <c r="DV30">
        <v>27</v>
      </c>
      <c r="DW30">
        <f t="shared" si="323"/>
        <v>925.01</v>
      </c>
      <c r="DX30">
        <f t="shared" si="324"/>
        <v>0</v>
      </c>
      <c r="DY30">
        <f t="shared" si="325"/>
        <v>5733.52</v>
      </c>
      <c r="DZ30">
        <f t="shared" si="326"/>
        <v>0</v>
      </c>
      <c r="EA30">
        <f t="shared" si="327"/>
        <v>0</v>
      </c>
      <c r="EB30">
        <f t="shared" si="328"/>
        <v>0</v>
      </c>
      <c r="EC30">
        <f t="shared" si="329"/>
        <v>0</v>
      </c>
      <c r="ED30">
        <f t="shared" si="330"/>
        <v>0</v>
      </c>
      <c r="EE30">
        <f t="shared" si="331"/>
        <v>0</v>
      </c>
      <c r="EF30">
        <f t="shared" si="332"/>
        <v>0</v>
      </c>
      <c r="EG30">
        <f t="shared" si="40"/>
        <v>90</v>
      </c>
      <c r="EH30">
        <f t="shared" si="41"/>
        <v>0</v>
      </c>
      <c r="EI30">
        <f t="shared" si="42"/>
        <v>200</v>
      </c>
      <c r="EJ30">
        <f t="shared" si="43"/>
        <v>0</v>
      </c>
      <c r="EK30">
        <f t="shared" si="44"/>
        <v>0</v>
      </c>
      <c r="EL30">
        <f t="shared" si="45"/>
        <v>0</v>
      </c>
      <c r="EM30">
        <f t="shared" si="46"/>
        <v>0</v>
      </c>
      <c r="EN30">
        <f t="shared" si="47"/>
        <v>0</v>
      </c>
      <c r="EO30">
        <f t="shared" si="48"/>
        <v>0</v>
      </c>
      <c r="EP30">
        <f t="shared" si="49"/>
        <v>0</v>
      </c>
      <c r="EQ30">
        <f t="shared" si="50"/>
        <v>852.73</v>
      </c>
      <c r="ER30">
        <f t="shared" si="51"/>
        <v>0</v>
      </c>
      <c r="ES30">
        <f t="shared" si="52"/>
        <v>5590.38</v>
      </c>
      <c r="ET30">
        <f t="shared" si="53"/>
        <v>0</v>
      </c>
      <c r="EU30">
        <f t="shared" si="54"/>
        <v>0</v>
      </c>
      <c r="EV30">
        <f t="shared" si="55"/>
        <v>0</v>
      </c>
      <c r="EW30">
        <f t="shared" si="56"/>
        <v>0</v>
      </c>
      <c r="EX30">
        <f t="shared" si="57"/>
        <v>0</v>
      </c>
      <c r="EY30">
        <f t="shared" si="58"/>
        <v>0</v>
      </c>
      <c r="EZ30">
        <f t="shared" si="59"/>
        <v>0</v>
      </c>
      <c r="FA30">
        <f t="shared" si="60"/>
        <v>489.73</v>
      </c>
      <c r="FB30">
        <f t="shared" si="61"/>
        <v>0</v>
      </c>
      <c r="FC30">
        <f t="shared" si="62"/>
        <v>5590.38</v>
      </c>
      <c r="FD30">
        <f t="shared" si="63"/>
        <v>0</v>
      </c>
      <c r="FE30">
        <f t="shared" si="64"/>
        <v>0</v>
      </c>
      <c r="FF30">
        <f t="shared" si="65"/>
        <v>0</v>
      </c>
      <c r="FG30">
        <f t="shared" si="66"/>
        <v>0</v>
      </c>
      <c r="FH30">
        <f t="shared" si="67"/>
        <v>0</v>
      </c>
      <c r="FI30">
        <f t="shared" si="68"/>
        <v>0</v>
      </c>
      <c r="FJ30">
        <f t="shared" si="69"/>
        <v>0</v>
      </c>
      <c r="FK30">
        <f t="shared" si="70"/>
        <v>363</v>
      </c>
      <c r="FL30">
        <f t="shared" si="71"/>
        <v>6658.5300000000007</v>
      </c>
      <c r="FM30">
        <f t="shared" si="72"/>
        <v>6080.1100000000006</v>
      </c>
      <c r="FN30">
        <f t="shared" si="73"/>
        <v>74.58</v>
      </c>
      <c r="FO30">
        <f t="shared" si="74"/>
        <v>653.00000000000011</v>
      </c>
      <c r="FP30">
        <f t="shared" si="75"/>
        <v>1</v>
      </c>
      <c r="FQ30" t="str">
        <f t="shared" si="76"/>
        <v/>
      </c>
      <c r="FR30">
        <f t="shared" si="77"/>
        <v>1</v>
      </c>
      <c r="GO30">
        <f t="shared" si="78"/>
        <v>2</v>
      </c>
      <c r="GP30">
        <f t="shared" si="79"/>
        <v>999</v>
      </c>
      <c r="GX30">
        <v>27</v>
      </c>
      <c r="GY30">
        <f t="shared" si="333"/>
        <v>1917.06</v>
      </c>
      <c r="GZ30">
        <f t="shared" si="334"/>
        <v>6006.5</v>
      </c>
      <c r="HA30">
        <f t="shared" si="335"/>
        <v>5733.52</v>
      </c>
      <c r="HB30">
        <f t="shared" si="336"/>
        <v>0</v>
      </c>
      <c r="HC30">
        <f t="shared" si="337"/>
        <v>0</v>
      </c>
      <c r="HD30">
        <f t="shared" si="338"/>
        <v>0</v>
      </c>
      <c r="HE30">
        <f t="shared" si="339"/>
        <v>0</v>
      </c>
      <c r="HF30">
        <f t="shared" si="340"/>
        <v>0</v>
      </c>
      <c r="HG30">
        <f t="shared" si="341"/>
        <v>0</v>
      </c>
      <c r="HH30">
        <f t="shared" si="342"/>
        <v>0</v>
      </c>
      <c r="HI30">
        <f t="shared" si="80"/>
        <v>90</v>
      </c>
      <c r="HJ30">
        <f t="shared" si="81"/>
        <v>163</v>
      </c>
      <c r="HK30">
        <f t="shared" si="82"/>
        <v>200</v>
      </c>
      <c r="HL30">
        <f t="shared" si="83"/>
        <v>0</v>
      </c>
      <c r="HM30">
        <f t="shared" si="84"/>
        <v>0</v>
      </c>
      <c r="HN30">
        <f t="shared" si="85"/>
        <v>0</v>
      </c>
      <c r="HO30">
        <f t="shared" si="86"/>
        <v>0</v>
      </c>
      <c r="HP30">
        <f t="shared" si="87"/>
        <v>0</v>
      </c>
      <c r="HQ30">
        <f t="shared" si="88"/>
        <v>0</v>
      </c>
      <c r="HR30">
        <f t="shared" si="89"/>
        <v>0</v>
      </c>
      <c r="HS30">
        <f t="shared" si="90"/>
        <v>1863.79</v>
      </c>
      <c r="HT30">
        <f t="shared" si="91"/>
        <v>5981.1</v>
      </c>
      <c r="HU30">
        <f t="shared" si="92"/>
        <v>5590.38</v>
      </c>
      <c r="HV30">
        <f t="shared" si="93"/>
        <v>0</v>
      </c>
      <c r="HW30">
        <f t="shared" si="94"/>
        <v>0</v>
      </c>
      <c r="HX30">
        <f t="shared" si="95"/>
        <v>0</v>
      </c>
      <c r="HY30">
        <f t="shared" si="96"/>
        <v>0</v>
      </c>
      <c r="HZ30">
        <f t="shared" si="97"/>
        <v>0</v>
      </c>
      <c r="IA30">
        <f t="shared" si="98"/>
        <v>0</v>
      </c>
      <c r="IB30">
        <f t="shared" si="99"/>
        <v>0</v>
      </c>
      <c r="IC30">
        <f t="shared" si="100"/>
        <v>1863.79</v>
      </c>
      <c r="ID30">
        <f t="shared" si="101"/>
        <v>5981.1</v>
      </c>
      <c r="IE30">
        <f t="shared" si="102"/>
        <v>5590.38</v>
      </c>
      <c r="IF30">
        <f t="shared" si="103"/>
        <v>0</v>
      </c>
      <c r="IG30">
        <f t="shared" si="104"/>
        <v>0</v>
      </c>
      <c r="IH30">
        <f t="shared" si="105"/>
        <v>0</v>
      </c>
      <c r="II30">
        <f t="shared" si="106"/>
        <v>0</v>
      </c>
      <c r="IJ30">
        <f t="shared" si="107"/>
        <v>0</v>
      </c>
      <c r="IK30">
        <f t="shared" si="108"/>
        <v>0</v>
      </c>
      <c r="IL30">
        <f t="shared" si="109"/>
        <v>0</v>
      </c>
      <c r="IM30">
        <f t="shared" si="110"/>
        <v>0</v>
      </c>
      <c r="IN30">
        <f t="shared" si="111"/>
        <v>13657.08</v>
      </c>
      <c r="IO30">
        <f t="shared" si="112"/>
        <v>13435.27</v>
      </c>
      <c r="IP30">
        <f t="shared" si="113"/>
        <v>231.19</v>
      </c>
      <c r="IQ30">
        <f t="shared" si="114"/>
        <v>452.99999999999949</v>
      </c>
      <c r="IR30">
        <f t="shared" si="115"/>
        <v>1</v>
      </c>
      <c r="IS30" t="str">
        <f t="shared" si="116"/>
        <v/>
      </c>
      <c r="IT30">
        <f t="shared" si="117"/>
        <v>0</v>
      </c>
      <c r="JQ30">
        <f t="shared" si="118"/>
        <v>1</v>
      </c>
      <c r="JR30">
        <f t="shared" si="119"/>
        <v>999</v>
      </c>
      <c r="JZ30">
        <v>27</v>
      </c>
      <c r="KA30">
        <f t="shared" si="343"/>
        <v>0</v>
      </c>
      <c r="KB30">
        <f t="shared" si="344"/>
        <v>4577.87</v>
      </c>
      <c r="KC30">
        <f t="shared" si="345"/>
        <v>5733.52</v>
      </c>
      <c r="KD30">
        <f t="shared" si="346"/>
        <v>0</v>
      </c>
      <c r="KE30">
        <f t="shared" si="347"/>
        <v>0</v>
      </c>
      <c r="KF30">
        <f t="shared" si="348"/>
        <v>0</v>
      </c>
      <c r="KG30">
        <f t="shared" si="349"/>
        <v>0</v>
      </c>
      <c r="KH30">
        <f t="shared" si="350"/>
        <v>0</v>
      </c>
      <c r="KI30">
        <f t="shared" si="351"/>
        <v>0</v>
      </c>
      <c r="KJ30">
        <f t="shared" si="352"/>
        <v>0</v>
      </c>
      <c r="KK30">
        <f t="shared" si="120"/>
        <v>0</v>
      </c>
      <c r="KL30">
        <f t="shared" si="121"/>
        <v>163</v>
      </c>
      <c r="KM30">
        <f t="shared" si="122"/>
        <v>200</v>
      </c>
      <c r="KN30">
        <f t="shared" si="123"/>
        <v>0</v>
      </c>
      <c r="KO30">
        <f t="shared" si="124"/>
        <v>0</v>
      </c>
      <c r="KP30">
        <f t="shared" si="125"/>
        <v>0</v>
      </c>
      <c r="KQ30">
        <f t="shared" si="126"/>
        <v>0</v>
      </c>
      <c r="KR30">
        <f t="shared" si="127"/>
        <v>0</v>
      </c>
      <c r="KS30">
        <f t="shared" si="128"/>
        <v>0</v>
      </c>
      <c r="KT30">
        <f t="shared" si="129"/>
        <v>0</v>
      </c>
      <c r="KU30">
        <f t="shared" si="130"/>
        <v>0</v>
      </c>
      <c r="KV30">
        <f t="shared" si="131"/>
        <v>4519.74</v>
      </c>
      <c r="KW30">
        <f t="shared" si="132"/>
        <v>5590.38</v>
      </c>
      <c r="KX30">
        <f t="shared" si="133"/>
        <v>0</v>
      </c>
      <c r="KY30">
        <f t="shared" si="134"/>
        <v>0</v>
      </c>
      <c r="KZ30">
        <f t="shared" si="135"/>
        <v>0</v>
      </c>
      <c r="LA30">
        <f t="shared" si="136"/>
        <v>0</v>
      </c>
      <c r="LB30">
        <f t="shared" si="137"/>
        <v>0</v>
      </c>
      <c r="LC30">
        <f t="shared" si="138"/>
        <v>0</v>
      </c>
      <c r="LD30">
        <f t="shared" si="139"/>
        <v>0</v>
      </c>
      <c r="LE30">
        <f t="shared" si="140"/>
        <v>0</v>
      </c>
      <c r="LF30">
        <f t="shared" si="141"/>
        <v>4329.74</v>
      </c>
      <c r="LG30">
        <f t="shared" si="142"/>
        <v>5590.38</v>
      </c>
      <c r="LH30">
        <f t="shared" si="143"/>
        <v>0</v>
      </c>
      <c r="LI30">
        <f t="shared" si="144"/>
        <v>0</v>
      </c>
      <c r="LJ30">
        <f t="shared" si="145"/>
        <v>0</v>
      </c>
      <c r="LK30">
        <f t="shared" si="146"/>
        <v>0</v>
      </c>
      <c r="LL30">
        <f t="shared" si="147"/>
        <v>0</v>
      </c>
      <c r="LM30">
        <f t="shared" si="148"/>
        <v>0</v>
      </c>
      <c r="LN30">
        <f t="shared" si="149"/>
        <v>0</v>
      </c>
      <c r="LO30">
        <f t="shared" si="150"/>
        <v>190</v>
      </c>
      <c r="LP30">
        <f t="shared" si="151"/>
        <v>10311.39</v>
      </c>
      <c r="LQ30">
        <f t="shared" si="152"/>
        <v>9920.119999999999</v>
      </c>
      <c r="LR30">
        <f t="shared" si="153"/>
        <v>161.73000000000002</v>
      </c>
      <c r="LS30">
        <f t="shared" si="154"/>
        <v>553.00000000000045</v>
      </c>
      <c r="LT30">
        <f t="shared" si="155"/>
        <v>2</v>
      </c>
      <c r="LU30" t="str">
        <f t="shared" si="156"/>
        <v/>
      </c>
      <c r="LV30">
        <f t="shared" si="157"/>
        <v>1</v>
      </c>
      <c r="MS30">
        <f t="shared" si="158"/>
        <v>2</v>
      </c>
      <c r="MT30">
        <f t="shared" si="159"/>
        <v>999</v>
      </c>
      <c r="NB30">
        <v>27</v>
      </c>
      <c r="NC30">
        <f t="shared" si="353"/>
        <v>0</v>
      </c>
      <c r="ND30">
        <f t="shared" si="354"/>
        <v>1140.18</v>
      </c>
      <c r="NE30">
        <f t="shared" si="355"/>
        <v>5733.52</v>
      </c>
      <c r="NF30">
        <f t="shared" si="356"/>
        <v>0</v>
      </c>
      <c r="NG30">
        <f t="shared" si="357"/>
        <v>0</v>
      </c>
      <c r="NH30">
        <f t="shared" si="358"/>
        <v>0</v>
      </c>
      <c r="NI30">
        <f t="shared" si="359"/>
        <v>0</v>
      </c>
      <c r="NJ30">
        <f t="shared" si="360"/>
        <v>0</v>
      </c>
      <c r="NK30">
        <f t="shared" si="361"/>
        <v>0</v>
      </c>
      <c r="NL30">
        <f t="shared" si="362"/>
        <v>0</v>
      </c>
      <c r="NM30">
        <f t="shared" si="160"/>
        <v>0</v>
      </c>
      <c r="NN30">
        <f t="shared" si="161"/>
        <v>163</v>
      </c>
      <c r="NO30">
        <f t="shared" si="162"/>
        <v>200</v>
      </c>
      <c r="NP30">
        <f t="shared" si="163"/>
        <v>0</v>
      </c>
      <c r="NQ30">
        <f t="shared" si="164"/>
        <v>0</v>
      </c>
      <c r="NR30">
        <f t="shared" si="165"/>
        <v>0</v>
      </c>
      <c r="NS30">
        <f t="shared" si="166"/>
        <v>0</v>
      </c>
      <c r="NT30">
        <f t="shared" si="167"/>
        <v>0</v>
      </c>
      <c r="NU30">
        <f t="shared" si="168"/>
        <v>0</v>
      </c>
      <c r="NV30">
        <f t="shared" si="169"/>
        <v>0</v>
      </c>
      <c r="NW30">
        <f t="shared" si="170"/>
        <v>0</v>
      </c>
      <c r="NX30">
        <f t="shared" si="171"/>
        <v>1003.3</v>
      </c>
      <c r="NY30">
        <f t="shared" si="172"/>
        <v>5590.38</v>
      </c>
      <c r="NZ30">
        <f t="shared" si="173"/>
        <v>0</v>
      </c>
      <c r="OA30">
        <f t="shared" si="174"/>
        <v>0</v>
      </c>
      <c r="OB30">
        <f t="shared" si="175"/>
        <v>0</v>
      </c>
      <c r="OC30">
        <f t="shared" si="176"/>
        <v>0</v>
      </c>
      <c r="OD30">
        <f t="shared" si="177"/>
        <v>0</v>
      </c>
      <c r="OE30">
        <f t="shared" si="178"/>
        <v>0</v>
      </c>
      <c r="OF30">
        <f t="shared" si="179"/>
        <v>0</v>
      </c>
      <c r="OG30">
        <f t="shared" si="180"/>
        <v>0</v>
      </c>
      <c r="OH30">
        <f t="shared" si="181"/>
        <v>713.3</v>
      </c>
      <c r="OI30">
        <f t="shared" si="182"/>
        <v>5590.38</v>
      </c>
      <c r="OJ30">
        <f t="shared" si="183"/>
        <v>0</v>
      </c>
      <c r="OK30">
        <f t="shared" si="184"/>
        <v>0</v>
      </c>
      <c r="OL30">
        <f t="shared" si="185"/>
        <v>0</v>
      </c>
      <c r="OM30">
        <f t="shared" si="186"/>
        <v>0</v>
      </c>
      <c r="ON30">
        <f t="shared" si="187"/>
        <v>0</v>
      </c>
      <c r="OO30">
        <f t="shared" si="188"/>
        <v>0</v>
      </c>
      <c r="OP30">
        <f t="shared" si="189"/>
        <v>0</v>
      </c>
      <c r="OQ30">
        <f t="shared" si="190"/>
        <v>290</v>
      </c>
      <c r="OR30">
        <f t="shared" si="191"/>
        <v>6873.7000000000007</v>
      </c>
      <c r="OS30">
        <f t="shared" si="192"/>
        <v>6303.68</v>
      </c>
      <c r="OT30">
        <f t="shared" si="193"/>
        <v>82.98</v>
      </c>
      <c r="OU30">
        <f t="shared" si="194"/>
        <v>653.00000000000045</v>
      </c>
      <c r="OV30">
        <f t="shared" si="195"/>
        <v>2</v>
      </c>
      <c r="OW30" t="str">
        <f t="shared" si="196"/>
        <v/>
      </c>
      <c r="OX30">
        <f t="shared" si="197"/>
        <v>1</v>
      </c>
      <c r="PU30">
        <f t="shared" si="198"/>
        <v>2</v>
      </c>
      <c r="PV30">
        <f t="shared" si="199"/>
        <v>999</v>
      </c>
      <c r="QD30">
        <v>27</v>
      </c>
      <c r="QE30">
        <f t="shared" si="363"/>
        <v>0</v>
      </c>
      <c r="QF30">
        <f t="shared" si="364"/>
        <v>0</v>
      </c>
      <c r="QG30">
        <f t="shared" si="365"/>
        <v>3448.22</v>
      </c>
      <c r="QH30">
        <f t="shared" si="366"/>
        <v>0</v>
      </c>
      <c r="QI30">
        <f t="shared" si="367"/>
        <v>0</v>
      </c>
      <c r="QJ30">
        <f t="shared" si="368"/>
        <v>0</v>
      </c>
      <c r="QK30">
        <f t="shared" si="369"/>
        <v>0</v>
      </c>
      <c r="QL30">
        <f t="shared" si="370"/>
        <v>0</v>
      </c>
      <c r="QM30">
        <f t="shared" si="371"/>
        <v>0</v>
      </c>
      <c r="QN30">
        <f t="shared" si="372"/>
        <v>0</v>
      </c>
      <c r="QO30">
        <f t="shared" si="200"/>
        <v>0</v>
      </c>
      <c r="QP30">
        <f t="shared" si="201"/>
        <v>0</v>
      </c>
      <c r="QQ30">
        <f t="shared" si="202"/>
        <v>200</v>
      </c>
      <c r="QR30">
        <f t="shared" si="203"/>
        <v>0</v>
      </c>
      <c r="QS30">
        <f t="shared" si="204"/>
        <v>0</v>
      </c>
      <c r="QT30">
        <f t="shared" si="205"/>
        <v>0</v>
      </c>
      <c r="QU30">
        <f t="shared" si="206"/>
        <v>0</v>
      </c>
      <c r="QV30">
        <f t="shared" si="207"/>
        <v>0</v>
      </c>
      <c r="QW30">
        <f t="shared" si="208"/>
        <v>0</v>
      </c>
      <c r="QX30">
        <f t="shared" si="209"/>
        <v>0</v>
      </c>
      <c r="QY30">
        <f t="shared" si="210"/>
        <v>0</v>
      </c>
      <c r="QZ30">
        <f t="shared" si="211"/>
        <v>0</v>
      </c>
      <c r="RA30">
        <f t="shared" si="212"/>
        <v>3282.41</v>
      </c>
      <c r="RB30">
        <f t="shared" si="213"/>
        <v>0</v>
      </c>
      <c r="RC30">
        <f t="shared" si="214"/>
        <v>0</v>
      </c>
      <c r="RD30">
        <f t="shared" si="215"/>
        <v>0</v>
      </c>
      <c r="RE30">
        <f t="shared" si="216"/>
        <v>0</v>
      </c>
      <c r="RF30">
        <f t="shared" si="217"/>
        <v>0</v>
      </c>
      <c r="RG30">
        <f t="shared" si="218"/>
        <v>0</v>
      </c>
      <c r="RH30">
        <f t="shared" si="219"/>
        <v>0</v>
      </c>
      <c r="RI30">
        <f t="shared" si="220"/>
        <v>0</v>
      </c>
      <c r="RJ30">
        <f t="shared" si="221"/>
        <v>0</v>
      </c>
      <c r="RK30">
        <f t="shared" si="222"/>
        <v>2729.41</v>
      </c>
      <c r="RL30">
        <f t="shared" si="223"/>
        <v>0</v>
      </c>
      <c r="RM30">
        <f t="shared" si="224"/>
        <v>0</v>
      </c>
      <c r="RN30">
        <f t="shared" si="225"/>
        <v>0</v>
      </c>
      <c r="RO30">
        <f t="shared" si="226"/>
        <v>0</v>
      </c>
      <c r="RP30">
        <f t="shared" si="227"/>
        <v>0</v>
      </c>
      <c r="RQ30">
        <f t="shared" si="228"/>
        <v>0</v>
      </c>
      <c r="RR30">
        <f t="shared" si="229"/>
        <v>0</v>
      </c>
      <c r="RS30">
        <f t="shared" si="230"/>
        <v>553</v>
      </c>
      <c r="RT30">
        <f t="shared" si="231"/>
        <v>3448.22</v>
      </c>
      <c r="RU30">
        <f t="shared" si="232"/>
        <v>2729.41</v>
      </c>
      <c r="RV30">
        <f t="shared" si="233"/>
        <v>34.19</v>
      </c>
      <c r="RW30">
        <f t="shared" si="234"/>
        <v>753</v>
      </c>
      <c r="RX30">
        <f t="shared" si="235"/>
        <v>3</v>
      </c>
      <c r="RY30" t="str">
        <f t="shared" si="236"/>
        <v/>
      </c>
      <c r="RZ30">
        <f t="shared" si="237"/>
        <v>2</v>
      </c>
      <c r="SW30">
        <f t="shared" si="238"/>
        <v>3</v>
      </c>
      <c r="SX30">
        <f t="shared" si="239"/>
        <v>999</v>
      </c>
      <c r="TF30">
        <v>27</v>
      </c>
      <c r="TG30">
        <f t="shared" si="373"/>
        <v>0</v>
      </c>
      <c r="TH30">
        <f t="shared" si="374"/>
        <v>0</v>
      </c>
      <c r="TI30">
        <f t="shared" si="375"/>
        <v>186.52</v>
      </c>
      <c r="TJ30">
        <f t="shared" si="376"/>
        <v>0</v>
      </c>
      <c r="TK30">
        <f t="shared" si="377"/>
        <v>0</v>
      </c>
      <c r="TL30">
        <f t="shared" si="378"/>
        <v>0</v>
      </c>
      <c r="TM30">
        <f t="shared" si="379"/>
        <v>0</v>
      </c>
      <c r="TN30">
        <f t="shared" si="380"/>
        <v>0</v>
      </c>
      <c r="TO30">
        <f t="shared" si="381"/>
        <v>0</v>
      </c>
      <c r="TP30">
        <f t="shared" si="382"/>
        <v>0</v>
      </c>
      <c r="TQ30">
        <f t="shared" si="240"/>
        <v>0</v>
      </c>
      <c r="TR30">
        <f t="shared" si="241"/>
        <v>0</v>
      </c>
      <c r="TS30">
        <f t="shared" si="242"/>
        <v>188.37</v>
      </c>
      <c r="TT30">
        <f t="shared" si="243"/>
        <v>0</v>
      </c>
      <c r="TU30">
        <f t="shared" si="244"/>
        <v>0</v>
      </c>
      <c r="TV30">
        <f t="shared" si="245"/>
        <v>0</v>
      </c>
      <c r="TW30">
        <f t="shared" si="246"/>
        <v>0</v>
      </c>
      <c r="TX30">
        <f t="shared" si="247"/>
        <v>0</v>
      </c>
      <c r="TY30">
        <f t="shared" si="248"/>
        <v>0</v>
      </c>
      <c r="TZ30">
        <f t="shared" si="249"/>
        <v>0</v>
      </c>
      <c r="UA30">
        <f t="shared" si="250"/>
        <v>0</v>
      </c>
      <c r="UB30">
        <f t="shared" si="251"/>
        <v>0</v>
      </c>
      <c r="UC30">
        <f t="shared" si="252"/>
        <v>0</v>
      </c>
      <c r="UD30">
        <f t="shared" si="253"/>
        <v>0</v>
      </c>
      <c r="UE30">
        <f t="shared" si="254"/>
        <v>0</v>
      </c>
      <c r="UF30">
        <f t="shared" si="255"/>
        <v>0</v>
      </c>
      <c r="UG30">
        <f t="shared" si="256"/>
        <v>0</v>
      </c>
      <c r="UH30">
        <f t="shared" si="257"/>
        <v>0</v>
      </c>
      <c r="UI30">
        <f t="shared" si="258"/>
        <v>0</v>
      </c>
      <c r="UJ30">
        <f t="shared" si="259"/>
        <v>0</v>
      </c>
      <c r="UK30">
        <f t="shared" si="260"/>
        <v>0</v>
      </c>
      <c r="UL30">
        <f t="shared" si="261"/>
        <v>0</v>
      </c>
      <c r="UM30">
        <f t="shared" si="262"/>
        <v>0</v>
      </c>
      <c r="UN30">
        <f t="shared" si="263"/>
        <v>0</v>
      </c>
      <c r="UO30">
        <f t="shared" si="264"/>
        <v>0</v>
      </c>
      <c r="UP30">
        <f t="shared" si="265"/>
        <v>0</v>
      </c>
      <c r="UQ30">
        <f t="shared" si="266"/>
        <v>0</v>
      </c>
      <c r="UR30">
        <f t="shared" si="267"/>
        <v>0</v>
      </c>
      <c r="US30">
        <f t="shared" si="268"/>
        <v>0</v>
      </c>
      <c r="UT30">
        <f t="shared" si="269"/>
        <v>0</v>
      </c>
      <c r="UU30">
        <f t="shared" si="270"/>
        <v>664.63</v>
      </c>
      <c r="UV30">
        <f t="shared" si="271"/>
        <v>186.52</v>
      </c>
      <c r="UW30">
        <f t="shared" si="272"/>
        <v>0</v>
      </c>
      <c r="UX30">
        <f t="shared" si="273"/>
        <v>1.85</v>
      </c>
      <c r="UY30">
        <f t="shared" si="274"/>
        <v>188.37</v>
      </c>
      <c r="UZ30">
        <f t="shared" si="275"/>
        <v>3</v>
      </c>
      <c r="VA30">
        <f t="shared" si="276"/>
        <v>3</v>
      </c>
      <c r="VB30">
        <f t="shared" si="277"/>
        <v>3</v>
      </c>
      <c r="VY30">
        <f t="shared" si="278"/>
        <v>3</v>
      </c>
      <c r="VZ30">
        <f t="shared" si="279"/>
        <v>3</v>
      </c>
      <c r="WH30">
        <v>27</v>
      </c>
      <c r="WI30">
        <f t="shared" si="383"/>
        <v>1917.06</v>
      </c>
      <c r="WJ30">
        <f t="shared" si="384"/>
        <v>6006.5</v>
      </c>
      <c r="WK30">
        <f t="shared" si="385"/>
        <v>5733.52</v>
      </c>
      <c r="WL30">
        <f t="shared" si="386"/>
        <v>0</v>
      </c>
      <c r="WM30">
        <f t="shared" si="387"/>
        <v>0</v>
      </c>
      <c r="WN30">
        <f t="shared" si="388"/>
        <v>0</v>
      </c>
      <c r="WO30">
        <f t="shared" si="389"/>
        <v>0</v>
      </c>
      <c r="WP30">
        <f t="shared" si="390"/>
        <v>0</v>
      </c>
      <c r="WQ30">
        <f t="shared" si="391"/>
        <v>0</v>
      </c>
      <c r="WR30">
        <f t="shared" si="392"/>
        <v>0</v>
      </c>
      <c r="WS30">
        <f t="shared" si="280"/>
        <v>90</v>
      </c>
      <c r="WT30">
        <f t="shared" si="281"/>
        <v>163</v>
      </c>
      <c r="WU30">
        <f t="shared" si="282"/>
        <v>200</v>
      </c>
      <c r="WV30">
        <f t="shared" si="283"/>
        <v>0</v>
      </c>
      <c r="WW30">
        <f t="shared" si="284"/>
        <v>0</v>
      </c>
      <c r="WX30">
        <f t="shared" si="285"/>
        <v>0</v>
      </c>
      <c r="WY30">
        <f t="shared" si="286"/>
        <v>0</v>
      </c>
      <c r="WZ30">
        <f t="shared" si="287"/>
        <v>0</v>
      </c>
      <c r="XA30">
        <f t="shared" si="288"/>
        <v>0</v>
      </c>
      <c r="XB30">
        <f t="shared" si="289"/>
        <v>0</v>
      </c>
      <c r="XC30">
        <f t="shared" si="290"/>
        <v>1863.79</v>
      </c>
      <c r="XD30">
        <f t="shared" si="291"/>
        <v>5981.1</v>
      </c>
      <c r="XE30">
        <f t="shared" si="292"/>
        <v>5590.38</v>
      </c>
      <c r="XF30">
        <f t="shared" si="293"/>
        <v>0</v>
      </c>
      <c r="XG30">
        <f t="shared" si="294"/>
        <v>0</v>
      </c>
      <c r="XH30">
        <f t="shared" si="295"/>
        <v>0</v>
      </c>
      <c r="XI30">
        <f t="shared" si="296"/>
        <v>0</v>
      </c>
      <c r="XJ30">
        <f t="shared" si="297"/>
        <v>0</v>
      </c>
      <c r="XK30">
        <f t="shared" si="298"/>
        <v>0</v>
      </c>
      <c r="XL30">
        <f t="shared" si="299"/>
        <v>0</v>
      </c>
      <c r="XM30">
        <f t="shared" si="300"/>
        <v>1863.79</v>
      </c>
      <c r="XN30">
        <f t="shared" si="301"/>
        <v>5981.1</v>
      </c>
      <c r="XO30">
        <f t="shared" si="302"/>
        <v>5590.38</v>
      </c>
      <c r="XP30">
        <f t="shared" si="303"/>
        <v>0</v>
      </c>
      <c r="XQ30">
        <f t="shared" si="304"/>
        <v>0</v>
      </c>
      <c r="XR30">
        <f t="shared" si="305"/>
        <v>0</v>
      </c>
      <c r="XS30">
        <f t="shared" si="306"/>
        <v>0</v>
      </c>
      <c r="XT30">
        <f t="shared" si="307"/>
        <v>0</v>
      </c>
      <c r="XU30">
        <f t="shared" si="308"/>
        <v>0</v>
      </c>
      <c r="XV30">
        <f t="shared" si="309"/>
        <v>0</v>
      </c>
      <c r="XX30">
        <f t="shared" si="310"/>
        <v>13657.08</v>
      </c>
      <c r="XY30">
        <f t="shared" si="311"/>
        <v>13435.27</v>
      </c>
      <c r="XZ30">
        <f t="shared" si="312"/>
        <v>231.19</v>
      </c>
    </row>
    <row r="31" spans="1:650" x14ac:dyDescent="0.45">
      <c r="B31" s="27" t="str">
        <f>IF(IFERROR(MATCH(5,$AQ$4:$AQ$13,0),"")="","",5)</f>
        <v/>
      </c>
      <c r="C31" s="28" t="str">
        <f>IF(IFERROR(MATCH(5,$AQ$4:$AQ$13,0),"")="","",INDEX($C$7:$C$16,IFERROR(MATCH(5,$AQ$4:$AQ$13,0),"")))</f>
        <v/>
      </c>
      <c r="D31" s="29" t="str">
        <f>IF(IFERROR(MATCH(5,$AQ$4:$AQ$13,0),"")="","",INDEX($D$7:$D$16,IFERROR(MATCH(5,$AQ$4:$AQ$13,0),"")))</f>
        <v/>
      </c>
      <c r="E31" s="30" t="str">
        <f>IF(IFERROR(MATCH(5,$AQ$4:$AQ$13,0),"")="","",INDEX($E$7:$E$16,IFERROR(MATCH(5,$AQ$4:$AQ$13,0),"")))</f>
        <v/>
      </c>
      <c r="F31" s="29" t="str">
        <f>IF(IFERROR(MATCH(5,$AQ$4:$AQ$13,0),"")="","",INDEX($F$7:$F$16,IFERROR(MATCH(5,$AQ$4:$AQ$13,0),"")))</f>
        <v/>
      </c>
      <c r="AT31">
        <v>28</v>
      </c>
      <c r="AU31">
        <f t="shared" si="313"/>
        <v>0</v>
      </c>
      <c r="AV31">
        <f t="shared" si="314"/>
        <v>713.3</v>
      </c>
      <c r="AW31">
        <f t="shared" si="315"/>
        <v>5590.38</v>
      </c>
      <c r="AX31">
        <f t="shared" si="316"/>
        <v>0</v>
      </c>
      <c r="AY31">
        <f t="shared" si="317"/>
        <v>0</v>
      </c>
      <c r="AZ31">
        <f t="shared" si="318"/>
        <v>0</v>
      </c>
      <c r="BA31">
        <f t="shared" si="319"/>
        <v>0</v>
      </c>
      <c r="BB31">
        <f t="shared" si="320"/>
        <v>0</v>
      </c>
      <c r="BC31">
        <f t="shared" si="321"/>
        <v>0</v>
      </c>
      <c r="BD31">
        <f t="shared" si="322"/>
        <v>0</v>
      </c>
      <c r="BE31">
        <f t="shared" si="0"/>
        <v>0</v>
      </c>
      <c r="BF31">
        <f t="shared" si="1"/>
        <v>163</v>
      </c>
      <c r="BG31">
        <f t="shared" si="2"/>
        <v>200</v>
      </c>
      <c r="BH31">
        <f t="shared" si="3"/>
        <v>0</v>
      </c>
      <c r="BI31">
        <f t="shared" si="4"/>
        <v>0</v>
      </c>
      <c r="BJ31">
        <f t="shared" si="5"/>
        <v>0</v>
      </c>
      <c r="BK31">
        <f t="shared" si="6"/>
        <v>0</v>
      </c>
      <c r="BL31">
        <f t="shared" si="7"/>
        <v>0</v>
      </c>
      <c r="BM31">
        <f t="shared" si="8"/>
        <v>0</v>
      </c>
      <c r="BN31">
        <f t="shared" si="9"/>
        <v>0</v>
      </c>
      <c r="BO31">
        <f t="shared" si="10"/>
        <v>0</v>
      </c>
      <c r="BP31">
        <f t="shared" si="11"/>
        <v>566.64</v>
      </c>
      <c r="BQ31">
        <f t="shared" si="12"/>
        <v>5445.82</v>
      </c>
      <c r="BR31">
        <f t="shared" si="13"/>
        <v>0</v>
      </c>
      <c r="BS31">
        <f t="shared" si="14"/>
        <v>0</v>
      </c>
      <c r="BT31">
        <f t="shared" si="15"/>
        <v>0</v>
      </c>
      <c r="BU31">
        <f t="shared" si="16"/>
        <v>0</v>
      </c>
      <c r="BV31">
        <f t="shared" si="17"/>
        <v>0</v>
      </c>
      <c r="BW31">
        <f t="shared" si="18"/>
        <v>0</v>
      </c>
      <c r="BX31">
        <f t="shared" si="19"/>
        <v>0</v>
      </c>
      <c r="BY31">
        <f t="shared" si="20"/>
        <v>0</v>
      </c>
      <c r="BZ31">
        <f t="shared" si="21"/>
        <v>276.64</v>
      </c>
      <c r="CA31">
        <f t="shared" si="22"/>
        <v>5445.82</v>
      </c>
      <c r="CB31">
        <f t="shared" si="23"/>
        <v>0</v>
      </c>
      <c r="CC31">
        <f t="shared" si="24"/>
        <v>0</v>
      </c>
      <c r="CD31">
        <f t="shared" si="25"/>
        <v>0</v>
      </c>
      <c r="CE31">
        <f t="shared" si="26"/>
        <v>0</v>
      </c>
      <c r="CF31">
        <f t="shared" si="27"/>
        <v>0</v>
      </c>
      <c r="CG31">
        <f t="shared" si="28"/>
        <v>0</v>
      </c>
      <c r="CH31">
        <f t="shared" si="29"/>
        <v>0</v>
      </c>
      <c r="CI31">
        <f t="shared" si="30"/>
        <v>290</v>
      </c>
      <c r="CJ31">
        <f t="shared" si="31"/>
        <v>6303.68</v>
      </c>
      <c r="CK31">
        <f t="shared" si="32"/>
        <v>5722.46</v>
      </c>
      <c r="CL31">
        <f t="shared" si="33"/>
        <v>71.78</v>
      </c>
      <c r="CM31">
        <f t="shared" si="34"/>
        <v>653.00000000000023</v>
      </c>
      <c r="CN31">
        <f t="shared" si="35"/>
        <v>2</v>
      </c>
      <c r="CO31" t="str">
        <f t="shared" si="36"/>
        <v/>
      </c>
      <c r="CP31">
        <f t="shared" si="37"/>
        <v>1</v>
      </c>
      <c r="DM31">
        <f t="shared" si="38"/>
        <v>2</v>
      </c>
      <c r="DN31">
        <f t="shared" si="39"/>
        <v>999</v>
      </c>
      <c r="DV31">
        <v>28</v>
      </c>
      <c r="DW31">
        <f t="shared" si="323"/>
        <v>489.73</v>
      </c>
      <c r="DX31">
        <f t="shared" si="324"/>
        <v>0</v>
      </c>
      <c r="DY31">
        <f t="shared" si="325"/>
        <v>5590.38</v>
      </c>
      <c r="DZ31">
        <f t="shared" si="326"/>
        <v>0</v>
      </c>
      <c r="EA31">
        <f t="shared" si="327"/>
        <v>0</v>
      </c>
      <c r="EB31">
        <f t="shared" si="328"/>
        <v>0</v>
      </c>
      <c r="EC31">
        <f t="shared" si="329"/>
        <v>0</v>
      </c>
      <c r="ED31">
        <f t="shared" si="330"/>
        <v>0</v>
      </c>
      <c r="EE31">
        <f t="shared" si="331"/>
        <v>0</v>
      </c>
      <c r="EF31">
        <f t="shared" si="332"/>
        <v>0</v>
      </c>
      <c r="EG31">
        <f t="shared" si="40"/>
        <v>90</v>
      </c>
      <c r="EH31">
        <f t="shared" si="41"/>
        <v>0</v>
      </c>
      <c r="EI31">
        <f t="shared" si="42"/>
        <v>200</v>
      </c>
      <c r="EJ31">
        <f t="shared" si="43"/>
        <v>0</v>
      </c>
      <c r="EK31">
        <f t="shared" si="44"/>
        <v>0</v>
      </c>
      <c r="EL31">
        <f t="shared" si="45"/>
        <v>0</v>
      </c>
      <c r="EM31">
        <f t="shared" si="46"/>
        <v>0</v>
      </c>
      <c r="EN31">
        <f t="shared" si="47"/>
        <v>0</v>
      </c>
      <c r="EO31">
        <f t="shared" si="48"/>
        <v>0</v>
      </c>
      <c r="EP31">
        <f t="shared" si="49"/>
        <v>0</v>
      </c>
      <c r="EQ31">
        <f t="shared" si="50"/>
        <v>409.11</v>
      </c>
      <c r="ER31">
        <f t="shared" si="51"/>
        <v>0</v>
      </c>
      <c r="ES31">
        <f t="shared" si="52"/>
        <v>5445.82</v>
      </c>
      <c r="ET31">
        <f t="shared" si="53"/>
        <v>0</v>
      </c>
      <c r="EU31">
        <f t="shared" si="54"/>
        <v>0</v>
      </c>
      <c r="EV31">
        <f t="shared" si="55"/>
        <v>0</v>
      </c>
      <c r="EW31">
        <f t="shared" si="56"/>
        <v>0</v>
      </c>
      <c r="EX31">
        <f t="shared" si="57"/>
        <v>0</v>
      </c>
      <c r="EY31">
        <f t="shared" si="58"/>
        <v>0</v>
      </c>
      <c r="EZ31">
        <f t="shared" si="59"/>
        <v>0</v>
      </c>
      <c r="FA31">
        <f t="shared" si="60"/>
        <v>46.11</v>
      </c>
      <c r="FB31">
        <f t="shared" si="61"/>
        <v>0</v>
      </c>
      <c r="FC31">
        <f t="shared" si="62"/>
        <v>5445.82</v>
      </c>
      <c r="FD31">
        <f t="shared" si="63"/>
        <v>0</v>
      </c>
      <c r="FE31">
        <f t="shared" si="64"/>
        <v>0</v>
      </c>
      <c r="FF31">
        <f t="shared" si="65"/>
        <v>0</v>
      </c>
      <c r="FG31">
        <f t="shared" si="66"/>
        <v>0</v>
      </c>
      <c r="FH31">
        <f t="shared" si="67"/>
        <v>0</v>
      </c>
      <c r="FI31">
        <f t="shared" si="68"/>
        <v>0</v>
      </c>
      <c r="FJ31">
        <f t="shared" si="69"/>
        <v>0</v>
      </c>
      <c r="FK31">
        <f t="shared" si="70"/>
        <v>363</v>
      </c>
      <c r="FL31">
        <f t="shared" si="71"/>
        <v>6080.1100000000006</v>
      </c>
      <c r="FM31">
        <f t="shared" si="72"/>
        <v>5491.9299999999994</v>
      </c>
      <c r="FN31">
        <f t="shared" si="73"/>
        <v>64.819999999999993</v>
      </c>
      <c r="FO31">
        <f t="shared" si="74"/>
        <v>653.00000000000114</v>
      </c>
      <c r="FP31">
        <f t="shared" si="75"/>
        <v>1</v>
      </c>
      <c r="FQ31" t="str">
        <f t="shared" si="76"/>
        <v/>
      </c>
      <c r="FR31">
        <f t="shared" si="77"/>
        <v>1</v>
      </c>
      <c r="GO31">
        <f t="shared" si="78"/>
        <v>2</v>
      </c>
      <c r="GP31">
        <f t="shared" si="79"/>
        <v>999</v>
      </c>
      <c r="GX31">
        <v>28</v>
      </c>
      <c r="GY31">
        <f t="shared" si="333"/>
        <v>1863.79</v>
      </c>
      <c r="GZ31">
        <f t="shared" si="334"/>
        <v>5981.1</v>
      </c>
      <c r="HA31">
        <f t="shared" si="335"/>
        <v>5590.38</v>
      </c>
      <c r="HB31">
        <f t="shared" si="336"/>
        <v>0</v>
      </c>
      <c r="HC31">
        <f t="shared" si="337"/>
        <v>0</v>
      </c>
      <c r="HD31">
        <f t="shared" si="338"/>
        <v>0</v>
      </c>
      <c r="HE31">
        <f t="shared" si="339"/>
        <v>0</v>
      </c>
      <c r="HF31">
        <f t="shared" si="340"/>
        <v>0</v>
      </c>
      <c r="HG31">
        <f t="shared" si="341"/>
        <v>0</v>
      </c>
      <c r="HH31">
        <f t="shared" si="342"/>
        <v>0</v>
      </c>
      <c r="HI31">
        <f t="shared" si="80"/>
        <v>90</v>
      </c>
      <c r="HJ31">
        <f t="shared" si="81"/>
        <v>163</v>
      </c>
      <c r="HK31">
        <f t="shared" si="82"/>
        <v>200</v>
      </c>
      <c r="HL31">
        <f t="shared" si="83"/>
        <v>0</v>
      </c>
      <c r="HM31">
        <f t="shared" si="84"/>
        <v>0</v>
      </c>
      <c r="HN31">
        <f t="shared" si="85"/>
        <v>0</v>
      </c>
      <c r="HO31">
        <f t="shared" si="86"/>
        <v>0</v>
      </c>
      <c r="HP31">
        <f t="shared" si="87"/>
        <v>0</v>
      </c>
      <c r="HQ31">
        <f t="shared" si="88"/>
        <v>0</v>
      </c>
      <c r="HR31">
        <f t="shared" si="89"/>
        <v>0</v>
      </c>
      <c r="HS31">
        <f t="shared" si="90"/>
        <v>1809.5</v>
      </c>
      <c r="HT31">
        <f t="shared" si="91"/>
        <v>5955.1200000000008</v>
      </c>
      <c r="HU31">
        <f t="shared" si="92"/>
        <v>5445.82</v>
      </c>
      <c r="HV31">
        <f t="shared" si="93"/>
        <v>0</v>
      </c>
      <c r="HW31">
        <f t="shared" si="94"/>
        <v>0</v>
      </c>
      <c r="HX31">
        <f t="shared" si="95"/>
        <v>0</v>
      </c>
      <c r="HY31">
        <f t="shared" si="96"/>
        <v>0</v>
      </c>
      <c r="HZ31">
        <f t="shared" si="97"/>
        <v>0</v>
      </c>
      <c r="IA31">
        <f t="shared" si="98"/>
        <v>0</v>
      </c>
      <c r="IB31">
        <f t="shared" si="99"/>
        <v>0</v>
      </c>
      <c r="IC31">
        <f t="shared" si="100"/>
        <v>1809.5</v>
      </c>
      <c r="ID31">
        <f t="shared" si="101"/>
        <v>5955.12</v>
      </c>
      <c r="IE31">
        <f t="shared" si="102"/>
        <v>5445.82</v>
      </c>
      <c r="IF31">
        <f t="shared" si="103"/>
        <v>0</v>
      </c>
      <c r="IG31">
        <f t="shared" si="104"/>
        <v>0</v>
      </c>
      <c r="IH31">
        <f t="shared" si="105"/>
        <v>0</v>
      </c>
      <c r="II31">
        <f t="shared" si="106"/>
        <v>0</v>
      </c>
      <c r="IJ31">
        <f t="shared" si="107"/>
        <v>0</v>
      </c>
      <c r="IK31">
        <f t="shared" si="108"/>
        <v>0</v>
      </c>
      <c r="IL31">
        <f t="shared" si="109"/>
        <v>0</v>
      </c>
      <c r="IM31">
        <f t="shared" si="110"/>
        <v>0</v>
      </c>
      <c r="IN31">
        <f t="shared" si="111"/>
        <v>13435.27</v>
      </c>
      <c r="IO31">
        <f t="shared" si="112"/>
        <v>13210.439999999999</v>
      </c>
      <c r="IP31">
        <f t="shared" si="113"/>
        <v>228.17000000000002</v>
      </c>
      <c r="IQ31">
        <f t="shared" si="114"/>
        <v>453.00000000000176</v>
      </c>
      <c r="IR31">
        <f t="shared" si="115"/>
        <v>1</v>
      </c>
      <c r="IS31" t="str">
        <f t="shared" si="116"/>
        <v/>
      </c>
      <c r="IT31">
        <f t="shared" si="117"/>
        <v>0</v>
      </c>
      <c r="JQ31">
        <f t="shared" si="118"/>
        <v>1</v>
      </c>
      <c r="JR31">
        <f t="shared" si="119"/>
        <v>999</v>
      </c>
      <c r="JZ31">
        <v>28</v>
      </c>
      <c r="KA31">
        <f t="shared" si="343"/>
        <v>0</v>
      </c>
      <c r="KB31">
        <f t="shared" si="344"/>
        <v>4329.74</v>
      </c>
      <c r="KC31">
        <f t="shared" si="345"/>
        <v>5590.38</v>
      </c>
      <c r="KD31">
        <f t="shared" si="346"/>
        <v>0</v>
      </c>
      <c r="KE31">
        <f t="shared" si="347"/>
        <v>0</v>
      </c>
      <c r="KF31">
        <f t="shared" si="348"/>
        <v>0</v>
      </c>
      <c r="KG31">
        <f t="shared" si="349"/>
        <v>0</v>
      </c>
      <c r="KH31">
        <f t="shared" si="350"/>
        <v>0</v>
      </c>
      <c r="KI31">
        <f t="shared" si="351"/>
        <v>0</v>
      </c>
      <c r="KJ31">
        <f t="shared" si="352"/>
        <v>0</v>
      </c>
      <c r="KK31">
        <f t="shared" si="120"/>
        <v>0</v>
      </c>
      <c r="KL31">
        <f t="shared" si="121"/>
        <v>163</v>
      </c>
      <c r="KM31">
        <f t="shared" si="122"/>
        <v>200</v>
      </c>
      <c r="KN31">
        <f t="shared" si="123"/>
        <v>0</v>
      </c>
      <c r="KO31">
        <f t="shared" si="124"/>
        <v>0</v>
      </c>
      <c r="KP31">
        <f t="shared" si="125"/>
        <v>0</v>
      </c>
      <c r="KQ31">
        <f t="shared" si="126"/>
        <v>0</v>
      </c>
      <c r="KR31">
        <f t="shared" si="127"/>
        <v>0</v>
      </c>
      <c r="KS31">
        <f t="shared" si="128"/>
        <v>0</v>
      </c>
      <c r="KT31">
        <f t="shared" si="129"/>
        <v>0</v>
      </c>
      <c r="KU31">
        <f t="shared" si="130"/>
        <v>0</v>
      </c>
      <c r="KV31">
        <f t="shared" si="131"/>
        <v>4265.9299999999994</v>
      </c>
      <c r="KW31">
        <f t="shared" si="132"/>
        <v>5445.82</v>
      </c>
      <c r="KX31">
        <f t="shared" si="133"/>
        <v>0</v>
      </c>
      <c r="KY31">
        <f t="shared" si="134"/>
        <v>0</v>
      </c>
      <c r="KZ31">
        <f t="shared" si="135"/>
        <v>0</v>
      </c>
      <c r="LA31">
        <f t="shared" si="136"/>
        <v>0</v>
      </c>
      <c r="LB31">
        <f t="shared" si="137"/>
        <v>0</v>
      </c>
      <c r="LC31">
        <f t="shared" si="138"/>
        <v>0</v>
      </c>
      <c r="LD31">
        <f t="shared" si="139"/>
        <v>0</v>
      </c>
      <c r="LE31">
        <f t="shared" si="140"/>
        <v>0</v>
      </c>
      <c r="LF31">
        <f t="shared" si="141"/>
        <v>4075.93</v>
      </c>
      <c r="LG31">
        <f t="shared" si="142"/>
        <v>5445.82</v>
      </c>
      <c r="LH31">
        <f t="shared" si="143"/>
        <v>0</v>
      </c>
      <c r="LI31">
        <f t="shared" si="144"/>
        <v>0</v>
      </c>
      <c r="LJ31">
        <f t="shared" si="145"/>
        <v>0</v>
      </c>
      <c r="LK31">
        <f t="shared" si="146"/>
        <v>0</v>
      </c>
      <c r="LL31">
        <f t="shared" si="147"/>
        <v>0</v>
      </c>
      <c r="LM31">
        <f t="shared" si="148"/>
        <v>0</v>
      </c>
      <c r="LN31">
        <f t="shared" si="149"/>
        <v>0</v>
      </c>
      <c r="LO31">
        <f t="shared" si="150"/>
        <v>190</v>
      </c>
      <c r="LP31">
        <f t="shared" si="151"/>
        <v>9920.119999999999</v>
      </c>
      <c r="LQ31">
        <f t="shared" si="152"/>
        <v>9521.75</v>
      </c>
      <c r="LR31">
        <f t="shared" si="153"/>
        <v>154.63</v>
      </c>
      <c r="LS31">
        <f t="shared" si="154"/>
        <v>552.99999999999898</v>
      </c>
      <c r="LT31">
        <f t="shared" si="155"/>
        <v>2</v>
      </c>
      <c r="LU31" t="str">
        <f t="shared" si="156"/>
        <v/>
      </c>
      <c r="LV31">
        <f t="shared" si="157"/>
        <v>1</v>
      </c>
      <c r="MS31">
        <f t="shared" si="158"/>
        <v>2</v>
      </c>
      <c r="MT31">
        <f t="shared" si="159"/>
        <v>999</v>
      </c>
      <c r="NB31">
        <v>28</v>
      </c>
      <c r="NC31">
        <f t="shared" si="353"/>
        <v>0</v>
      </c>
      <c r="ND31">
        <f t="shared" si="354"/>
        <v>713.3</v>
      </c>
      <c r="NE31">
        <f t="shared" si="355"/>
        <v>5590.38</v>
      </c>
      <c r="NF31">
        <f t="shared" si="356"/>
        <v>0</v>
      </c>
      <c r="NG31">
        <f t="shared" si="357"/>
        <v>0</v>
      </c>
      <c r="NH31">
        <f t="shared" si="358"/>
        <v>0</v>
      </c>
      <c r="NI31">
        <f t="shared" si="359"/>
        <v>0</v>
      </c>
      <c r="NJ31">
        <f t="shared" si="360"/>
        <v>0</v>
      </c>
      <c r="NK31">
        <f t="shared" si="361"/>
        <v>0</v>
      </c>
      <c r="NL31">
        <f t="shared" si="362"/>
        <v>0</v>
      </c>
      <c r="NM31">
        <f t="shared" si="160"/>
        <v>0</v>
      </c>
      <c r="NN31">
        <f t="shared" si="161"/>
        <v>163</v>
      </c>
      <c r="NO31">
        <f t="shared" si="162"/>
        <v>200</v>
      </c>
      <c r="NP31">
        <f t="shared" si="163"/>
        <v>0</v>
      </c>
      <c r="NQ31">
        <f t="shared" si="164"/>
        <v>0</v>
      </c>
      <c r="NR31">
        <f t="shared" si="165"/>
        <v>0</v>
      </c>
      <c r="NS31">
        <f t="shared" si="166"/>
        <v>0</v>
      </c>
      <c r="NT31">
        <f t="shared" si="167"/>
        <v>0</v>
      </c>
      <c r="NU31">
        <f t="shared" si="168"/>
        <v>0</v>
      </c>
      <c r="NV31">
        <f t="shared" si="169"/>
        <v>0</v>
      </c>
      <c r="NW31">
        <f t="shared" si="170"/>
        <v>0</v>
      </c>
      <c r="NX31">
        <f t="shared" si="171"/>
        <v>566.64</v>
      </c>
      <c r="NY31">
        <f t="shared" si="172"/>
        <v>5445.82</v>
      </c>
      <c r="NZ31">
        <f t="shared" si="173"/>
        <v>0</v>
      </c>
      <c r="OA31">
        <f t="shared" si="174"/>
        <v>0</v>
      </c>
      <c r="OB31">
        <f t="shared" si="175"/>
        <v>0</v>
      </c>
      <c r="OC31">
        <f t="shared" si="176"/>
        <v>0</v>
      </c>
      <c r="OD31">
        <f t="shared" si="177"/>
        <v>0</v>
      </c>
      <c r="OE31">
        <f t="shared" si="178"/>
        <v>0</v>
      </c>
      <c r="OF31">
        <f t="shared" si="179"/>
        <v>0</v>
      </c>
      <c r="OG31">
        <f t="shared" si="180"/>
        <v>0</v>
      </c>
      <c r="OH31">
        <f t="shared" si="181"/>
        <v>276.64</v>
      </c>
      <c r="OI31">
        <f t="shared" si="182"/>
        <v>5445.82</v>
      </c>
      <c r="OJ31">
        <f t="shared" si="183"/>
        <v>0</v>
      </c>
      <c r="OK31">
        <f t="shared" si="184"/>
        <v>0</v>
      </c>
      <c r="OL31">
        <f t="shared" si="185"/>
        <v>0</v>
      </c>
      <c r="OM31">
        <f t="shared" si="186"/>
        <v>0</v>
      </c>
      <c r="ON31">
        <f t="shared" si="187"/>
        <v>0</v>
      </c>
      <c r="OO31">
        <f t="shared" si="188"/>
        <v>0</v>
      </c>
      <c r="OP31">
        <f t="shared" si="189"/>
        <v>0</v>
      </c>
      <c r="OQ31">
        <f t="shared" si="190"/>
        <v>290</v>
      </c>
      <c r="OR31">
        <f t="shared" si="191"/>
        <v>6303.68</v>
      </c>
      <c r="OS31">
        <f t="shared" si="192"/>
        <v>5722.46</v>
      </c>
      <c r="OT31">
        <f t="shared" si="193"/>
        <v>71.78</v>
      </c>
      <c r="OU31">
        <f t="shared" si="194"/>
        <v>653.00000000000023</v>
      </c>
      <c r="OV31">
        <f t="shared" si="195"/>
        <v>2</v>
      </c>
      <c r="OW31" t="str">
        <f t="shared" si="196"/>
        <v/>
      </c>
      <c r="OX31">
        <f t="shared" si="197"/>
        <v>1</v>
      </c>
      <c r="PU31">
        <f t="shared" si="198"/>
        <v>2</v>
      </c>
      <c r="PV31">
        <f t="shared" si="199"/>
        <v>999</v>
      </c>
      <c r="QD31">
        <v>28</v>
      </c>
      <c r="QE31">
        <f t="shared" si="363"/>
        <v>0</v>
      </c>
      <c r="QF31">
        <f t="shared" si="364"/>
        <v>0</v>
      </c>
      <c r="QG31">
        <f t="shared" si="365"/>
        <v>2729.41</v>
      </c>
      <c r="QH31">
        <f t="shared" si="366"/>
        <v>0</v>
      </c>
      <c r="QI31">
        <f t="shared" si="367"/>
        <v>0</v>
      </c>
      <c r="QJ31">
        <f t="shared" si="368"/>
        <v>0</v>
      </c>
      <c r="QK31">
        <f t="shared" si="369"/>
        <v>0</v>
      </c>
      <c r="QL31">
        <f t="shared" si="370"/>
        <v>0</v>
      </c>
      <c r="QM31">
        <f t="shared" si="371"/>
        <v>0</v>
      </c>
      <c r="QN31">
        <f t="shared" si="372"/>
        <v>0</v>
      </c>
      <c r="QO31">
        <f t="shared" si="200"/>
        <v>0</v>
      </c>
      <c r="QP31">
        <f t="shared" si="201"/>
        <v>0</v>
      </c>
      <c r="QQ31">
        <f t="shared" si="202"/>
        <v>200</v>
      </c>
      <c r="QR31">
        <f t="shared" si="203"/>
        <v>0</v>
      </c>
      <c r="QS31">
        <f t="shared" si="204"/>
        <v>0</v>
      </c>
      <c r="QT31">
        <f t="shared" si="205"/>
        <v>0</v>
      </c>
      <c r="QU31">
        <f t="shared" si="206"/>
        <v>0</v>
      </c>
      <c r="QV31">
        <f t="shared" si="207"/>
        <v>0</v>
      </c>
      <c r="QW31">
        <f t="shared" si="208"/>
        <v>0</v>
      </c>
      <c r="QX31">
        <f t="shared" si="209"/>
        <v>0</v>
      </c>
      <c r="QY31">
        <f t="shared" si="210"/>
        <v>0</v>
      </c>
      <c r="QZ31">
        <f t="shared" si="211"/>
        <v>0</v>
      </c>
      <c r="RA31">
        <f t="shared" si="212"/>
        <v>2556.48</v>
      </c>
      <c r="RB31">
        <f t="shared" si="213"/>
        <v>0</v>
      </c>
      <c r="RC31">
        <f t="shared" si="214"/>
        <v>0</v>
      </c>
      <c r="RD31">
        <f t="shared" si="215"/>
        <v>0</v>
      </c>
      <c r="RE31">
        <f t="shared" si="216"/>
        <v>0</v>
      </c>
      <c r="RF31">
        <f t="shared" si="217"/>
        <v>0</v>
      </c>
      <c r="RG31">
        <f t="shared" si="218"/>
        <v>0</v>
      </c>
      <c r="RH31">
        <f t="shared" si="219"/>
        <v>0</v>
      </c>
      <c r="RI31">
        <f t="shared" si="220"/>
        <v>0</v>
      </c>
      <c r="RJ31">
        <f t="shared" si="221"/>
        <v>0</v>
      </c>
      <c r="RK31">
        <f t="shared" si="222"/>
        <v>2003.48</v>
      </c>
      <c r="RL31">
        <f t="shared" si="223"/>
        <v>0</v>
      </c>
      <c r="RM31">
        <f t="shared" si="224"/>
        <v>0</v>
      </c>
      <c r="RN31">
        <f t="shared" si="225"/>
        <v>0</v>
      </c>
      <c r="RO31">
        <f t="shared" si="226"/>
        <v>0</v>
      </c>
      <c r="RP31">
        <f t="shared" si="227"/>
        <v>0</v>
      </c>
      <c r="RQ31">
        <f t="shared" si="228"/>
        <v>0</v>
      </c>
      <c r="RR31">
        <f t="shared" si="229"/>
        <v>0</v>
      </c>
      <c r="RS31">
        <f t="shared" si="230"/>
        <v>553</v>
      </c>
      <c r="RT31">
        <f t="shared" si="231"/>
        <v>2729.41</v>
      </c>
      <c r="RU31">
        <f t="shared" si="232"/>
        <v>2003.48</v>
      </c>
      <c r="RV31">
        <f t="shared" si="233"/>
        <v>27.07</v>
      </c>
      <c r="RW31">
        <f t="shared" si="234"/>
        <v>752.99999999999989</v>
      </c>
      <c r="RX31">
        <f t="shared" si="235"/>
        <v>3</v>
      </c>
      <c r="RY31" t="str">
        <f t="shared" si="236"/>
        <v/>
      </c>
      <c r="RZ31">
        <f t="shared" si="237"/>
        <v>2</v>
      </c>
      <c r="SW31">
        <f t="shared" si="238"/>
        <v>3</v>
      </c>
      <c r="SX31">
        <f t="shared" si="239"/>
        <v>999</v>
      </c>
      <c r="TF31">
        <v>28</v>
      </c>
      <c r="TG31">
        <f t="shared" si="373"/>
        <v>0</v>
      </c>
      <c r="TH31">
        <f t="shared" si="374"/>
        <v>0</v>
      </c>
      <c r="TI31">
        <f t="shared" si="375"/>
        <v>0</v>
      </c>
      <c r="TJ31">
        <f t="shared" si="376"/>
        <v>0</v>
      </c>
      <c r="TK31">
        <f t="shared" si="377"/>
        <v>0</v>
      </c>
      <c r="TL31">
        <f t="shared" si="378"/>
        <v>0</v>
      </c>
      <c r="TM31">
        <f t="shared" si="379"/>
        <v>0</v>
      </c>
      <c r="TN31">
        <f t="shared" si="380"/>
        <v>0</v>
      </c>
      <c r="TO31">
        <f t="shared" si="381"/>
        <v>0</v>
      </c>
      <c r="TP31">
        <f t="shared" si="382"/>
        <v>0</v>
      </c>
      <c r="TQ31">
        <f t="shared" si="240"/>
        <v>0</v>
      </c>
      <c r="TR31">
        <f t="shared" si="241"/>
        <v>0</v>
      </c>
      <c r="TS31">
        <f t="shared" si="242"/>
        <v>0</v>
      </c>
      <c r="TT31">
        <f t="shared" si="243"/>
        <v>0</v>
      </c>
      <c r="TU31">
        <f t="shared" si="244"/>
        <v>0</v>
      </c>
      <c r="TV31">
        <f t="shared" si="245"/>
        <v>0</v>
      </c>
      <c r="TW31">
        <f t="shared" si="246"/>
        <v>0</v>
      </c>
      <c r="TX31">
        <f t="shared" si="247"/>
        <v>0</v>
      </c>
      <c r="TY31">
        <f t="shared" si="248"/>
        <v>0</v>
      </c>
      <c r="TZ31">
        <f t="shared" si="249"/>
        <v>0</v>
      </c>
      <c r="UA31">
        <f t="shared" si="250"/>
        <v>0</v>
      </c>
      <c r="UB31">
        <f t="shared" si="251"/>
        <v>0</v>
      </c>
      <c r="UC31">
        <f t="shared" si="252"/>
        <v>0</v>
      </c>
      <c r="UD31">
        <f t="shared" si="253"/>
        <v>0</v>
      </c>
      <c r="UE31">
        <f t="shared" si="254"/>
        <v>0</v>
      </c>
      <c r="UF31">
        <f t="shared" si="255"/>
        <v>0</v>
      </c>
      <c r="UG31">
        <f t="shared" si="256"/>
        <v>0</v>
      </c>
      <c r="UH31">
        <f t="shared" si="257"/>
        <v>0</v>
      </c>
      <c r="UI31">
        <f t="shared" si="258"/>
        <v>0</v>
      </c>
      <c r="UJ31">
        <f t="shared" si="259"/>
        <v>0</v>
      </c>
      <c r="UK31">
        <f t="shared" si="260"/>
        <v>0</v>
      </c>
      <c r="UL31">
        <f t="shared" si="261"/>
        <v>0</v>
      </c>
      <c r="UM31">
        <f t="shared" si="262"/>
        <v>0</v>
      </c>
      <c r="UN31">
        <f t="shared" si="263"/>
        <v>0</v>
      </c>
      <c r="UO31">
        <f t="shared" si="264"/>
        <v>0</v>
      </c>
      <c r="UP31">
        <f t="shared" si="265"/>
        <v>0</v>
      </c>
      <c r="UQ31">
        <f t="shared" si="266"/>
        <v>0</v>
      </c>
      <c r="UR31">
        <f t="shared" si="267"/>
        <v>0</v>
      </c>
      <c r="US31">
        <f t="shared" si="268"/>
        <v>0</v>
      </c>
      <c r="UT31">
        <f t="shared" si="269"/>
        <v>0</v>
      </c>
      <c r="UU31">
        <f t="shared" si="270"/>
        <v>853</v>
      </c>
      <c r="UV31">
        <f t="shared" si="271"/>
        <v>0</v>
      </c>
      <c r="UW31">
        <f t="shared" si="272"/>
        <v>0</v>
      </c>
      <c r="UX31">
        <f t="shared" si="273"/>
        <v>0</v>
      </c>
      <c r="UY31">
        <f t="shared" si="274"/>
        <v>0</v>
      </c>
      <c r="UZ31" t="str">
        <f t="shared" si="275"/>
        <v/>
      </c>
      <c r="VA31" t="str">
        <f t="shared" si="276"/>
        <v/>
      </c>
      <c r="VB31">
        <f t="shared" si="277"/>
        <v>3</v>
      </c>
      <c r="VY31">
        <f t="shared" si="278"/>
        <v>999</v>
      </c>
      <c r="VZ31">
        <f t="shared" si="279"/>
        <v>999</v>
      </c>
      <c r="WH31">
        <v>28</v>
      </c>
      <c r="WI31">
        <f t="shared" si="383"/>
        <v>1863.79</v>
      </c>
      <c r="WJ31">
        <f t="shared" si="384"/>
        <v>5981.1</v>
      </c>
      <c r="WK31">
        <f t="shared" si="385"/>
        <v>5590.38</v>
      </c>
      <c r="WL31">
        <f t="shared" si="386"/>
        <v>0</v>
      </c>
      <c r="WM31">
        <f t="shared" si="387"/>
        <v>0</v>
      </c>
      <c r="WN31">
        <f t="shared" si="388"/>
        <v>0</v>
      </c>
      <c r="WO31">
        <f t="shared" si="389"/>
        <v>0</v>
      </c>
      <c r="WP31">
        <f t="shared" si="390"/>
        <v>0</v>
      </c>
      <c r="WQ31">
        <f t="shared" si="391"/>
        <v>0</v>
      </c>
      <c r="WR31">
        <f t="shared" si="392"/>
        <v>0</v>
      </c>
      <c r="WS31">
        <f t="shared" si="280"/>
        <v>90</v>
      </c>
      <c r="WT31">
        <f t="shared" si="281"/>
        <v>163</v>
      </c>
      <c r="WU31">
        <f t="shared" si="282"/>
        <v>200</v>
      </c>
      <c r="WV31">
        <f t="shared" si="283"/>
        <v>0</v>
      </c>
      <c r="WW31">
        <f t="shared" si="284"/>
        <v>0</v>
      </c>
      <c r="WX31">
        <f t="shared" si="285"/>
        <v>0</v>
      </c>
      <c r="WY31">
        <f t="shared" si="286"/>
        <v>0</v>
      </c>
      <c r="WZ31">
        <f t="shared" si="287"/>
        <v>0</v>
      </c>
      <c r="XA31">
        <f t="shared" si="288"/>
        <v>0</v>
      </c>
      <c r="XB31">
        <f t="shared" si="289"/>
        <v>0</v>
      </c>
      <c r="XC31">
        <f t="shared" si="290"/>
        <v>1809.5</v>
      </c>
      <c r="XD31">
        <f t="shared" si="291"/>
        <v>5955.1200000000008</v>
      </c>
      <c r="XE31">
        <f t="shared" si="292"/>
        <v>5445.82</v>
      </c>
      <c r="XF31">
        <f t="shared" si="293"/>
        <v>0</v>
      </c>
      <c r="XG31">
        <f t="shared" si="294"/>
        <v>0</v>
      </c>
      <c r="XH31">
        <f t="shared" si="295"/>
        <v>0</v>
      </c>
      <c r="XI31">
        <f t="shared" si="296"/>
        <v>0</v>
      </c>
      <c r="XJ31">
        <f t="shared" si="297"/>
        <v>0</v>
      </c>
      <c r="XK31">
        <f t="shared" si="298"/>
        <v>0</v>
      </c>
      <c r="XL31">
        <f t="shared" si="299"/>
        <v>0</v>
      </c>
      <c r="XM31">
        <f t="shared" si="300"/>
        <v>1809.5</v>
      </c>
      <c r="XN31">
        <f t="shared" si="301"/>
        <v>5955.12</v>
      </c>
      <c r="XO31">
        <f t="shared" si="302"/>
        <v>5445.82</v>
      </c>
      <c r="XP31">
        <f t="shared" si="303"/>
        <v>0</v>
      </c>
      <c r="XQ31">
        <f t="shared" si="304"/>
        <v>0</v>
      </c>
      <c r="XR31">
        <f t="shared" si="305"/>
        <v>0</v>
      </c>
      <c r="XS31">
        <f t="shared" si="306"/>
        <v>0</v>
      </c>
      <c r="XT31">
        <f t="shared" si="307"/>
        <v>0</v>
      </c>
      <c r="XU31">
        <f t="shared" si="308"/>
        <v>0</v>
      </c>
      <c r="XV31">
        <f t="shared" si="309"/>
        <v>0</v>
      </c>
      <c r="XX31">
        <f t="shared" si="310"/>
        <v>13435.27</v>
      </c>
      <c r="XY31">
        <f t="shared" si="311"/>
        <v>13210.439999999999</v>
      </c>
      <c r="XZ31">
        <f t="shared" si="312"/>
        <v>228.17000000000002</v>
      </c>
    </row>
    <row r="32" spans="1:650" x14ac:dyDescent="0.45">
      <c r="B32" s="27" t="str">
        <f>IF(IFERROR(MATCH(6,$AQ$4:$AQ$13,0),"")="","",6)</f>
        <v/>
      </c>
      <c r="C32" s="28" t="str">
        <f>IF(IFERROR(MATCH(6,$AQ$4:$AQ$13,0),"")="","",INDEX($C$7:$C$16,IFERROR(MATCH(6,$AQ$4:$AQ$13,0),"")))</f>
        <v/>
      </c>
      <c r="D32" s="29" t="str">
        <f>IF(IFERROR(MATCH(6,$AQ$4:$AQ$13,0),"")="","",INDEX($D$7:$D$16,IFERROR(MATCH(6,$AQ$4:$AQ$13,0),"")))</f>
        <v/>
      </c>
      <c r="E32" s="30" t="str">
        <f>IF(IFERROR(MATCH(6,$AQ$4:$AQ$13,0),"")="","",INDEX($E$7:$E$16,IFERROR(MATCH(6,$AQ$4:$AQ$13,0),"")))</f>
        <v/>
      </c>
      <c r="F32" s="29" t="str">
        <f>IF(IFERROR(MATCH(6,$AQ$4:$AQ$13,0),"")="","",INDEX($F$7:$F$16,IFERROR(MATCH(6,$AQ$4:$AQ$13,0),"")))</f>
        <v/>
      </c>
      <c r="AT32">
        <v>29</v>
      </c>
      <c r="AU32">
        <f t="shared" si="313"/>
        <v>0</v>
      </c>
      <c r="AV32">
        <f t="shared" si="314"/>
        <v>276.64</v>
      </c>
      <c r="AW32">
        <f t="shared" si="315"/>
        <v>5445.82</v>
      </c>
      <c r="AX32">
        <f t="shared" si="316"/>
        <v>0</v>
      </c>
      <c r="AY32">
        <f t="shared" si="317"/>
        <v>0</v>
      </c>
      <c r="AZ32">
        <f t="shared" si="318"/>
        <v>0</v>
      </c>
      <c r="BA32">
        <f t="shared" si="319"/>
        <v>0</v>
      </c>
      <c r="BB32">
        <f t="shared" si="320"/>
        <v>0</v>
      </c>
      <c r="BC32">
        <f t="shared" si="321"/>
        <v>0</v>
      </c>
      <c r="BD32">
        <f t="shared" si="322"/>
        <v>0</v>
      </c>
      <c r="BE32">
        <f t="shared" si="0"/>
        <v>0</v>
      </c>
      <c r="BF32">
        <f t="shared" si="1"/>
        <v>163</v>
      </c>
      <c r="BG32">
        <f t="shared" si="2"/>
        <v>200</v>
      </c>
      <c r="BH32">
        <f t="shared" si="3"/>
        <v>0</v>
      </c>
      <c r="BI32">
        <f t="shared" si="4"/>
        <v>0</v>
      </c>
      <c r="BJ32">
        <f t="shared" si="5"/>
        <v>0</v>
      </c>
      <c r="BK32">
        <f t="shared" si="6"/>
        <v>0</v>
      </c>
      <c r="BL32">
        <f t="shared" si="7"/>
        <v>0</v>
      </c>
      <c r="BM32">
        <f t="shared" si="8"/>
        <v>0</v>
      </c>
      <c r="BN32">
        <f t="shared" si="9"/>
        <v>0</v>
      </c>
      <c r="BO32">
        <f t="shared" si="10"/>
        <v>0</v>
      </c>
      <c r="BP32">
        <f t="shared" si="11"/>
        <v>119.97999999999996</v>
      </c>
      <c r="BQ32">
        <f t="shared" si="12"/>
        <v>5299.82</v>
      </c>
      <c r="BR32">
        <f t="shared" si="13"/>
        <v>0</v>
      </c>
      <c r="BS32">
        <f t="shared" si="14"/>
        <v>0</v>
      </c>
      <c r="BT32">
        <f t="shared" si="15"/>
        <v>0</v>
      </c>
      <c r="BU32">
        <f t="shared" si="16"/>
        <v>0</v>
      </c>
      <c r="BV32">
        <f t="shared" si="17"/>
        <v>0</v>
      </c>
      <c r="BW32">
        <f t="shared" si="18"/>
        <v>0</v>
      </c>
      <c r="BX32">
        <f t="shared" si="19"/>
        <v>0</v>
      </c>
      <c r="BY32">
        <f t="shared" si="20"/>
        <v>0</v>
      </c>
      <c r="BZ32">
        <f t="shared" si="21"/>
        <v>0</v>
      </c>
      <c r="CA32">
        <f t="shared" si="22"/>
        <v>5129.8</v>
      </c>
      <c r="CB32">
        <f t="shared" si="23"/>
        <v>0</v>
      </c>
      <c r="CC32">
        <f t="shared" si="24"/>
        <v>0</v>
      </c>
      <c r="CD32">
        <f t="shared" si="25"/>
        <v>0</v>
      </c>
      <c r="CE32">
        <f t="shared" si="26"/>
        <v>0</v>
      </c>
      <c r="CF32">
        <f t="shared" si="27"/>
        <v>0</v>
      </c>
      <c r="CG32">
        <f t="shared" si="28"/>
        <v>0</v>
      </c>
      <c r="CH32">
        <f t="shared" si="29"/>
        <v>0</v>
      </c>
      <c r="CI32">
        <f t="shared" si="30"/>
        <v>290</v>
      </c>
      <c r="CJ32">
        <f t="shared" si="31"/>
        <v>5722.46</v>
      </c>
      <c r="CK32">
        <f t="shared" si="32"/>
        <v>5129.8</v>
      </c>
      <c r="CL32">
        <f t="shared" si="33"/>
        <v>60.34</v>
      </c>
      <c r="CM32">
        <f t="shared" si="34"/>
        <v>652.99999999999989</v>
      </c>
      <c r="CN32">
        <f t="shared" si="35"/>
        <v>2</v>
      </c>
      <c r="CO32">
        <f t="shared" si="36"/>
        <v>2</v>
      </c>
      <c r="CP32">
        <f t="shared" si="37"/>
        <v>2</v>
      </c>
      <c r="DM32">
        <f t="shared" si="38"/>
        <v>2</v>
      </c>
      <c r="DN32">
        <f t="shared" si="39"/>
        <v>2</v>
      </c>
      <c r="DV32">
        <v>29</v>
      </c>
      <c r="DW32">
        <f t="shared" si="323"/>
        <v>46.11</v>
      </c>
      <c r="DX32">
        <f t="shared" si="324"/>
        <v>0</v>
      </c>
      <c r="DY32">
        <f t="shared" si="325"/>
        <v>5445.82</v>
      </c>
      <c r="DZ32">
        <f t="shared" si="326"/>
        <v>0</v>
      </c>
      <c r="EA32">
        <f t="shared" si="327"/>
        <v>0</v>
      </c>
      <c r="EB32">
        <f t="shared" si="328"/>
        <v>0</v>
      </c>
      <c r="EC32">
        <f t="shared" si="329"/>
        <v>0</v>
      </c>
      <c r="ED32">
        <f t="shared" si="330"/>
        <v>0</v>
      </c>
      <c r="EE32">
        <f t="shared" si="331"/>
        <v>0</v>
      </c>
      <c r="EF32">
        <f t="shared" si="332"/>
        <v>0</v>
      </c>
      <c r="EG32">
        <f t="shared" si="40"/>
        <v>46.99</v>
      </c>
      <c r="EH32">
        <f t="shared" si="41"/>
        <v>0</v>
      </c>
      <c r="EI32">
        <f t="shared" si="42"/>
        <v>200</v>
      </c>
      <c r="EJ32">
        <f t="shared" si="43"/>
        <v>0</v>
      </c>
      <c r="EK32">
        <f t="shared" si="44"/>
        <v>0</v>
      </c>
      <c r="EL32">
        <f t="shared" si="45"/>
        <v>0</v>
      </c>
      <c r="EM32">
        <f t="shared" si="46"/>
        <v>0</v>
      </c>
      <c r="EN32">
        <f t="shared" si="47"/>
        <v>0</v>
      </c>
      <c r="EO32">
        <f t="shared" si="48"/>
        <v>0</v>
      </c>
      <c r="EP32">
        <f t="shared" si="49"/>
        <v>0</v>
      </c>
      <c r="EQ32">
        <f t="shared" si="50"/>
        <v>0</v>
      </c>
      <c r="ER32">
        <f t="shared" si="51"/>
        <v>0</v>
      </c>
      <c r="ES32">
        <f t="shared" si="52"/>
        <v>5299.82</v>
      </c>
      <c r="ET32">
        <f t="shared" si="53"/>
        <v>0</v>
      </c>
      <c r="EU32">
        <f t="shared" si="54"/>
        <v>0</v>
      </c>
      <c r="EV32">
        <f t="shared" si="55"/>
        <v>0</v>
      </c>
      <c r="EW32">
        <f t="shared" si="56"/>
        <v>0</v>
      </c>
      <c r="EX32">
        <f t="shared" si="57"/>
        <v>0</v>
      </c>
      <c r="EY32">
        <f t="shared" si="58"/>
        <v>0</v>
      </c>
      <c r="EZ32">
        <f t="shared" si="59"/>
        <v>0</v>
      </c>
      <c r="FA32">
        <f t="shared" si="60"/>
        <v>0</v>
      </c>
      <c r="FB32">
        <f t="shared" si="61"/>
        <v>0</v>
      </c>
      <c r="FC32">
        <f t="shared" si="62"/>
        <v>4893.8100000000004</v>
      </c>
      <c r="FD32">
        <f t="shared" si="63"/>
        <v>0</v>
      </c>
      <c r="FE32">
        <f t="shared" si="64"/>
        <v>0</v>
      </c>
      <c r="FF32">
        <f t="shared" si="65"/>
        <v>0</v>
      </c>
      <c r="FG32">
        <f t="shared" si="66"/>
        <v>0</v>
      </c>
      <c r="FH32">
        <f t="shared" si="67"/>
        <v>0</v>
      </c>
      <c r="FI32">
        <f t="shared" si="68"/>
        <v>0</v>
      </c>
      <c r="FJ32">
        <f t="shared" si="69"/>
        <v>0</v>
      </c>
      <c r="FK32">
        <f t="shared" si="70"/>
        <v>406.01</v>
      </c>
      <c r="FL32">
        <f t="shared" si="71"/>
        <v>5491.9299999999994</v>
      </c>
      <c r="FM32">
        <f t="shared" si="72"/>
        <v>4893.8100000000004</v>
      </c>
      <c r="FN32">
        <f t="shared" si="73"/>
        <v>54.88</v>
      </c>
      <c r="FO32">
        <f t="shared" si="74"/>
        <v>652.99999999999898</v>
      </c>
      <c r="FP32">
        <f t="shared" si="75"/>
        <v>1</v>
      </c>
      <c r="FQ32">
        <f t="shared" si="76"/>
        <v>1</v>
      </c>
      <c r="FR32">
        <f t="shared" si="77"/>
        <v>2</v>
      </c>
      <c r="GO32">
        <f t="shared" si="78"/>
        <v>2</v>
      </c>
      <c r="GP32">
        <f t="shared" si="79"/>
        <v>2</v>
      </c>
      <c r="GX32">
        <v>29</v>
      </c>
      <c r="GY32">
        <f t="shared" si="333"/>
        <v>1809.5</v>
      </c>
      <c r="GZ32">
        <f t="shared" si="334"/>
        <v>5955.12</v>
      </c>
      <c r="HA32">
        <f t="shared" si="335"/>
        <v>5445.82</v>
      </c>
      <c r="HB32">
        <f t="shared" si="336"/>
        <v>0</v>
      </c>
      <c r="HC32">
        <f t="shared" si="337"/>
        <v>0</v>
      </c>
      <c r="HD32">
        <f t="shared" si="338"/>
        <v>0</v>
      </c>
      <c r="HE32">
        <f t="shared" si="339"/>
        <v>0</v>
      </c>
      <c r="HF32">
        <f t="shared" si="340"/>
        <v>0</v>
      </c>
      <c r="HG32">
        <f t="shared" si="341"/>
        <v>0</v>
      </c>
      <c r="HH32">
        <f t="shared" si="342"/>
        <v>0</v>
      </c>
      <c r="HI32">
        <f t="shared" si="80"/>
        <v>90</v>
      </c>
      <c r="HJ32">
        <f t="shared" si="81"/>
        <v>163</v>
      </c>
      <c r="HK32">
        <f t="shared" si="82"/>
        <v>200</v>
      </c>
      <c r="HL32">
        <f t="shared" si="83"/>
        <v>0</v>
      </c>
      <c r="HM32">
        <f t="shared" si="84"/>
        <v>0</v>
      </c>
      <c r="HN32">
        <f t="shared" si="85"/>
        <v>0</v>
      </c>
      <c r="HO32">
        <f t="shared" si="86"/>
        <v>0</v>
      </c>
      <c r="HP32">
        <f t="shared" si="87"/>
        <v>0</v>
      </c>
      <c r="HQ32">
        <f t="shared" si="88"/>
        <v>0</v>
      </c>
      <c r="HR32">
        <f t="shared" si="89"/>
        <v>0</v>
      </c>
      <c r="HS32">
        <f t="shared" si="90"/>
        <v>1754.17</v>
      </c>
      <c r="HT32">
        <f t="shared" si="91"/>
        <v>5928.54</v>
      </c>
      <c r="HU32">
        <f t="shared" si="92"/>
        <v>5299.82</v>
      </c>
      <c r="HV32">
        <f t="shared" si="93"/>
        <v>0</v>
      </c>
      <c r="HW32">
        <f t="shared" si="94"/>
        <v>0</v>
      </c>
      <c r="HX32">
        <f t="shared" si="95"/>
        <v>0</v>
      </c>
      <c r="HY32">
        <f t="shared" si="96"/>
        <v>0</v>
      </c>
      <c r="HZ32">
        <f t="shared" si="97"/>
        <v>0</v>
      </c>
      <c r="IA32">
        <f t="shared" si="98"/>
        <v>0</v>
      </c>
      <c r="IB32">
        <f t="shared" si="99"/>
        <v>0</v>
      </c>
      <c r="IC32">
        <f t="shared" si="100"/>
        <v>1754.17</v>
      </c>
      <c r="ID32">
        <f t="shared" si="101"/>
        <v>5928.54</v>
      </c>
      <c r="IE32">
        <f t="shared" si="102"/>
        <v>5299.82</v>
      </c>
      <c r="IF32">
        <f t="shared" si="103"/>
        <v>0</v>
      </c>
      <c r="IG32">
        <f t="shared" si="104"/>
        <v>0</v>
      </c>
      <c r="IH32">
        <f t="shared" si="105"/>
        <v>0</v>
      </c>
      <c r="II32">
        <f t="shared" si="106"/>
        <v>0</v>
      </c>
      <c r="IJ32">
        <f t="shared" si="107"/>
        <v>0</v>
      </c>
      <c r="IK32">
        <f t="shared" si="108"/>
        <v>0</v>
      </c>
      <c r="IL32">
        <f t="shared" si="109"/>
        <v>0</v>
      </c>
      <c r="IM32">
        <f t="shared" si="110"/>
        <v>0</v>
      </c>
      <c r="IN32">
        <f t="shared" si="111"/>
        <v>13210.439999999999</v>
      </c>
      <c r="IO32">
        <f t="shared" si="112"/>
        <v>12982.529999999999</v>
      </c>
      <c r="IP32">
        <f t="shared" si="113"/>
        <v>225.08999999999997</v>
      </c>
      <c r="IQ32">
        <f t="shared" si="114"/>
        <v>452.99999999999983</v>
      </c>
      <c r="IR32">
        <f t="shared" si="115"/>
        <v>1</v>
      </c>
      <c r="IS32" t="str">
        <f t="shared" si="116"/>
        <v/>
      </c>
      <c r="IT32">
        <f t="shared" si="117"/>
        <v>0</v>
      </c>
      <c r="JQ32">
        <f t="shared" si="118"/>
        <v>1</v>
      </c>
      <c r="JR32">
        <f t="shared" si="119"/>
        <v>999</v>
      </c>
      <c r="JZ32">
        <v>29</v>
      </c>
      <c r="KA32">
        <f t="shared" si="343"/>
        <v>0</v>
      </c>
      <c r="KB32">
        <f t="shared" si="344"/>
        <v>4075.93</v>
      </c>
      <c r="KC32">
        <f t="shared" si="345"/>
        <v>5445.82</v>
      </c>
      <c r="KD32">
        <f t="shared" si="346"/>
        <v>0</v>
      </c>
      <c r="KE32">
        <f t="shared" si="347"/>
        <v>0</v>
      </c>
      <c r="KF32">
        <f t="shared" si="348"/>
        <v>0</v>
      </c>
      <c r="KG32">
        <f t="shared" si="349"/>
        <v>0</v>
      </c>
      <c r="KH32">
        <f t="shared" si="350"/>
        <v>0</v>
      </c>
      <c r="KI32">
        <f t="shared" si="351"/>
        <v>0</v>
      </c>
      <c r="KJ32">
        <f t="shared" si="352"/>
        <v>0</v>
      </c>
      <c r="KK32">
        <f t="shared" si="120"/>
        <v>0</v>
      </c>
      <c r="KL32">
        <f t="shared" si="121"/>
        <v>163</v>
      </c>
      <c r="KM32">
        <f t="shared" si="122"/>
        <v>200</v>
      </c>
      <c r="KN32">
        <f t="shared" si="123"/>
        <v>0</v>
      </c>
      <c r="KO32">
        <f t="shared" si="124"/>
        <v>0</v>
      </c>
      <c r="KP32">
        <f t="shared" si="125"/>
        <v>0</v>
      </c>
      <c r="KQ32">
        <f t="shared" si="126"/>
        <v>0</v>
      </c>
      <c r="KR32">
        <f t="shared" si="127"/>
        <v>0</v>
      </c>
      <c r="KS32">
        <f t="shared" si="128"/>
        <v>0</v>
      </c>
      <c r="KT32">
        <f t="shared" si="129"/>
        <v>0</v>
      </c>
      <c r="KU32">
        <f t="shared" si="130"/>
        <v>0</v>
      </c>
      <c r="KV32">
        <f t="shared" si="131"/>
        <v>4006.3</v>
      </c>
      <c r="KW32">
        <f t="shared" si="132"/>
        <v>5299.82</v>
      </c>
      <c r="KX32">
        <f t="shared" si="133"/>
        <v>0</v>
      </c>
      <c r="KY32">
        <f t="shared" si="134"/>
        <v>0</v>
      </c>
      <c r="KZ32">
        <f t="shared" si="135"/>
        <v>0</v>
      </c>
      <c r="LA32">
        <f t="shared" si="136"/>
        <v>0</v>
      </c>
      <c r="LB32">
        <f t="shared" si="137"/>
        <v>0</v>
      </c>
      <c r="LC32">
        <f t="shared" si="138"/>
        <v>0</v>
      </c>
      <c r="LD32">
        <f t="shared" si="139"/>
        <v>0</v>
      </c>
      <c r="LE32">
        <f t="shared" si="140"/>
        <v>0</v>
      </c>
      <c r="LF32">
        <f t="shared" si="141"/>
        <v>3816.3</v>
      </c>
      <c r="LG32">
        <f t="shared" si="142"/>
        <v>5299.82</v>
      </c>
      <c r="LH32">
        <f t="shared" si="143"/>
        <v>0</v>
      </c>
      <c r="LI32">
        <f t="shared" si="144"/>
        <v>0</v>
      </c>
      <c r="LJ32">
        <f t="shared" si="145"/>
        <v>0</v>
      </c>
      <c r="LK32">
        <f t="shared" si="146"/>
        <v>0</v>
      </c>
      <c r="LL32">
        <f t="shared" si="147"/>
        <v>0</v>
      </c>
      <c r="LM32">
        <f t="shared" si="148"/>
        <v>0</v>
      </c>
      <c r="LN32">
        <f t="shared" si="149"/>
        <v>0</v>
      </c>
      <c r="LO32">
        <f t="shared" si="150"/>
        <v>190</v>
      </c>
      <c r="LP32">
        <f t="shared" si="151"/>
        <v>9521.75</v>
      </c>
      <c r="LQ32">
        <f t="shared" si="152"/>
        <v>9116.119999999999</v>
      </c>
      <c r="LR32">
        <f t="shared" si="153"/>
        <v>147.37</v>
      </c>
      <c r="LS32">
        <f t="shared" si="154"/>
        <v>553.00000000000102</v>
      </c>
      <c r="LT32">
        <f t="shared" si="155"/>
        <v>2</v>
      </c>
      <c r="LU32" t="str">
        <f t="shared" si="156"/>
        <v/>
      </c>
      <c r="LV32">
        <f t="shared" si="157"/>
        <v>1</v>
      </c>
      <c r="MS32">
        <f t="shared" si="158"/>
        <v>2</v>
      </c>
      <c r="MT32">
        <f t="shared" si="159"/>
        <v>999</v>
      </c>
      <c r="NB32">
        <v>29</v>
      </c>
      <c r="NC32">
        <f t="shared" si="353"/>
        <v>0</v>
      </c>
      <c r="ND32">
        <f t="shared" si="354"/>
        <v>276.64</v>
      </c>
      <c r="NE32">
        <f t="shared" si="355"/>
        <v>5445.82</v>
      </c>
      <c r="NF32">
        <f t="shared" si="356"/>
        <v>0</v>
      </c>
      <c r="NG32">
        <f t="shared" si="357"/>
        <v>0</v>
      </c>
      <c r="NH32">
        <f t="shared" si="358"/>
        <v>0</v>
      </c>
      <c r="NI32">
        <f t="shared" si="359"/>
        <v>0</v>
      </c>
      <c r="NJ32">
        <f t="shared" si="360"/>
        <v>0</v>
      </c>
      <c r="NK32">
        <f t="shared" si="361"/>
        <v>0</v>
      </c>
      <c r="NL32">
        <f t="shared" si="362"/>
        <v>0</v>
      </c>
      <c r="NM32">
        <f t="shared" si="160"/>
        <v>0</v>
      </c>
      <c r="NN32">
        <f t="shared" si="161"/>
        <v>163</v>
      </c>
      <c r="NO32">
        <f t="shared" si="162"/>
        <v>200</v>
      </c>
      <c r="NP32">
        <f t="shared" si="163"/>
        <v>0</v>
      </c>
      <c r="NQ32">
        <f t="shared" si="164"/>
        <v>0</v>
      </c>
      <c r="NR32">
        <f t="shared" si="165"/>
        <v>0</v>
      </c>
      <c r="NS32">
        <f t="shared" si="166"/>
        <v>0</v>
      </c>
      <c r="NT32">
        <f t="shared" si="167"/>
        <v>0</v>
      </c>
      <c r="NU32">
        <f t="shared" si="168"/>
        <v>0</v>
      </c>
      <c r="NV32">
        <f t="shared" si="169"/>
        <v>0</v>
      </c>
      <c r="NW32">
        <f t="shared" si="170"/>
        <v>0</v>
      </c>
      <c r="NX32">
        <f t="shared" si="171"/>
        <v>119.97999999999996</v>
      </c>
      <c r="NY32">
        <f t="shared" si="172"/>
        <v>5299.82</v>
      </c>
      <c r="NZ32">
        <f t="shared" si="173"/>
        <v>0</v>
      </c>
      <c r="OA32">
        <f t="shared" si="174"/>
        <v>0</v>
      </c>
      <c r="OB32">
        <f t="shared" si="175"/>
        <v>0</v>
      </c>
      <c r="OC32">
        <f t="shared" si="176"/>
        <v>0</v>
      </c>
      <c r="OD32">
        <f t="shared" si="177"/>
        <v>0</v>
      </c>
      <c r="OE32">
        <f t="shared" si="178"/>
        <v>0</v>
      </c>
      <c r="OF32">
        <f t="shared" si="179"/>
        <v>0</v>
      </c>
      <c r="OG32">
        <f t="shared" si="180"/>
        <v>0</v>
      </c>
      <c r="OH32">
        <f t="shared" si="181"/>
        <v>0</v>
      </c>
      <c r="OI32">
        <f t="shared" si="182"/>
        <v>5129.8</v>
      </c>
      <c r="OJ32">
        <f t="shared" si="183"/>
        <v>0</v>
      </c>
      <c r="OK32">
        <f t="shared" si="184"/>
        <v>0</v>
      </c>
      <c r="OL32">
        <f t="shared" si="185"/>
        <v>0</v>
      </c>
      <c r="OM32">
        <f t="shared" si="186"/>
        <v>0</v>
      </c>
      <c r="ON32">
        <f t="shared" si="187"/>
        <v>0</v>
      </c>
      <c r="OO32">
        <f t="shared" si="188"/>
        <v>0</v>
      </c>
      <c r="OP32">
        <f t="shared" si="189"/>
        <v>0</v>
      </c>
      <c r="OQ32">
        <f t="shared" si="190"/>
        <v>290</v>
      </c>
      <c r="OR32">
        <f t="shared" si="191"/>
        <v>5722.46</v>
      </c>
      <c r="OS32">
        <f t="shared" si="192"/>
        <v>5129.8</v>
      </c>
      <c r="OT32">
        <f t="shared" si="193"/>
        <v>60.34</v>
      </c>
      <c r="OU32">
        <f t="shared" si="194"/>
        <v>652.99999999999989</v>
      </c>
      <c r="OV32">
        <f t="shared" si="195"/>
        <v>2</v>
      </c>
      <c r="OW32">
        <f t="shared" si="196"/>
        <v>2</v>
      </c>
      <c r="OX32">
        <f t="shared" si="197"/>
        <v>2</v>
      </c>
      <c r="PU32">
        <f t="shared" si="198"/>
        <v>2</v>
      </c>
      <c r="PV32">
        <f t="shared" si="199"/>
        <v>2</v>
      </c>
      <c r="QD32">
        <v>29</v>
      </c>
      <c r="QE32">
        <f t="shared" si="363"/>
        <v>0</v>
      </c>
      <c r="QF32">
        <f t="shared" si="364"/>
        <v>0</v>
      </c>
      <c r="QG32">
        <f t="shared" si="365"/>
        <v>2003.48</v>
      </c>
      <c r="QH32">
        <f t="shared" si="366"/>
        <v>0</v>
      </c>
      <c r="QI32">
        <f t="shared" si="367"/>
        <v>0</v>
      </c>
      <c r="QJ32">
        <f t="shared" si="368"/>
        <v>0</v>
      </c>
      <c r="QK32">
        <f t="shared" si="369"/>
        <v>0</v>
      </c>
      <c r="QL32">
        <f t="shared" si="370"/>
        <v>0</v>
      </c>
      <c r="QM32">
        <f t="shared" si="371"/>
        <v>0</v>
      </c>
      <c r="QN32">
        <f t="shared" si="372"/>
        <v>0</v>
      </c>
      <c r="QO32">
        <f t="shared" si="200"/>
        <v>0</v>
      </c>
      <c r="QP32">
        <f t="shared" si="201"/>
        <v>0</v>
      </c>
      <c r="QQ32">
        <f t="shared" si="202"/>
        <v>200</v>
      </c>
      <c r="QR32">
        <f t="shared" si="203"/>
        <v>0</v>
      </c>
      <c r="QS32">
        <f t="shared" si="204"/>
        <v>0</v>
      </c>
      <c r="QT32">
        <f t="shared" si="205"/>
        <v>0</v>
      </c>
      <c r="QU32">
        <f t="shared" si="206"/>
        <v>0</v>
      </c>
      <c r="QV32">
        <f t="shared" si="207"/>
        <v>0</v>
      </c>
      <c r="QW32">
        <f t="shared" si="208"/>
        <v>0</v>
      </c>
      <c r="QX32">
        <f t="shared" si="209"/>
        <v>0</v>
      </c>
      <c r="QY32">
        <f t="shared" si="210"/>
        <v>0</v>
      </c>
      <c r="QZ32">
        <f t="shared" si="211"/>
        <v>0</v>
      </c>
      <c r="RA32">
        <f t="shared" si="212"/>
        <v>1823.35</v>
      </c>
      <c r="RB32">
        <f t="shared" si="213"/>
        <v>0</v>
      </c>
      <c r="RC32">
        <f t="shared" si="214"/>
        <v>0</v>
      </c>
      <c r="RD32">
        <f t="shared" si="215"/>
        <v>0</v>
      </c>
      <c r="RE32">
        <f t="shared" si="216"/>
        <v>0</v>
      </c>
      <c r="RF32">
        <f t="shared" si="217"/>
        <v>0</v>
      </c>
      <c r="RG32">
        <f t="shared" si="218"/>
        <v>0</v>
      </c>
      <c r="RH32">
        <f t="shared" si="219"/>
        <v>0</v>
      </c>
      <c r="RI32">
        <f t="shared" si="220"/>
        <v>0</v>
      </c>
      <c r="RJ32">
        <f t="shared" si="221"/>
        <v>0</v>
      </c>
      <c r="RK32">
        <f t="shared" si="222"/>
        <v>1270.3499999999999</v>
      </c>
      <c r="RL32">
        <f t="shared" si="223"/>
        <v>0</v>
      </c>
      <c r="RM32">
        <f t="shared" si="224"/>
        <v>0</v>
      </c>
      <c r="RN32">
        <f t="shared" si="225"/>
        <v>0</v>
      </c>
      <c r="RO32">
        <f t="shared" si="226"/>
        <v>0</v>
      </c>
      <c r="RP32">
        <f t="shared" si="227"/>
        <v>0</v>
      </c>
      <c r="RQ32">
        <f t="shared" si="228"/>
        <v>0</v>
      </c>
      <c r="RR32">
        <f t="shared" si="229"/>
        <v>0</v>
      </c>
      <c r="RS32">
        <f t="shared" si="230"/>
        <v>553</v>
      </c>
      <c r="RT32">
        <f t="shared" si="231"/>
        <v>2003.48</v>
      </c>
      <c r="RU32">
        <f t="shared" si="232"/>
        <v>1270.3499999999999</v>
      </c>
      <c r="RV32">
        <f t="shared" si="233"/>
        <v>19.87</v>
      </c>
      <c r="RW32">
        <f t="shared" si="234"/>
        <v>753.00000000000011</v>
      </c>
      <c r="RX32">
        <f t="shared" si="235"/>
        <v>3</v>
      </c>
      <c r="RY32" t="str">
        <f t="shared" si="236"/>
        <v/>
      </c>
      <c r="RZ32">
        <f t="shared" si="237"/>
        <v>2</v>
      </c>
      <c r="SW32">
        <f t="shared" si="238"/>
        <v>3</v>
      </c>
      <c r="SX32">
        <f t="shared" si="239"/>
        <v>999</v>
      </c>
      <c r="TF32">
        <v>29</v>
      </c>
      <c r="TG32">
        <f t="shared" si="373"/>
        <v>0</v>
      </c>
      <c r="TH32">
        <f t="shared" si="374"/>
        <v>0</v>
      </c>
      <c r="TI32">
        <f t="shared" si="375"/>
        <v>0</v>
      </c>
      <c r="TJ32">
        <f t="shared" si="376"/>
        <v>0</v>
      </c>
      <c r="TK32">
        <f t="shared" si="377"/>
        <v>0</v>
      </c>
      <c r="TL32">
        <f t="shared" si="378"/>
        <v>0</v>
      </c>
      <c r="TM32">
        <f t="shared" si="379"/>
        <v>0</v>
      </c>
      <c r="TN32">
        <f t="shared" si="380"/>
        <v>0</v>
      </c>
      <c r="TO32">
        <f t="shared" si="381"/>
        <v>0</v>
      </c>
      <c r="TP32">
        <f t="shared" si="382"/>
        <v>0</v>
      </c>
      <c r="TQ32">
        <f t="shared" si="240"/>
        <v>0</v>
      </c>
      <c r="TR32">
        <f t="shared" si="241"/>
        <v>0</v>
      </c>
      <c r="TS32">
        <f t="shared" si="242"/>
        <v>0</v>
      </c>
      <c r="TT32">
        <f t="shared" si="243"/>
        <v>0</v>
      </c>
      <c r="TU32">
        <f t="shared" si="244"/>
        <v>0</v>
      </c>
      <c r="TV32">
        <f t="shared" si="245"/>
        <v>0</v>
      </c>
      <c r="TW32">
        <f t="shared" si="246"/>
        <v>0</v>
      </c>
      <c r="TX32">
        <f t="shared" si="247"/>
        <v>0</v>
      </c>
      <c r="TY32">
        <f t="shared" si="248"/>
        <v>0</v>
      </c>
      <c r="TZ32">
        <f t="shared" si="249"/>
        <v>0</v>
      </c>
      <c r="UA32">
        <f t="shared" si="250"/>
        <v>0</v>
      </c>
      <c r="UB32">
        <f t="shared" si="251"/>
        <v>0</v>
      </c>
      <c r="UC32">
        <f t="shared" si="252"/>
        <v>0</v>
      </c>
      <c r="UD32">
        <f t="shared" si="253"/>
        <v>0</v>
      </c>
      <c r="UE32">
        <f t="shared" si="254"/>
        <v>0</v>
      </c>
      <c r="UF32">
        <f t="shared" si="255"/>
        <v>0</v>
      </c>
      <c r="UG32">
        <f t="shared" si="256"/>
        <v>0</v>
      </c>
      <c r="UH32">
        <f t="shared" si="257"/>
        <v>0</v>
      </c>
      <c r="UI32">
        <f t="shared" si="258"/>
        <v>0</v>
      </c>
      <c r="UJ32">
        <f t="shared" si="259"/>
        <v>0</v>
      </c>
      <c r="UK32">
        <f t="shared" si="260"/>
        <v>0</v>
      </c>
      <c r="UL32">
        <f t="shared" si="261"/>
        <v>0</v>
      </c>
      <c r="UM32">
        <f t="shared" si="262"/>
        <v>0</v>
      </c>
      <c r="UN32">
        <f t="shared" si="263"/>
        <v>0</v>
      </c>
      <c r="UO32">
        <f t="shared" si="264"/>
        <v>0</v>
      </c>
      <c r="UP32">
        <f t="shared" si="265"/>
        <v>0</v>
      </c>
      <c r="UQ32">
        <f t="shared" si="266"/>
        <v>0</v>
      </c>
      <c r="UR32">
        <f t="shared" si="267"/>
        <v>0</v>
      </c>
      <c r="US32">
        <f t="shared" si="268"/>
        <v>0</v>
      </c>
      <c r="UT32">
        <f t="shared" si="269"/>
        <v>0</v>
      </c>
      <c r="UU32">
        <f t="shared" si="270"/>
        <v>853</v>
      </c>
      <c r="UV32">
        <f t="shared" si="271"/>
        <v>0</v>
      </c>
      <c r="UW32">
        <f t="shared" si="272"/>
        <v>0</v>
      </c>
      <c r="UX32">
        <f t="shared" si="273"/>
        <v>0</v>
      </c>
      <c r="UY32">
        <f t="shared" si="274"/>
        <v>0</v>
      </c>
      <c r="UZ32" t="str">
        <f t="shared" si="275"/>
        <v/>
      </c>
      <c r="VA32" t="str">
        <f t="shared" si="276"/>
        <v/>
      </c>
      <c r="VB32">
        <f t="shared" si="277"/>
        <v>3</v>
      </c>
      <c r="VY32">
        <f t="shared" si="278"/>
        <v>999</v>
      </c>
      <c r="VZ32">
        <f t="shared" si="279"/>
        <v>999</v>
      </c>
      <c r="WH32">
        <v>29</v>
      </c>
      <c r="WI32">
        <f t="shared" si="383"/>
        <v>1809.5</v>
      </c>
      <c r="WJ32">
        <f t="shared" si="384"/>
        <v>5955.12</v>
      </c>
      <c r="WK32">
        <f t="shared" si="385"/>
        <v>5445.82</v>
      </c>
      <c r="WL32">
        <f t="shared" si="386"/>
        <v>0</v>
      </c>
      <c r="WM32">
        <f t="shared" si="387"/>
        <v>0</v>
      </c>
      <c r="WN32">
        <f t="shared" si="388"/>
        <v>0</v>
      </c>
      <c r="WO32">
        <f t="shared" si="389"/>
        <v>0</v>
      </c>
      <c r="WP32">
        <f t="shared" si="390"/>
        <v>0</v>
      </c>
      <c r="WQ32">
        <f t="shared" si="391"/>
        <v>0</v>
      </c>
      <c r="WR32">
        <f t="shared" si="392"/>
        <v>0</v>
      </c>
      <c r="WS32">
        <f t="shared" si="280"/>
        <v>90</v>
      </c>
      <c r="WT32">
        <f t="shared" si="281"/>
        <v>163</v>
      </c>
      <c r="WU32">
        <f t="shared" si="282"/>
        <v>200</v>
      </c>
      <c r="WV32">
        <f t="shared" si="283"/>
        <v>0</v>
      </c>
      <c r="WW32">
        <f t="shared" si="284"/>
        <v>0</v>
      </c>
      <c r="WX32">
        <f t="shared" si="285"/>
        <v>0</v>
      </c>
      <c r="WY32">
        <f t="shared" si="286"/>
        <v>0</v>
      </c>
      <c r="WZ32">
        <f t="shared" si="287"/>
        <v>0</v>
      </c>
      <c r="XA32">
        <f t="shared" si="288"/>
        <v>0</v>
      </c>
      <c r="XB32">
        <f t="shared" si="289"/>
        <v>0</v>
      </c>
      <c r="XC32">
        <f t="shared" si="290"/>
        <v>1754.17</v>
      </c>
      <c r="XD32">
        <f t="shared" si="291"/>
        <v>5928.54</v>
      </c>
      <c r="XE32">
        <f t="shared" si="292"/>
        <v>5299.82</v>
      </c>
      <c r="XF32">
        <f t="shared" si="293"/>
        <v>0</v>
      </c>
      <c r="XG32">
        <f t="shared" si="294"/>
        <v>0</v>
      </c>
      <c r="XH32">
        <f t="shared" si="295"/>
        <v>0</v>
      </c>
      <c r="XI32">
        <f t="shared" si="296"/>
        <v>0</v>
      </c>
      <c r="XJ32">
        <f t="shared" si="297"/>
        <v>0</v>
      </c>
      <c r="XK32">
        <f t="shared" si="298"/>
        <v>0</v>
      </c>
      <c r="XL32">
        <f t="shared" si="299"/>
        <v>0</v>
      </c>
      <c r="XM32">
        <f t="shared" si="300"/>
        <v>1754.17</v>
      </c>
      <c r="XN32">
        <f t="shared" si="301"/>
        <v>5928.54</v>
      </c>
      <c r="XO32">
        <f t="shared" si="302"/>
        <v>5299.82</v>
      </c>
      <c r="XP32">
        <f t="shared" si="303"/>
        <v>0</v>
      </c>
      <c r="XQ32">
        <f t="shared" si="304"/>
        <v>0</v>
      </c>
      <c r="XR32">
        <f t="shared" si="305"/>
        <v>0</v>
      </c>
      <c r="XS32">
        <f t="shared" si="306"/>
        <v>0</v>
      </c>
      <c r="XT32">
        <f t="shared" si="307"/>
        <v>0</v>
      </c>
      <c r="XU32">
        <f t="shared" si="308"/>
        <v>0</v>
      </c>
      <c r="XV32">
        <f t="shared" si="309"/>
        <v>0</v>
      </c>
      <c r="XX32">
        <f t="shared" si="310"/>
        <v>13210.439999999999</v>
      </c>
      <c r="XY32">
        <f t="shared" si="311"/>
        <v>12982.529999999999</v>
      </c>
      <c r="XZ32">
        <f t="shared" si="312"/>
        <v>225.08999999999997</v>
      </c>
    </row>
    <row r="33" spans="1:650" x14ac:dyDescent="0.45">
      <c r="B33" s="27" t="str">
        <f>IF(IFERROR(MATCH(7,$AQ$4:$AQ$13,0),"")="","",7)</f>
        <v/>
      </c>
      <c r="C33" s="28" t="str">
        <f>IF(IFERROR(MATCH(7,$AQ$4:$AQ$13,0),"")="","",INDEX($C$7:$C$16,IFERROR(MATCH(7,$AQ$4:$AQ$13,0),"")))</f>
        <v/>
      </c>
      <c r="D33" s="29" t="str">
        <f>IF(IFERROR(MATCH(7,$AQ$4:$AQ$13,0),"")="","",INDEX($D$7:$D$16,IFERROR(MATCH(7,$AQ$4:$AQ$13,0),"")))</f>
        <v/>
      </c>
      <c r="E33" s="30" t="str">
        <f>IF(IFERROR(MATCH(7,$AQ$4:$AQ$13,0),"")="","",INDEX($E$7:$E$16,IFERROR(MATCH(7,$AQ$4:$AQ$13,0),"")))</f>
        <v/>
      </c>
      <c r="F33" s="29" t="str">
        <f>IF(IFERROR(MATCH(7,$AQ$4:$AQ$13,0),"")="","",INDEX($F$7:$F$16,IFERROR(MATCH(7,$AQ$4:$AQ$13,0),"")))</f>
        <v/>
      </c>
      <c r="AT33">
        <v>30</v>
      </c>
      <c r="AU33">
        <f t="shared" si="313"/>
        <v>0</v>
      </c>
      <c r="AV33">
        <f t="shared" si="314"/>
        <v>0</v>
      </c>
      <c r="AW33">
        <f t="shared" si="315"/>
        <v>5129.8</v>
      </c>
      <c r="AX33">
        <f t="shared" si="316"/>
        <v>0</v>
      </c>
      <c r="AY33">
        <f t="shared" si="317"/>
        <v>0</v>
      </c>
      <c r="AZ33">
        <f t="shared" si="318"/>
        <v>0</v>
      </c>
      <c r="BA33">
        <f t="shared" si="319"/>
        <v>0</v>
      </c>
      <c r="BB33">
        <f t="shared" si="320"/>
        <v>0</v>
      </c>
      <c r="BC33">
        <f t="shared" si="321"/>
        <v>0</v>
      </c>
      <c r="BD33">
        <f t="shared" si="322"/>
        <v>0</v>
      </c>
      <c r="BE33">
        <f t="shared" si="0"/>
        <v>0</v>
      </c>
      <c r="BF33">
        <f t="shared" si="1"/>
        <v>0</v>
      </c>
      <c r="BG33">
        <f t="shared" si="2"/>
        <v>200</v>
      </c>
      <c r="BH33">
        <f t="shared" si="3"/>
        <v>0</v>
      </c>
      <c r="BI33">
        <f t="shared" si="4"/>
        <v>0</v>
      </c>
      <c r="BJ33">
        <f t="shared" si="5"/>
        <v>0</v>
      </c>
      <c r="BK33">
        <f t="shared" si="6"/>
        <v>0</v>
      </c>
      <c r="BL33">
        <f t="shared" si="7"/>
        <v>0</v>
      </c>
      <c r="BM33">
        <f t="shared" si="8"/>
        <v>0</v>
      </c>
      <c r="BN33">
        <f t="shared" si="9"/>
        <v>0</v>
      </c>
      <c r="BO33">
        <f t="shared" si="10"/>
        <v>0</v>
      </c>
      <c r="BP33">
        <f t="shared" si="11"/>
        <v>0</v>
      </c>
      <c r="BQ33">
        <f t="shared" si="12"/>
        <v>4980.67</v>
      </c>
      <c r="BR33">
        <f t="shared" si="13"/>
        <v>0</v>
      </c>
      <c r="BS33">
        <f t="shared" si="14"/>
        <v>0</v>
      </c>
      <c r="BT33">
        <f t="shared" si="15"/>
        <v>0</v>
      </c>
      <c r="BU33">
        <f t="shared" si="16"/>
        <v>0</v>
      </c>
      <c r="BV33">
        <f t="shared" si="17"/>
        <v>0</v>
      </c>
      <c r="BW33">
        <f t="shared" si="18"/>
        <v>0</v>
      </c>
      <c r="BX33">
        <f t="shared" si="19"/>
        <v>0</v>
      </c>
      <c r="BY33">
        <f t="shared" si="20"/>
        <v>0</v>
      </c>
      <c r="BZ33">
        <f t="shared" si="21"/>
        <v>0</v>
      </c>
      <c r="CA33">
        <f t="shared" si="22"/>
        <v>4527.67</v>
      </c>
      <c r="CB33">
        <f t="shared" si="23"/>
        <v>0</v>
      </c>
      <c r="CC33">
        <f t="shared" si="24"/>
        <v>0</v>
      </c>
      <c r="CD33">
        <f t="shared" si="25"/>
        <v>0</v>
      </c>
      <c r="CE33">
        <f t="shared" si="26"/>
        <v>0</v>
      </c>
      <c r="CF33">
        <f t="shared" si="27"/>
        <v>0</v>
      </c>
      <c r="CG33">
        <f t="shared" si="28"/>
        <v>0</v>
      </c>
      <c r="CH33">
        <f t="shared" si="29"/>
        <v>0</v>
      </c>
      <c r="CI33">
        <f t="shared" si="30"/>
        <v>453</v>
      </c>
      <c r="CJ33">
        <f t="shared" si="31"/>
        <v>5129.8</v>
      </c>
      <c r="CK33">
        <f t="shared" si="32"/>
        <v>4527.67</v>
      </c>
      <c r="CL33">
        <f t="shared" si="33"/>
        <v>50.87</v>
      </c>
      <c r="CM33">
        <f t="shared" si="34"/>
        <v>653.00000000000011</v>
      </c>
      <c r="CN33">
        <f t="shared" si="35"/>
        <v>3</v>
      </c>
      <c r="CO33" t="str">
        <f t="shared" si="36"/>
        <v/>
      </c>
      <c r="CP33">
        <f t="shared" si="37"/>
        <v>2</v>
      </c>
      <c r="DM33">
        <f t="shared" si="38"/>
        <v>3</v>
      </c>
      <c r="DN33">
        <f t="shared" si="39"/>
        <v>999</v>
      </c>
      <c r="DV33">
        <v>30</v>
      </c>
      <c r="DW33">
        <f t="shared" si="323"/>
        <v>0</v>
      </c>
      <c r="DX33">
        <f t="shared" si="324"/>
        <v>0</v>
      </c>
      <c r="DY33">
        <f t="shared" si="325"/>
        <v>4893.8100000000004</v>
      </c>
      <c r="DZ33">
        <f t="shared" si="326"/>
        <v>0</v>
      </c>
      <c r="EA33">
        <f t="shared" si="327"/>
        <v>0</v>
      </c>
      <c r="EB33">
        <f t="shared" si="328"/>
        <v>0</v>
      </c>
      <c r="EC33">
        <f t="shared" si="329"/>
        <v>0</v>
      </c>
      <c r="ED33">
        <f t="shared" si="330"/>
        <v>0</v>
      </c>
      <c r="EE33">
        <f t="shared" si="331"/>
        <v>0</v>
      </c>
      <c r="EF33">
        <f t="shared" si="332"/>
        <v>0</v>
      </c>
      <c r="EG33">
        <f t="shared" si="40"/>
        <v>0</v>
      </c>
      <c r="EH33">
        <f t="shared" si="41"/>
        <v>0</v>
      </c>
      <c r="EI33">
        <f t="shared" si="42"/>
        <v>200</v>
      </c>
      <c r="EJ33">
        <f t="shared" si="43"/>
        <v>0</v>
      </c>
      <c r="EK33">
        <f t="shared" si="44"/>
        <v>0</v>
      </c>
      <c r="EL33">
        <f t="shared" si="45"/>
        <v>0</v>
      </c>
      <c r="EM33">
        <f t="shared" si="46"/>
        <v>0</v>
      </c>
      <c r="EN33">
        <f t="shared" si="47"/>
        <v>0</v>
      </c>
      <c r="EO33">
        <f t="shared" si="48"/>
        <v>0</v>
      </c>
      <c r="EP33">
        <f t="shared" si="49"/>
        <v>0</v>
      </c>
      <c r="EQ33">
        <f t="shared" si="50"/>
        <v>0</v>
      </c>
      <c r="ER33">
        <f t="shared" si="51"/>
        <v>0</v>
      </c>
      <c r="ES33">
        <f t="shared" si="52"/>
        <v>4742.34</v>
      </c>
      <c r="ET33">
        <f t="shared" si="53"/>
        <v>0</v>
      </c>
      <c r="EU33">
        <f t="shared" si="54"/>
        <v>0</v>
      </c>
      <c r="EV33">
        <f t="shared" si="55"/>
        <v>0</v>
      </c>
      <c r="EW33">
        <f t="shared" si="56"/>
        <v>0</v>
      </c>
      <c r="EX33">
        <f t="shared" si="57"/>
        <v>0</v>
      </c>
      <c r="EY33">
        <f t="shared" si="58"/>
        <v>0</v>
      </c>
      <c r="EZ33">
        <f t="shared" si="59"/>
        <v>0</v>
      </c>
      <c r="FA33">
        <f t="shared" si="60"/>
        <v>0</v>
      </c>
      <c r="FB33">
        <f t="shared" si="61"/>
        <v>0</v>
      </c>
      <c r="FC33">
        <f t="shared" si="62"/>
        <v>4289.34</v>
      </c>
      <c r="FD33">
        <f t="shared" si="63"/>
        <v>0</v>
      </c>
      <c r="FE33">
        <f t="shared" si="64"/>
        <v>0</v>
      </c>
      <c r="FF33">
        <f t="shared" si="65"/>
        <v>0</v>
      </c>
      <c r="FG33">
        <f t="shared" si="66"/>
        <v>0</v>
      </c>
      <c r="FH33">
        <f t="shared" si="67"/>
        <v>0</v>
      </c>
      <c r="FI33">
        <f t="shared" si="68"/>
        <v>0</v>
      </c>
      <c r="FJ33">
        <f t="shared" si="69"/>
        <v>0</v>
      </c>
      <c r="FK33">
        <f t="shared" si="70"/>
        <v>453</v>
      </c>
      <c r="FL33">
        <f t="shared" si="71"/>
        <v>4893.8100000000004</v>
      </c>
      <c r="FM33">
        <f t="shared" si="72"/>
        <v>4289.34</v>
      </c>
      <c r="FN33">
        <f t="shared" si="73"/>
        <v>48.53</v>
      </c>
      <c r="FO33">
        <f t="shared" si="74"/>
        <v>653.00000000000023</v>
      </c>
      <c r="FP33">
        <f t="shared" si="75"/>
        <v>3</v>
      </c>
      <c r="FQ33" t="str">
        <f t="shared" si="76"/>
        <v/>
      </c>
      <c r="FR33">
        <f t="shared" si="77"/>
        <v>2</v>
      </c>
      <c r="GO33">
        <f t="shared" si="78"/>
        <v>3</v>
      </c>
      <c r="GP33">
        <f t="shared" si="79"/>
        <v>999</v>
      </c>
      <c r="GX33">
        <v>30</v>
      </c>
      <c r="GY33">
        <f t="shared" si="333"/>
        <v>1754.17</v>
      </c>
      <c r="GZ33">
        <f t="shared" si="334"/>
        <v>5928.54</v>
      </c>
      <c r="HA33">
        <f t="shared" si="335"/>
        <v>5299.82</v>
      </c>
      <c r="HB33">
        <f t="shared" si="336"/>
        <v>0</v>
      </c>
      <c r="HC33">
        <f t="shared" si="337"/>
        <v>0</v>
      </c>
      <c r="HD33">
        <f t="shared" si="338"/>
        <v>0</v>
      </c>
      <c r="HE33">
        <f t="shared" si="339"/>
        <v>0</v>
      </c>
      <c r="HF33">
        <f t="shared" si="340"/>
        <v>0</v>
      </c>
      <c r="HG33">
        <f t="shared" si="341"/>
        <v>0</v>
      </c>
      <c r="HH33">
        <f t="shared" si="342"/>
        <v>0</v>
      </c>
      <c r="HI33">
        <f t="shared" si="80"/>
        <v>90</v>
      </c>
      <c r="HJ33">
        <f t="shared" si="81"/>
        <v>163</v>
      </c>
      <c r="HK33">
        <f t="shared" si="82"/>
        <v>200</v>
      </c>
      <c r="HL33">
        <f t="shared" si="83"/>
        <v>0</v>
      </c>
      <c r="HM33">
        <f t="shared" si="84"/>
        <v>0</v>
      </c>
      <c r="HN33">
        <f t="shared" si="85"/>
        <v>0</v>
      </c>
      <c r="HO33">
        <f t="shared" si="86"/>
        <v>0</v>
      </c>
      <c r="HP33">
        <f t="shared" si="87"/>
        <v>0</v>
      </c>
      <c r="HQ33">
        <f t="shared" si="88"/>
        <v>0</v>
      </c>
      <c r="HR33">
        <f t="shared" si="89"/>
        <v>0</v>
      </c>
      <c r="HS33">
        <f t="shared" si="90"/>
        <v>1697.78</v>
      </c>
      <c r="HT33">
        <f t="shared" si="91"/>
        <v>5901.35</v>
      </c>
      <c r="HU33">
        <f t="shared" si="92"/>
        <v>5152.38</v>
      </c>
      <c r="HV33">
        <f t="shared" si="93"/>
        <v>0</v>
      </c>
      <c r="HW33">
        <f t="shared" si="94"/>
        <v>0</v>
      </c>
      <c r="HX33">
        <f t="shared" si="95"/>
        <v>0</v>
      </c>
      <c r="HY33">
        <f t="shared" si="96"/>
        <v>0</v>
      </c>
      <c r="HZ33">
        <f t="shared" si="97"/>
        <v>0</v>
      </c>
      <c r="IA33">
        <f t="shared" si="98"/>
        <v>0</v>
      </c>
      <c r="IB33">
        <f t="shared" si="99"/>
        <v>0</v>
      </c>
      <c r="IC33">
        <f t="shared" si="100"/>
        <v>1697.78</v>
      </c>
      <c r="ID33">
        <f t="shared" si="101"/>
        <v>5901.35</v>
      </c>
      <c r="IE33">
        <f t="shared" si="102"/>
        <v>5152.38</v>
      </c>
      <c r="IF33">
        <f t="shared" si="103"/>
        <v>0</v>
      </c>
      <c r="IG33">
        <f t="shared" si="104"/>
        <v>0</v>
      </c>
      <c r="IH33">
        <f t="shared" si="105"/>
        <v>0</v>
      </c>
      <c r="II33">
        <f t="shared" si="106"/>
        <v>0</v>
      </c>
      <c r="IJ33">
        <f t="shared" si="107"/>
        <v>0</v>
      </c>
      <c r="IK33">
        <f t="shared" si="108"/>
        <v>0</v>
      </c>
      <c r="IL33">
        <f t="shared" si="109"/>
        <v>0</v>
      </c>
      <c r="IM33">
        <f t="shared" si="110"/>
        <v>0</v>
      </c>
      <c r="IN33">
        <f t="shared" si="111"/>
        <v>12982.529999999999</v>
      </c>
      <c r="IO33">
        <f t="shared" si="112"/>
        <v>12751.51</v>
      </c>
      <c r="IP33">
        <f t="shared" si="113"/>
        <v>221.98000000000002</v>
      </c>
      <c r="IQ33">
        <f t="shared" si="114"/>
        <v>452.99999999999864</v>
      </c>
      <c r="IR33">
        <f t="shared" si="115"/>
        <v>1</v>
      </c>
      <c r="IS33" t="str">
        <f t="shared" si="116"/>
        <v/>
      </c>
      <c r="IT33">
        <f t="shared" si="117"/>
        <v>0</v>
      </c>
      <c r="JQ33">
        <f t="shared" si="118"/>
        <v>1</v>
      </c>
      <c r="JR33">
        <f t="shared" si="119"/>
        <v>999</v>
      </c>
      <c r="JZ33">
        <v>30</v>
      </c>
      <c r="KA33">
        <f t="shared" si="343"/>
        <v>0</v>
      </c>
      <c r="KB33">
        <f t="shared" si="344"/>
        <v>3816.3</v>
      </c>
      <c r="KC33">
        <f t="shared" si="345"/>
        <v>5299.82</v>
      </c>
      <c r="KD33">
        <f t="shared" si="346"/>
        <v>0</v>
      </c>
      <c r="KE33">
        <f t="shared" si="347"/>
        <v>0</v>
      </c>
      <c r="KF33">
        <f t="shared" si="348"/>
        <v>0</v>
      </c>
      <c r="KG33">
        <f t="shared" si="349"/>
        <v>0</v>
      </c>
      <c r="KH33">
        <f t="shared" si="350"/>
        <v>0</v>
      </c>
      <c r="KI33">
        <f t="shared" si="351"/>
        <v>0</v>
      </c>
      <c r="KJ33">
        <f t="shared" si="352"/>
        <v>0</v>
      </c>
      <c r="KK33">
        <f t="shared" si="120"/>
        <v>0</v>
      </c>
      <c r="KL33">
        <f t="shared" si="121"/>
        <v>163</v>
      </c>
      <c r="KM33">
        <f t="shared" si="122"/>
        <v>200</v>
      </c>
      <c r="KN33">
        <f t="shared" si="123"/>
        <v>0</v>
      </c>
      <c r="KO33">
        <f t="shared" si="124"/>
        <v>0</v>
      </c>
      <c r="KP33">
        <f t="shared" si="125"/>
        <v>0</v>
      </c>
      <c r="KQ33">
        <f t="shared" si="126"/>
        <v>0</v>
      </c>
      <c r="KR33">
        <f t="shared" si="127"/>
        <v>0</v>
      </c>
      <c r="KS33">
        <f t="shared" si="128"/>
        <v>0</v>
      </c>
      <c r="KT33">
        <f t="shared" si="129"/>
        <v>0</v>
      </c>
      <c r="KU33">
        <f t="shared" si="130"/>
        <v>0</v>
      </c>
      <c r="KV33">
        <f t="shared" si="131"/>
        <v>3740.73</v>
      </c>
      <c r="KW33">
        <f t="shared" si="132"/>
        <v>5152.38</v>
      </c>
      <c r="KX33">
        <f t="shared" si="133"/>
        <v>0</v>
      </c>
      <c r="KY33">
        <f t="shared" si="134"/>
        <v>0</v>
      </c>
      <c r="KZ33">
        <f t="shared" si="135"/>
        <v>0</v>
      </c>
      <c r="LA33">
        <f t="shared" si="136"/>
        <v>0</v>
      </c>
      <c r="LB33">
        <f t="shared" si="137"/>
        <v>0</v>
      </c>
      <c r="LC33">
        <f t="shared" si="138"/>
        <v>0</v>
      </c>
      <c r="LD33">
        <f t="shared" si="139"/>
        <v>0</v>
      </c>
      <c r="LE33">
        <f t="shared" si="140"/>
        <v>0</v>
      </c>
      <c r="LF33">
        <f t="shared" si="141"/>
        <v>3550.73</v>
      </c>
      <c r="LG33">
        <f t="shared" si="142"/>
        <v>5152.38</v>
      </c>
      <c r="LH33">
        <f t="shared" si="143"/>
        <v>0</v>
      </c>
      <c r="LI33">
        <f t="shared" si="144"/>
        <v>0</v>
      </c>
      <c r="LJ33">
        <f t="shared" si="145"/>
        <v>0</v>
      </c>
      <c r="LK33">
        <f t="shared" si="146"/>
        <v>0</v>
      </c>
      <c r="LL33">
        <f t="shared" si="147"/>
        <v>0</v>
      </c>
      <c r="LM33">
        <f t="shared" si="148"/>
        <v>0</v>
      </c>
      <c r="LN33">
        <f t="shared" si="149"/>
        <v>0</v>
      </c>
      <c r="LO33">
        <f t="shared" si="150"/>
        <v>190</v>
      </c>
      <c r="LP33">
        <f t="shared" si="151"/>
        <v>9116.119999999999</v>
      </c>
      <c r="LQ33">
        <f t="shared" si="152"/>
        <v>8703.11</v>
      </c>
      <c r="LR33">
        <f t="shared" si="153"/>
        <v>139.99</v>
      </c>
      <c r="LS33">
        <f t="shared" si="154"/>
        <v>552.99999999999841</v>
      </c>
      <c r="LT33">
        <f t="shared" si="155"/>
        <v>2</v>
      </c>
      <c r="LU33" t="str">
        <f t="shared" si="156"/>
        <v/>
      </c>
      <c r="LV33">
        <f t="shared" si="157"/>
        <v>1</v>
      </c>
      <c r="MS33">
        <f t="shared" si="158"/>
        <v>2</v>
      </c>
      <c r="MT33">
        <f t="shared" si="159"/>
        <v>999</v>
      </c>
      <c r="NB33">
        <v>30</v>
      </c>
      <c r="NC33">
        <f t="shared" si="353"/>
        <v>0</v>
      </c>
      <c r="ND33">
        <f t="shared" si="354"/>
        <v>0</v>
      </c>
      <c r="NE33">
        <f t="shared" si="355"/>
        <v>5129.8</v>
      </c>
      <c r="NF33">
        <f t="shared" si="356"/>
        <v>0</v>
      </c>
      <c r="NG33">
        <f t="shared" si="357"/>
        <v>0</v>
      </c>
      <c r="NH33">
        <f t="shared" si="358"/>
        <v>0</v>
      </c>
      <c r="NI33">
        <f t="shared" si="359"/>
        <v>0</v>
      </c>
      <c r="NJ33">
        <f t="shared" si="360"/>
        <v>0</v>
      </c>
      <c r="NK33">
        <f t="shared" si="361"/>
        <v>0</v>
      </c>
      <c r="NL33">
        <f t="shared" si="362"/>
        <v>0</v>
      </c>
      <c r="NM33">
        <f t="shared" si="160"/>
        <v>0</v>
      </c>
      <c r="NN33">
        <f t="shared" si="161"/>
        <v>0</v>
      </c>
      <c r="NO33">
        <f t="shared" si="162"/>
        <v>200</v>
      </c>
      <c r="NP33">
        <f t="shared" si="163"/>
        <v>0</v>
      </c>
      <c r="NQ33">
        <f t="shared" si="164"/>
        <v>0</v>
      </c>
      <c r="NR33">
        <f t="shared" si="165"/>
        <v>0</v>
      </c>
      <c r="NS33">
        <f t="shared" si="166"/>
        <v>0</v>
      </c>
      <c r="NT33">
        <f t="shared" si="167"/>
        <v>0</v>
      </c>
      <c r="NU33">
        <f t="shared" si="168"/>
        <v>0</v>
      </c>
      <c r="NV33">
        <f t="shared" si="169"/>
        <v>0</v>
      </c>
      <c r="NW33">
        <f t="shared" si="170"/>
        <v>0</v>
      </c>
      <c r="NX33">
        <f t="shared" si="171"/>
        <v>0</v>
      </c>
      <c r="NY33">
        <f t="shared" si="172"/>
        <v>4980.67</v>
      </c>
      <c r="NZ33">
        <f t="shared" si="173"/>
        <v>0</v>
      </c>
      <c r="OA33">
        <f t="shared" si="174"/>
        <v>0</v>
      </c>
      <c r="OB33">
        <f t="shared" si="175"/>
        <v>0</v>
      </c>
      <c r="OC33">
        <f t="shared" si="176"/>
        <v>0</v>
      </c>
      <c r="OD33">
        <f t="shared" si="177"/>
        <v>0</v>
      </c>
      <c r="OE33">
        <f t="shared" si="178"/>
        <v>0</v>
      </c>
      <c r="OF33">
        <f t="shared" si="179"/>
        <v>0</v>
      </c>
      <c r="OG33">
        <f t="shared" si="180"/>
        <v>0</v>
      </c>
      <c r="OH33">
        <f t="shared" si="181"/>
        <v>0</v>
      </c>
      <c r="OI33">
        <f t="shared" si="182"/>
        <v>4527.67</v>
      </c>
      <c r="OJ33">
        <f t="shared" si="183"/>
        <v>0</v>
      </c>
      <c r="OK33">
        <f t="shared" si="184"/>
        <v>0</v>
      </c>
      <c r="OL33">
        <f t="shared" si="185"/>
        <v>0</v>
      </c>
      <c r="OM33">
        <f t="shared" si="186"/>
        <v>0</v>
      </c>
      <c r="ON33">
        <f t="shared" si="187"/>
        <v>0</v>
      </c>
      <c r="OO33">
        <f t="shared" si="188"/>
        <v>0</v>
      </c>
      <c r="OP33">
        <f t="shared" si="189"/>
        <v>0</v>
      </c>
      <c r="OQ33">
        <f t="shared" si="190"/>
        <v>453</v>
      </c>
      <c r="OR33">
        <f t="shared" si="191"/>
        <v>5129.8</v>
      </c>
      <c r="OS33">
        <f t="shared" si="192"/>
        <v>4527.67</v>
      </c>
      <c r="OT33">
        <f t="shared" si="193"/>
        <v>50.87</v>
      </c>
      <c r="OU33">
        <f t="shared" si="194"/>
        <v>653.00000000000011</v>
      </c>
      <c r="OV33">
        <f t="shared" si="195"/>
        <v>3</v>
      </c>
      <c r="OW33" t="str">
        <f t="shared" si="196"/>
        <v/>
      </c>
      <c r="OX33">
        <f t="shared" si="197"/>
        <v>2</v>
      </c>
      <c r="PU33">
        <f t="shared" si="198"/>
        <v>3</v>
      </c>
      <c r="PV33">
        <f t="shared" si="199"/>
        <v>999</v>
      </c>
      <c r="QD33">
        <v>30</v>
      </c>
      <c r="QE33">
        <f t="shared" si="363"/>
        <v>0</v>
      </c>
      <c r="QF33">
        <f t="shared" si="364"/>
        <v>0</v>
      </c>
      <c r="QG33">
        <f t="shared" si="365"/>
        <v>1270.3499999999999</v>
      </c>
      <c r="QH33">
        <f t="shared" si="366"/>
        <v>0</v>
      </c>
      <c r="QI33">
        <f t="shared" si="367"/>
        <v>0</v>
      </c>
      <c r="QJ33">
        <f t="shared" si="368"/>
        <v>0</v>
      </c>
      <c r="QK33">
        <f t="shared" si="369"/>
        <v>0</v>
      </c>
      <c r="QL33">
        <f t="shared" si="370"/>
        <v>0</v>
      </c>
      <c r="QM33">
        <f t="shared" si="371"/>
        <v>0</v>
      </c>
      <c r="QN33">
        <f t="shared" si="372"/>
        <v>0</v>
      </c>
      <c r="QO33">
        <f t="shared" si="200"/>
        <v>0</v>
      </c>
      <c r="QP33">
        <f t="shared" si="201"/>
        <v>0</v>
      </c>
      <c r="QQ33">
        <f t="shared" si="202"/>
        <v>200</v>
      </c>
      <c r="QR33">
        <f t="shared" si="203"/>
        <v>0</v>
      </c>
      <c r="QS33">
        <f t="shared" si="204"/>
        <v>0</v>
      </c>
      <c r="QT33">
        <f t="shared" si="205"/>
        <v>0</v>
      </c>
      <c r="QU33">
        <f t="shared" si="206"/>
        <v>0</v>
      </c>
      <c r="QV33">
        <f t="shared" si="207"/>
        <v>0</v>
      </c>
      <c r="QW33">
        <f t="shared" si="208"/>
        <v>0</v>
      </c>
      <c r="QX33">
        <f t="shared" si="209"/>
        <v>0</v>
      </c>
      <c r="QY33">
        <f t="shared" si="210"/>
        <v>0</v>
      </c>
      <c r="QZ33">
        <f t="shared" si="211"/>
        <v>0</v>
      </c>
      <c r="RA33">
        <f t="shared" si="212"/>
        <v>1082.9499999999998</v>
      </c>
      <c r="RB33">
        <f t="shared" si="213"/>
        <v>0</v>
      </c>
      <c r="RC33">
        <f t="shared" si="214"/>
        <v>0</v>
      </c>
      <c r="RD33">
        <f t="shared" si="215"/>
        <v>0</v>
      </c>
      <c r="RE33">
        <f t="shared" si="216"/>
        <v>0</v>
      </c>
      <c r="RF33">
        <f t="shared" si="217"/>
        <v>0</v>
      </c>
      <c r="RG33">
        <f t="shared" si="218"/>
        <v>0</v>
      </c>
      <c r="RH33">
        <f t="shared" si="219"/>
        <v>0</v>
      </c>
      <c r="RI33">
        <f t="shared" si="220"/>
        <v>0</v>
      </c>
      <c r="RJ33">
        <f t="shared" si="221"/>
        <v>0</v>
      </c>
      <c r="RK33">
        <f t="shared" si="222"/>
        <v>529.95000000000005</v>
      </c>
      <c r="RL33">
        <f t="shared" si="223"/>
        <v>0</v>
      </c>
      <c r="RM33">
        <f t="shared" si="224"/>
        <v>0</v>
      </c>
      <c r="RN33">
        <f t="shared" si="225"/>
        <v>0</v>
      </c>
      <c r="RO33">
        <f t="shared" si="226"/>
        <v>0</v>
      </c>
      <c r="RP33">
        <f t="shared" si="227"/>
        <v>0</v>
      </c>
      <c r="RQ33">
        <f t="shared" si="228"/>
        <v>0</v>
      </c>
      <c r="RR33">
        <f t="shared" si="229"/>
        <v>0</v>
      </c>
      <c r="RS33">
        <f t="shared" si="230"/>
        <v>553</v>
      </c>
      <c r="RT33">
        <f t="shared" si="231"/>
        <v>1270.3499999999999</v>
      </c>
      <c r="RU33">
        <f t="shared" si="232"/>
        <v>529.95000000000005</v>
      </c>
      <c r="RV33">
        <f t="shared" si="233"/>
        <v>12.6</v>
      </c>
      <c r="RW33">
        <f t="shared" si="234"/>
        <v>752.99999999999989</v>
      </c>
      <c r="RX33">
        <f t="shared" si="235"/>
        <v>3</v>
      </c>
      <c r="RY33" t="str">
        <f t="shared" si="236"/>
        <v/>
      </c>
      <c r="RZ33">
        <f t="shared" si="237"/>
        <v>2</v>
      </c>
      <c r="SW33">
        <f t="shared" si="238"/>
        <v>3</v>
      </c>
      <c r="SX33">
        <f t="shared" si="239"/>
        <v>999</v>
      </c>
      <c r="TF33">
        <v>30</v>
      </c>
      <c r="TG33">
        <f t="shared" si="373"/>
        <v>0</v>
      </c>
      <c r="TH33">
        <f t="shared" si="374"/>
        <v>0</v>
      </c>
      <c r="TI33">
        <f t="shared" si="375"/>
        <v>0</v>
      </c>
      <c r="TJ33">
        <f t="shared" si="376"/>
        <v>0</v>
      </c>
      <c r="TK33">
        <f t="shared" si="377"/>
        <v>0</v>
      </c>
      <c r="TL33">
        <f t="shared" si="378"/>
        <v>0</v>
      </c>
      <c r="TM33">
        <f t="shared" si="379"/>
        <v>0</v>
      </c>
      <c r="TN33">
        <f t="shared" si="380"/>
        <v>0</v>
      </c>
      <c r="TO33">
        <f t="shared" si="381"/>
        <v>0</v>
      </c>
      <c r="TP33">
        <f t="shared" si="382"/>
        <v>0</v>
      </c>
      <c r="TQ33">
        <f t="shared" si="240"/>
        <v>0</v>
      </c>
      <c r="TR33">
        <f t="shared" si="241"/>
        <v>0</v>
      </c>
      <c r="TS33">
        <f t="shared" si="242"/>
        <v>0</v>
      </c>
      <c r="TT33">
        <f t="shared" si="243"/>
        <v>0</v>
      </c>
      <c r="TU33">
        <f t="shared" si="244"/>
        <v>0</v>
      </c>
      <c r="TV33">
        <f t="shared" si="245"/>
        <v>0</v>
      </c>
      <c r="TW33">
        <f t="shared" si="246"/>
        <v>0</v>
      </c>
      <c r="TX33">
        <f t="shared" si="247"/>
        <v>0</v>
      </c>
      <c r="TY33">
        <f t="shared" si="248"/>
        <v>0</v>
      </c>
      <c r="TZ33">
        <f t="shared" si="249"/>
        <v>0</v>
      </c>
      <c r="UA33">
        <f t="shared" si="250"/>
        <v>0</v>
      </c>
      <c r="UB33">
        <f t="shared" si="251"/>
        <v>0</v>
      </c>
      <c r="UC33">
        <f t="shared" si="252"/>
        <v>0</v>
      </c>
      <c r="UD33">
        <f t="shared" si="253"/>
        <v>0</v>
      </c>
      <c r="UE33">
        <f t="shared" si="254"/>
        <v>0</v>
      </c>
      <c r="UF33">
        <f t="shared" si="255"/>
        <v>0</v>
      </c>
      <c r="UG33">
        <f t="shared" si="256"/>
        <v>0</v>
      </c>
      <c r="UH33">
        <f t="shared" si="257"/>
        <v>0</v>
      </c>
      <c r="UI33">
        <f t="shared" si="258"/>
        <v>0</v>
      </c>
      <c r="UJ33">
        <f t="shared" si="259"/>
        <v>0</v>
      </c>
      <c r="UK33">
        <f t="shared" si="260"/>
        <v>0</v>
      </c>
      <c r="UL33">
        <f t="shared" si="261"/>
        <v>0</v>
      </c>
      <c r="UM33">
        <f t="shared" si="262"/>
        <v>0</v>
      </c>
      <c r="UN33">
        <f t="shared" si="263"/>
        <v>0</v>
      </c>
      <c r="UO33">
        <f t="shared" si="264"/>
        <v>0</v>
      </c>
      <c r="UP33">
        <f t="shared" si="265"/>
        <v>0</v>
      </c>
      <c r="UQ33">
        <f t="shared" si="266"/>
        <v>0</v>
      </c>
      <c r="UR33">
        <f t="shared" si="267"/>
        <v>0</v>
      </c>
      <c r="US33">
        <f t="shared" si="268"/>
        <v>0</v>
      </c>
      <c r="UT33">
        <f t="shared" si="269"/>
        <v>0</v>
      </c>
      <c r="UU33">
        <f t="shared" si="270"/>
        <v>853</v>
      </c>
      <c r="UV33">
        <f t="shared" si="271"/>
        <v>0</v>
      </c>
      <c r="UW33">
        <f t="shared" si="272"/>
        <v>0</v>
      </c>
      <c r="UX33">
        <f t="shared" si="273"/>
        <v>0</v>
      </c>
      <c r="UY33">
        <f t="shared" si="274"/>
        <v>0</v>
      </c>
      <c r="UZ33" t="str">
        <f t="shared" si="275"/>
        <v/>
      </c>
      <c r="VA33" t="str">
        <f t="shared" si="276"/>
        <v/>
      </c>
      <c r="VB33">
        <f t="shared" si="277"/>
        <v>3</v>
      </c>
      <c r="VY33">
        <f t="shared" si="278"/>
        <v>999</v>
      </c>
      <c r="VZ33">
        <f t="shared" si="279"/>
        <v>999</v>
      </c>
      <c r="WH33">
        <v>30</v>
      </c>
      <c r="WI33">
        <f t="shared" si="383"/>
        <v>1754.17</v>
      </c>
      <c r="WJ33">
        <f t="shared" si="384"/>
        <v>5928.54</v>
      </c>
      <c r="WK33">
        <f t="shared" si="385"/>
        <v>5299.82</v>
      </c>
      <c r="WL33">
        <f t="shared" si="386"/>
        <v>0</v>
      </c>
      <c r="WM33">
        <f t="shared" si="387"/>
        <v>0</v>
      </c>
      <c r="WN33">
        <f t="shared" si="388"/>
        <v>0</v>
      </c>
      <c r="WO33">
        <f t="shared" si="389"/>
        <v>0</v>
      </c>
      <c r="WP33">
        <f t="shared" si="390"/>
        <v>0</v>
      </c>
      <c r="WQ33">
        <f t="shared" si="391"/>
        <v>0</v>
      </c>
      <c r="WR33">
        <f t="shared" si="392"/>
        <v>0</v>
      </c>
      <c r="WS33">
        <f t="shared" si="280"/>
        <v>90</v>
      </c>
      <c r="WT33">
        <f t="shared" si="281"/>
        <v>163</v>
      </c>
      <c r="WU33">
        <f t="shared" si="282"/>
        <v>200</v>
      </c>
      <c r="WV33">
        <f t="shared" si="283"/>
        <v>0</v>
      </c>
      <c r="WW33">
        <f t="shared" si="284"/>
        <v>0</v>
      </c>
      <c r="WX33">
        <f t="shared" si="285"/>
        <v>0</v>
      </c>
      <c r="WY33">
        <f t="shared" si="286"/>
        <v>0</v>
      </c>
      <c r="WZ33">
        <f t="shared" si="287"/>
        <v>0</v>
      </c>
      <c r="XA33">
        <f t="shared" si="288"/>
        <v>0</v>
      </c>
      <c r="XB33">
        <f t="shared" si="289"/>
        <v>0</v>
      </c>
      <c r="XC33">
        <f t="shared" si="290"/>
        <v>1697.78</v>
      </c>
      <c r="XD33">
        <f t="shared" si="291"/>
        <v>5901.35</v>
      </c>
      <c r="XE33">
        <f t="shared" si="292"/>
        <v>5152.38</v>
      </c>
      <c r="XF33">
        <f t="shared" si="293"/>
        <v>0</v>
      </c>
      <c r="XG33">
        <f t="shared" si="294"/>
        <v>0</v>
      </c>
      <c r="XH33">
        <f t="shared" si="295"/>
        <v>0</v>
      </c>
      <c r="XI33">
        <f t="shared" si="296"/>
        <v>0</v>
      </c>
      <c r="XJ33">
        <f t="shared" si="297"/>
        <v>0</v>
      </c>
      <c r="XK33">
        <f t="shared" si="298"/>
        <v>0</v>
      </c>
      <c r="XL33">
        <f t="shared" si="299"/>
        <v>0</v>
      </c>
      <c r="XM33">
        <f t="shared" si="300"/>
        <v>1697.78</v>
      </c>
      <c r="XN33">
        <f t="shared" si="301"/>
        <v>5901.35</v>
      </c>
      <c r="XO33">
        <f t="shared" si="302"/>
        <v>5152.38</v>
      </c>
      <c r="XP33">
        <f t="shared" si="303"/>
        <v>0</v>
      </c>
      <c r="XQ33">
        <f t="shared" si="304"/>
        <v>0</v>
      </c>
      <c r="XR33">
        <f t="shared" si="305"/>
        <v>0</v>
      </c>
      <c r="XS33">
        <f t="shared" si="306"/>
        <v>0</v>
      </c>
      <c r="XT33">
        <f t="shared" si="307"/>
        <v>0</v>
      </c>
      <c r="XU33">
        <f t="shared" si="308"/>
        <v>0</v>
      </c>
      <c r="XV33">
        <f t="shared" si="309"/>
        <v>0</v>
      </c>
      <c r="XX33">
        <f t="shared" si="310"/>
        <v>12982.529999999999</v>
      </c>
      <c r="XY33">
        <f t="shared" si="311"/>
        <v>12751.51</v>
      </c>
      <c r="XZ33">
        <f t="shared" si="312"/>
        <v>221.98000000000002</v>
      </c>
    </row>
    <row r="34" spans="1:650" x14ac:dyDescent="0.45">
      <c r="B34" s="27" t="str">
        <f>IF(IFERROR(MATCH(8,$AQ$4:$AQ$13,0),"")="","",8)</f>
        <v/>
      </c>
      <c r="C34" s="28" t="str">
        <f>IF(IFERROR(MATCH(8,$AQ$4:$AQ$13,0),"")="","",INDEX($C$7:$C$16,IFERROR(MATCH(8,$AQ$4:$AQ$13,0),"")))</f>
        <v/>
      </c>
      <c r="D34" s="29" t="str">
        <f>IF(IFERROR(MATCH(8,$AQ$4:$AQ$13,0),"")="","",INDEX($D$7:$D$16,IFERROR(MATCH(8,$AQ$4:$AQ$13,0),"")))</f>
        <v/>
      </c>
      <c r="E34" s="30" t="str">
        <f>IF(IFERROR(MATCH(8,$AQ$4:$AQ$13,0),"")="","",INDEX($E$7:$E$16,IFERROR(MATCH(8,$AQ$4:$AQ$13,0),"")))</f>
        <v/>
      </c>
      <c r="F34" s="29" t="str">
        <f>IF(IFERROR(MATCH(8,$AQ$4:$AQ$13,0),"")="","",INDEX($F$7:$F$16,IFERROR(MATCH(8,$AQ$4:$AQ$13,0),"")))</f>
        <v/>
      </c>
      <c r="AT34">
        <v>31</v>
      </c>
      <c r="AU34">
        <f t="shared" si="313"/>
        <v>0</v>
      </c>
      <c r="AV34">
        <f t="shared" si="314"/>
        <v>0</v>
      </c>
      <c r="AW34">
        <f t="shared" si="315"/>
        <v>4527.67</v>
      </c>
      <c r="AX34">
        <f t="shared" si="316"/>
        <v>0</v>
      </c>
      <c r="AY34">
        <f t="shared" si="317"/>
        <v>0</v>
      </c>
      <c r="AZ34">
        <f t="shared" si="318"/>
        <v>0</v>
      </c>
      <c r="BA34">
        <f t="shared" si="319"/>
        <v>0</v>
      </c>
      <c r="BB34">
        <f t="shared" si="320"/>
        <v>0</v>
      </c>
      <c r="BC34">
        <f t="shared" si="321"/>
        <v>0</v>
      </c>
      <c r="BD34">
        <f t="shared" si="322"/>
        <v>0</v>
      </c>
      <c r="BE34">
        <f t="shared" si="0"/>
        <v>0</v>
      </c>
      <c r="BF34">
        <f t="shared" si="1"/>
        <v>0</v>
      </c>
      <c r="BG34">
        <f t="shared" si="2"/>
        <v>200</v>
      </c>
      <c r="BH34">
        <f t="shared" si="3"/>
        <v>0</v>
      </c>
      <c r="BI34">
        <f t="shared" si="4"/>
        <v>0</v>
      </c>
      <c r="BJ34">
        <f t="shared" si="5"/>
        <v>0</v>
      </c>
      <c r="BK34">
        <f t="shared" si="6"/>
        <v>0</v>
      </c>
      <c r="BL34">
        <f t="shared" si="7"/>
        <v>0</v>
      </c>
      <c r="BM34">
        <f t="shared" si="8"/>
        <v>0</v>
      </c>
      <c r="BN34">
        <f t="shared" si="9"/>
        <v>0</v>
      </c>
      <c r="BO34">
        <f t="shared" si="10"/>
        <v>0</v>
      </c>
      <c r="BP34">
        <f t="shared" si="11"/>
        <v>0</v>
      </c>
      <c r="BQ34">
        <f t="shared" si="12"/>
        <v>4372.57</v>
      </c>
      <c r="BR34">
        <f t="shared" si="13"/>
        <v>0</v>
      </c>
      <c r="BS34">
        <f t="shared" si="14"/>
        <v>0</v>
      </c>
      <c r="BT34">
        <f t="shared" si="15"/>
        <v>0</v>
      </c>
      <c r="BU34">
        <f t="shared" si="16"/>
        <v>0</v>
      </c>
      <c r="BV34">
        <f t="shared" si="17"/>
        <v>0</v>
      </c>
      <c r="BW34">
        <f t="shared" si="18"/>
        <v>0</v>
      </c>
      <c r="BX34">
        <f t="shared" si="19"/>
        <v>0</v>
      </c>
      <c r="BY34">
        <f t="shared" si="20"/>
        <v>0</v>
      </c>
      <c r="BZ34">
        <f t="shared" si="21"/>
        <v>0</v>
      </c>
      <c r="CA34">
        <f t="shared" si="22"/>
        <v>3919.57</v>
      </c>
      <c r="CB34">
        <f t="shared" si="23"/>
        <v>0</v>
      </c>
      <c r="CC34">
        <f t="shared" si="24"/>
        <v>0</v>
      </c>
      <c r="CD34">
        <f t="shared" si="25"/>
        <v>0</v>
      </c>
      <c r="CE34">
        <f t="shared" si="26"/>
        <v>0</v>
      </c>
      <c r="CF34">
        <f t="shared" si="27"/>
        <v>0</v>
      </c>
      <c r="CG34">
        <f t="shared" si="28"/>
        <v>0</v>
      </c>
      <c r="CH34">
        <f t="shared" si="29"/>
        <v>0</v>
      </c>
      <c r="CI34">
        <f t="shared" si="30"/>
        <v>453</v>
      </c>
      <c r="CJ34">
        <f t="shared" si="31"/>
        <v>4527.67</v>
      </c>
      <c r="CK34">
        <f t="shared" si="32"/>
        <v>3919.57</v>
      </c>
      <c r="CL34">
        <f t="shared" si="33"/>
        <v>44.9</v>
      </c>
      <c r="CM34">
        <f t="shared" si="34"/>
        <v>652.99999999999989</v>
      </c>
      <c r="CN34">
        <f t="shared" si="35"/>
        <v>3</v>
      </c>
      <c r="CO34" t="str">
        <f t="shared" si="36"/>
        <v/>
      </c>
      <c r="CP34">
        <f t="shared" si="37"/>
        <v>2</v>
      </c>
      <c r="DM34">
        <f t="shared" si="38"/>
        <v>3</v>
      </c>
      <c r="DN34">
        <f t="shared" si="39"/>
        <v>999</v>
      </c>
      <c r="DV34">
        <v>31</v>
      </c>
      <c r="DW34">
        <f t="shared" si="323"/>
        <v>0</v>
      </c>
      <c r="DX34">
        <f t="shared" si="324"/>
        <v>0</v>
      </c>
      <c r="DY34">
        <f t="shared" si="325"/>
        <v>4289.34</v>
      </c>
      <c r="DZ34">
        <f t="shared" si="326"/>
        <v>0</v>
      </c>
      <c r="EA34">
        <f t="shared" si="327"/>
        <v>0</v>
      </c>
      <c r="EB34">
        <f t="shared" si="328"/>
        <v>0</v>
      </c>
      <c r="EC34">
        <f t="shared" si="329"/>
        <v>0</v>
      </c>
      <c r="ED34">
        <f t="shared" si="330"/>
        <v>0</v>
      </c>
      <c r="EE34">
        <f t="shared" si="331"/>
        <v>0</v>
      </c>
      <c r="EF34">
        <f t="shared" si="332"/>
        <v>0</v>
      </c>
      <c r="EG34">
        <f t="shared" si="40"/>
        <v>0</v>
      </c>
      <c r="EH34">
        <f t="shared" si="41"/>
        <v>0</v>
      </c>
      <c r="EI34">
        <f t="shared" si="42"/>
        <v>200</v>
      </c>
      <c r="EJ34">
        <f t="shared" si="43"/>
        <v>0</v>
      </c>
      <c r="EK34">
        <f t="shared" si="44"/>
        <v>0</v>
      </c>
      <c r="EL34">
        <f t="shared" si="45"/>
        <v>0</v>
      </c>
      <c r="EM34">
        <f t="shared" si="46"/>
        <v>0</v>
      </c>
      <c r="EN34">
        <f t="shared" si="47"/>
        <v>0</v>
      </c>
      <c r="EO34">
        <f t="shared" si="48"/>
        <v>0</v>
      </c>
      <c r="EP34">
        <f t="shared" si="49"/>
        <v>0</v>
      </c>
      <c r="EQ34">
        <f t="shared" si="50"/>
        <v>0</v>
      </c>
      <c r="ER34">
        <f t="shared" si="51"/>
        <v>0</v>
      </c>
      <c r="ES34">
        <f t="shared" si="52"/>
        <v>4131.88</v>
      </c>
      <c r="ET34">
        <f t="shared" si="53"/>
        <v>0</v>
      </c>
      <c r="EU34">
        <f t="shared" si="54"/>
        <v>0</v>
      </c>
      <c r="EV34">
        <f t="shared" si="55"/>
        <v>0</v>
      </c>
      <c r="EW34">
        <f t="shared" si="56"/>
        <v>0</v>
      </c>
      <c r="EX34">
        <f t="shared" si="57"/>
        <v>0</v>
      </c>
      <c r="EY34">
        <f t="shared" si="58"/>
        <v>0</v>
      </c>
      <c r="EZ34">
        <f t="shared" si="59"/>
        <v>0</v>
      </c>
      <c r="FA34">
        <f t="shared" si="60"/>
        <v>0</v>
      </c>
      <c r="FB34">
        <f t="shared" si="61"/>
        <v>0</v>
      </c>
      <c r="FC34">
        <f t="shared" si="62"/>
        <v>3678.88</v>
      </c>
      <c r="FD34">
        <f t="shared" si="63"/>
        <v>0</v>
      </c>
      <c r="FE34">
        <f t="shared" si="64"/>
        <v>0</v>
      </c>
      <c r="FF34">
        <f t="shared" si="65"/>
        <v>0</v>
      </c>
      <c r="FG34">
        <f t="shared" si="66"/>
        <v>0</v>
      </c>
      <c r="FH34">
        <f t="shared" si="67"/>
        <v>0</v>
      </c>
      <c r="FI34">
        <f t="shared" si="68"/>
        <v>0</v>
      </c>
      <c r="FJ34">
        <f t="shared" si="69"/>
        <v>0</v>
      </c>
      <c r="FK34">
        <f t="shared" si="70"/>
        <v>453</v>
      </c>
      <c r="FL34">
        <f t="shared" si="71"/>
        <v>4289.34</v>
      </c>
      <c r="FM34">
        <f t="shared" si="72"/>
        <v>3678.88</v>
      </c>
      <c r="FN34">
        <f t="shared" si="73"/>
        <v>42.54</v>
      </c>
      <c r="FO34">
        <f t="shared" si="74"/>
        <v>653</v>
      </c>
      <c r="FP34">
        <f t="shared" si="75"/>
        <v>3</v>
      </c>
      <c r="FQ34" t="str">
        <f t="shared" si="76"/>
        <v/>
      </c>
      <c r="FR34">
        <f t="shared" si="77"/>
        <v>2</v>
      </c>
      <c r="GO34">
        <f t="shared" si="78"/>
        <v>3</v>
      </c>
      <c r="GP34">
        <f t="shared" si="79"/>
        <v>999</v>
      </c>
      <c r="GX34">
        <v>31</v>
      </c>
      <c r="GY34">
        <f t="shared" si="333"/>
        <v>1697.78</v>
      </c>
      <c r="GZ34">
        <f t="shared" si="334"/>
        <v>5901.35</v>
      </c>
      <c r="HA34">
        <f t="shared" si="335"/>
        <v>5152.38</v>
      </c>
      <c r="HB34">
        <f t="shared" si="336"/>
        <v>0</v>
      </c>
      <c r="HC34">
        <f t="shared" si="337"/>
        <v>0</v>
      </c>
      <c r="HD34">
        <f t="shared" si="338"/>
        <v>0</v>
      </c>
      <c r="HE34">
        <f t="shared" si="339"/>
        <v>0</v>
      </c>
      <c r="HF34">
        <f t="shared" si="340"/>
        <v>0</v>
      </c>
      <c r="HG34">
        <f t="shared" si="341"/>
        <v>0</v>
      </c>
      <c r="HH34">
        <f t="shared" si="342"/>
        <v>0</v>
      </c>
      <c r="HI34">
        <f t="shared" si="80"/>
        <v>90</v>
      </c>
      <c r="HJ34">
        <f t="shared" si="81"/>
        <v>163</v>
      </c>
      <c r="HK34">
        <f t="shared" si="82"/>
        <v>200</v>
      </c>
      <c r="HL34">
        <f t="shared" si="83"/>
        <v>0</v>
      </c>
      <c r="HM34">
        <f t="shared" si="84"/>
        <v>0</v>
      </c>
      <c r="HN34">
        <f t="shared" si="85"/>
        <v>0</v>
      </c>
      <c r="HO34">
        <f t="shared" si="86"/>
        <v>0</v>
      </c>
      <c r="HP34">
        <f t="shared" si="87"/>
        <v>0</v>
      </c>
      <c r="HQ34">
        <f t="shared" si="88"/>
        <v>0</v>
      </c>
      <c r="HR34">
        <f t="shared" si="89"/>
        <v>0</v>
      </c>
      <c r="HS34">
        <f t="shared" si="90"/>
        <v>1640.31</v>
      </c>
      <c r="HT34">
        <f t="shared" si="91"/>
        <v>5873.54</v>
      </c>
      <c r="HU34">
        <f t="shared" si="92"/>
        <v>5003.47</v>
      </c>
      <c r="HV34">
        <f t="shared" si="93"/>
        <v>0</v>
      </c>
      <c r="HW34">
        <f t="shared" si="94"/>
        <v>0</v>
      </c>
      <c r="HX34">
        <f t="shared" si="95"/>
        <v>0</v>
      </c>
      <c r="HY34">
        <f t="shared" si="96"/>
        <v>0</v>
      </c>
      <c r="HZ34">
        <f t="shared" si="97"/>
        <v>0</v>
      </c>
      <c r="IA34">
        <f t="shared" si="98"/>
        <v>0</v>
      </c>
      <c r="IB34">
        <f t="shared" si="99"/>
        <v>0</v>
      </c>
      <c r="IC34">
        <f t="shared" si="100"/>
        <v>1640.31</v>
      </c>
      <c r="ID34">
        <f t="shared" si="101"/>
        <v>5873.54</v>
      </c>
      <c r="IE34">
        <f t="shared" si="102"/>
        <v>5003.47</v>
      </c>
      <c r="IF34">
        <f t="shared" si="103"/>
        <v>0</v>
      </c>
      <c r="IG34">
        <f t="shared" si="104"/>
        <v>0</v>
      </c>
      <c r="IH34">
        <f t="shared" si="105"/>
        <v>0</v>
      </c>
      <c r="II34">
        <f t="shared" si="106"/>
        <v>0</v>
      </c>
      <c r="IJ34">
        <f t="shared" si="107"/>
        <v>0</v>
      </c>
      <c r="IK34">
        <f t="shared" si="108"/>
        <v>0</v>
      </c>
      <c r="IL34">
        <f t="shared" si="109"/>
        <v>0</v>
      </c>
      <c r="IM34">
        <f t="shared" si="110"/>
        <v>0</v>
      </c>
      <c r="IN34">
        <f t="shared" si="111"/>
        <v>12751.51</v>
      </c>
      <c r="IO34">
        <f t="shared" si="112"/>
        <v>12517.32</v>
      </c>
      <c r="IP34">
        <f t="shared" si="113"/>
        <v>218.81</v>
      </c>
      <c r="IQ34">
        <f t="shared" si="114"/>
        <v>453.00000000000051</v>
      </c>
      <c r="IR34">
        <f t="shared" si="115"/>
        <v>1</v>
      </c>
      <c r="IS34" t="str">
        <f t="shared" si="116"/>
        <v/>
      </c>
      <c r="IT34">
        <f t="shared" si="117"/>
        <v>0</v>
      </c>
      <c r="JQ34">
        <f t="shared" si="118"/>
        <v>1</v>
      </c>
      <c r="JR34">
        <f t="shared" si="119"/>
        <v>999</v>
      </c>
      <c r="JZ34">
        <v>31</v>
      </c>
      <c r="KA34">
        <f t="shared" si="343"/>
        <v>0</v>
      </c>
      <c r="KB34">
        <f t="shared" si="344"/>
        <v>3550.73</v>
      </c>
      <c r="KC34">
        <f t="shared" si="345"/>
        <v>5152.38</v>
      </c>
      <c r="KD34">
        <f t="shared" si="346"/>
        <v>0</v>
      </c>
      <c r="KE34">
        <f t="shared" si="347"/>
        <v>0</v>
      </c>
      <c r="KF34">
        <f t="shared" si="348"/>
        <v>0</v>
      </c>
      <c r="KG34">
        <f t="shared" si="349"/>
        <v>0</v>
      </c>
      <c r="KH34">
        <f t="shared" si="350"/>
        <v>0</v>
      </c>
      <c r="KI34">
        <f t="shared" si="351"/>
        <v>0</v>
      </c>
      <c r="KJ34">
        <f t="shared" si="352"/>
        <v>0</v>
      </c>
      <c r="KK34">
        <f t="shared" si="120"/>
        <v>0</v>
      </c>
      <c r="KL34">
        <f t="shared" si="121"/>
        <v>163</v>
      </c>
      <c r="KM34">
        <f t="shared" si="122"/>
        <v>200</v>
      </c>
      <c r="KN34">
        <f t="shared" si="123"/>
        <v>0</v>
      </c>
      <c r="KO34">
        <f t="shared" si="124"/>
        <v>0</v>
      </c>
      <c r="KP34">
        <f t="shared" si="125"/>
        <v>0</v>
      </c>
      <c r="KQ34">
        <f t="shared" si="126"/>
        <v>0</v>
      </c>
      <c r="KR34">
        <f t="shared" si="127"/>
        <v>0</v>
      </c>
      <c r="KS34">
        <f t="shared" si="128"/>
        <v>0</v>
      </c>
      <c r="KT34">
        <f t="shared" si="129"/>
        <v>0</v>
      </c>
      <c r="KU34">
        <f t="shared" si="130"/>
        <v>0</v>
      </c>
      <c r="KV34">
        <f t="shared" si="131"/>
        <v>3469.07</v>
      </c>
      <c r="KW34">
        <f t="shared" si="132"/>
        <v>5003.47</v>
      </c>
      <c r="KX34">
        <f t="shared" si="133"/>
        <v>0</v>
      </c>
      <c r="KY34">
        <f t="shared" si="134"/>
        <v>0</v>
      </c>
      <c r="KZ34">
        <f t="shared" si="135"/>
        <v>0</v>
      </c>
      <c r="LA34">
        <f t="shared" si="136"/>
        <v>0</v>
      </c>
      <c r="LB34">
        <f t="shared" si="137"/>
        <v>0</v>
      </c>
      <c r="LC34">
        <f t="shared" si="138"/>
        <v>0</v>
      </c>
      <c r="LD34">
        <f t="shared" si="139"/>
        <v>0</v>
      </c>
      <c r="LE34">
        <f t="shared" si="140"/>
        <v>0</v>
      </c>
      <c r="LF34">
        <f t="shared" si="141"/>
        <v>3279.07</v>
      </c>
      <c r="LG34">
        <f t="shared" si="142"/>
        <v>5003.47</v>
      </c>
      <c r="LH34">
        <f t="shared" si="143"/>
        <v>0</v>
      </c>
      <c r="LI34">
        <f t="shared" si="144"/>
        <v>0</v>
      </c>
      <c r="LJ34">
        <f t="shared" si="145"/>
        <v>0</v>
      </c>
      <c r="LK34">
        <f t="shared" si="146"/>
        <v>0</v>
      </c>
      <c r="LL34">
        <f t="shared" si="147"/>
        <v>0</v>
      </c>
      <c r="LM34">
        <f t="shared" si="148"/>
        <v>0</v>
      </c>
      <c r="LN34">
        <f t="shared" si="149"/>
        <v>0</v>
      </c>
      <c r="LO34">
        <f t="shared" si="150"/>
        <v>190</v>
      </c>
      <c r="LP34">
        <f t="shared" si="151"/>
        <v>8703.11</v>
      </c>
      <c r="LQ34">
        <f t="shared" si="152"/>
        <v>8282.5400000000009</v>
      </c>
      <c r="LR34">
        <f t="shared" si="153"/>
        <v>132.43</v>
      </c>
      <c r="LS34">
        <f t="shared" si="154"/>
        <v>552.99999999999977</v>
      </c>
      <c r="LT34">
        <f t="shared" si="155"/>
        <v>2</v>
      </c>
      <c r="LU34" t="str">
        <f t="shared" si="156"/>
        <v/>
      </c>
      <c r="LV34">
        <f t="shared" si="157"/>
        <v>1</v>
      </c>
      <c r="MS34">
        <f t="shared" si="158"/>
        <v>2</v>
      </c>
      <c r="MT34">
        <f t="shared" si="159"/>
        <v>999</v>
      </c>
      <c r="NB34">
        <v>31</v>
      </c>
      <c r="NC34">
        <f t="shared" si="353"/>
        <v>0</v>
      </c>
      <c r="ND34">
        <f t="shared" si="354"/>
        <v>0</v>
      </c>
      <c r="NE34">
        <f t="shared" si="355"/>
        <v>4527.67</v>
      </c>
      <c r="NF34">
        <f t="shared" si="356"/>
        <v>0</v>
      </c>
      <c r="NG34">
        <f t="shared" si="357"/>
        <v>0</v>
      </c>
      <c r="NH34">
        <f t="shared" si="358"/>
        <v>0</v>
      </c>
      <c r="NI34">
        <f t="shared" si="359"/>
        <v>0</v>
      </c>
      <c r="NJ34">
        <f t="shared" si="360"/>
        <v>0</v>
      </c>
      <c r="NK34">
        <f t="shared" si="361"/>
        <v>0</v>
      </c>
      <c r="NL34">
        <f t="shared" si="362"/>
        <v>0</v>
      </c>
      <c r="NM34">
        <f t="shared" si="160"/>
        <v>0</v>
      </c>
      <c r="NN34">
        <f t="shared" si="161"/>
        <v>0</v>
      </c>
      <c r="NO34">
        <f t="shared" si="162"/>
        <v>200</v>
      </c>
      <c r="NP34">
        <f t="shared" si="163"/>
        <v>0</v>
      </c>
      <c r="NQ34">
        <f t="shared" si="164"/>
        <v>0</v>
      </c>
      <c r="NR34">
        <f t="shared" si="165"/>
        <v>0</v>
      </c>
      <c r="NS34">
        <f t="shared" si="166"/>
        <v>0</v>
      </c>
      <c r="NT34">
        <f t="shared" si="167"/>
        <v>0</v>
      </c>
      <c r="NU34">
        <f t="shared" si="168"/>
        <v>0</v>
      </c>
      <c r="NV34">
        <f t="shared" si="169"/>
        <v>0</v>
      </c>
      <c r="NW34">
        <f t="shared" si="170"/>
        <v>0</v>
      </c>
      <c r="NX34">
        <f t="shared" si="171"/>
        <v>0</v>
      </c>
      <c r="NY34">
        <f t="shared" si="172"/>
        <v>4372.57</v>
      </c>
      <c r="NZ34">
        <f t="shared" si="173"/>
        <v>0</v>
      </c>
      <c r="OA34">
        <f t="shared" si="174"/>
        <v>0</v>
      </c>
      <c r="OB34">
        <f t="shared" si="175"/>
        <v>0</v>
      </c>
      <c r="OC34">
        <f t="shared" si="176"/>
        <v>0</v>
      </c>
      <c r="OD34">
        <f t="shared" si="177"/>
        <v>0</v>
      </c>
      <c r="OE34">
        <f t="shared" si="178"/>
        <v>0</v>
      </c>
      <c r="OF34">
        <f t="shared" si="179"/>
        <v>0</v>
      </c>
      <c r="OG34">
        <f t="shared" si="180"/>
        <v>0</v>
      </c>
      <c r="OH34">
        <f t="shared" si="181"/>
        <v>0</v>
      </c>
      <c r="OI34">
        <f t="shared" si="182"/>
        <v>3919.57</v>
      </c>
      <c r="OJ34">
        <f t="shared" si="183"/>
        <v>0</v>
      </c>
      <c r="OK34">
        <f t="shared" si="184"/>
        <v>0</v>
      </c>
      <c r="OL34">
        <f t="shared" si="185"/>
        <v>0</v>
      </c>
      <c r="OM34">
        <f t="shared" si="186"/>
        <v>0</v>
      </c>
      <c r="ON34">
        <f t="shared" si="187"/>
        <v>0</v>
      </c>
      <c r="OO34">
        <f t="shared" si="188"/>
        <v>0</v>
      </c>
      <c r="OP34">
        <f t="shared" si="189"/>
        <v>0</v>
      </c>
      <c r="OQ34">
        <f t="shared" si="190"/>
        <v>453</v>
      </c>
      <c r="OR34">
        <f t="shared" si="191"/>
        <v>4527.67</v>
      </c>
      <c r="OS34">
        <f t="shared" si="192"/>
        <v>3919.57</v>
      </c>
      <c r="OT34">
        <f t="shared" si="193"/>
        <v>44.9</v>
      </c>
      <c r="OU34">
        <f t="shared" si="194"/>
        <v>652.99999999999989</v>
      </c>
      <c r="OV34">
        <f t="shared" si="195"/>
        <v>3</v>
      </c>
      <c r="OW34" t="str">
        <f t="shared" si="196"/>
        <v/>
      </c>
      <c r="OX34">
        <f t="shared" si="197"/>
        <v>2</v>
      </c>
      <c r="PU34">
        <f t="shared" si="198"/>
        <v>3</v>
      </c>
      <c r="PV34">
        <f t="shared" si="199"/>
        <v>999</v>
      </c>
      <c r="QD34">
        <v>31</v>
      </c>
      <c r="QE34">
        <f t="shared" si="363"/>
        <v>0</v>
      </c>
      <c r="QF34">
        <f t="shared" si="364"/>
        <v>0</v>
      </c>
      <c r="QG34">
        <f t="shared" si="365"/>
        <v>529.95000000000005</v>
      </c>
      <c r="QH34">
        <f t="shared" si="366"/>
        <v>0</v>
      </c>
      <c r="QI34">
        <f t="shared" si="367"/>
        <v>0</v>
      </c>
      <c r="QJ34">
        <f t="shared" si="368"/>
        <v>0</v>
      </c>
      <c r="QK34">
        <f t="shared" si="369"/>
        <v>0</v>
      </c>
      <c r="QL34">
        <f t="shared" si="370"/>
        <v>0</v>
      </c>
      <c r="QM34">
        <f t="shared" si="371"/>
        <v>0</v>
      </c>
      <c r="QN34">
        <f t="shared" si="372"/>
        <v>0</v>
      </c>
      <c r="QO34">
        <f t="shared" si="200"/>
        <v>0</v>
      </c>
      <c r="QP34">
        <f t="shared" si="201"/>
        <v>0</v>
      </c>
      <c r="QQ34">
        <f t="shared" si="202"/>
        <v>200</v>
      </c>
      <c r="QR34">
        <f t="shared" si="203"/>
        <v>0</v>
      </c>
      <c r="QS34">
        <f t="shared" si="204"/>
        <v>0</v>
      </c>
      <c r="QT34">
        <f t="shared" si="205"/>
        <v>0</v>
      </c>
      <c r="QU34">
        <f t="shared" si="206"/>
        <v>0</v>
      </c>
      <c r="QV34">
        <f t="shared" si="207"/>
        <v>0</v>
      </c>
      <c r="QW34">
        <f t="shared" si="208"/>
        <v>0</v>
      </c>
      <c r="QX34">
        <f t="shared" si="209"/>
        <v>0</v>
      </c>
      <c r="QY34">
        <f t="shared" si="210"/>
        <v>0</v>
      </c>
      <c r="QZ34">
        <f t="shared" si="211"/>
        <v>0</v>
      </c>
      <c r="RA34">
        <f t="shared" si="212"/>
        <v>335.21000000000004</v>
      </c>
      <c r="RB34">
        <f t="shared" si="213"/>
        <v>0</v>
      </c>
      <c r="RC34">
        <f t="shared" si="214"/>
        <v>0</v>
      </c>
      <c r="RD34">
        <f t="shared" si="215"/>
        <v>0</v>
      </c>
      <c r="RE34">
        <f t="shared" si="216"/>
        <v>0</v>
      </c>
      <c r="RF34">
        <f t="shared" si="217"/>
        <v>0</v>
      </c>
      <c r="RG34">
        <f t="shared" si="218"/>
        <v>0</v>
      </c>
      <c r="RH34">
        <f t="shared" si="219"/>
        <v>0</v>
      </c>
      <c r="RI34">
        <f t="shared" si="220"/>
        <v>0</v>
      </c>
      <c r="RJ34">
        <f t="shared" si="221"/>
        <v>0</v>
      </c>
      <c r="RK34">
        <f t="shared" si="222"/>
        <v>0</v>
      </c>
      <c r="RL34">
        <f t="shared" si="223"/>
        <v>0</v>
      </c>
      <c r="RM34">
        <f t="shared" si="224"/>
        <v>0</v>
      </c>
      <c r="RN34">
        <f t="shared" si="225"/>
        <v>0</v>
      </c>
      <c r="RO34">
        <f t="shared" si="226"/>
        <v>0</v>
      </c>
      <c r="RP34">
        <f t="shared" si="227"/>
        <v>0</v>
      </c>
      <c r="RQ34">
        <f t="shared" si="228"/>
        <v>0</v>
      </c>
      <c r="RR34">
        <f t="shared" si="229"/>
        <v>0</v>
      </c>
      <c r="RS34">
        <f t="shared" si="230"/>
        <v>553</v>
      </c>
      <c r="RT34">
        <f t="shared" si="231"/>
        <v>529.95000000000005</v>
      </c>
      <c r="RU34">
        <f t="shared" si="232"/>
        <v>0</v>
      </c>
      <c r="RV34">
        <f t="shared" si="233"/>
        <v>5.26</v>
      </c>
      <c r="RW34">
        <f t="shared" si="234"/>
        <v>535.21</v>
      </c>
      <c r="RX34">
        <f t="shared" si="235"/>
        <v>3</v>
      </c>
      <c r="RY34">
        <f t="shared" si="236"/>
        <v>3</v>
      </c>
      <c r="RZ34">
        <f t="shared" si="237"/>
        <v>3</v>
      </c>
      <c r="SW34">
        <f t="shared" si="238"/>
        <v>3</v>
      </c>
      <c r="SX34">
        <f t="shared" si="239"/>
        <v>3</v>
      </c>
      <c r="TF34">
        <v>31</v>
      </c>
      <c r="TG34">
        <f t="shared" si="373"/>
        <v>0</v>
      </c>
      <c r="TH34">
        <f t="shared" si="374"/>
        <v>0</v>
      </c>
      <c r="TI34">
        <f t="shared" si="375"/>
        <v>0</v>
      </c>
      <c r="TJ34">
        <f t="shared" si="376"/>
        <v>0</v>
      </c>
      <c r="TK34">
        <f t="shared" si="377"/>
        <v>0</v>
      </c>
      <c r="TL34">
        <f t="shared" si="378"/>
        <v>0</v>
      </c>
      <c r="TM34">
        <f t="shared" si="379"/>
        <v>0</v>
      </c>
      <c r="TN34">
        <f t="shared" si="380"/>
        <v>0</v>
      </c>
      <c r="TO34">
        <f t="shared" si="381"/>
        <v>0</v>
      </c>
      <c r="TP34">
        <f t="shared" si="382"/>
        <v>0</v>
      </c>
      <c r="TQ34">
        <f t="shared" si="240"/>
        <v>0</v>
      </c>
      <c r="TR34">
        <f t="shared" si="241"/>
        <v>0</v>
      </c>
      <c r="TS34">
        <f t="shared" si="242"/>
        <v>0</v>
      </c>
      <c r="TT34">
        <f t="shared" si="243"/>
        <v>0</v>
      </c>
      <c r="TU34">
        <f t="shared" si="244"/>
        <v>0</v>
      </c>
      <c r="TV34">
        <f t="shared" si="245"/>
        <v>0</v>
      </c>
      <c r="TW34">
        <f t="shared" si="246"/>
        <v>0</v>
      </c>
      <c r="TX34">
        <f t="shared" si="247"/>
        <v>0</v>
      </c>
      <c r="TY34">
        <f t="shared" si="248"/>
        <v>0</v>
      </c>
      <c r="TZ34">
        <f t="shared" si="249"/>
        <v>0</v>
      </c>
      <c r="UA34">
        <f t="shared" si="250"/>
        <v>0</v>
      </c>
      <c r="UB34">
        <f t="shared" si="251"/>
        <v>0</v>
      </c>
      <c r="UC34">
        <f t="shared" si="252"/>
        <v>0</v>
      </c>
      <c r="UD34">
        <f t="shared" si="253"/>
        <v>0</v>
      </c>
      <c r="UE34">
        <f t="shared" si="254"/>
        <v>0</v>
      </c>
      <c r="UF34">
        <f t="shared" si="255"/>
        <v>0</v>
      </c>
      <c r="UG34">
        <f t="shared" si="256"/>
        <v>0</v>
      </c>
      <c r="UH34">
        <f t="shared" si="257"/>
        <v>0</v>
      </c>
      <c r="UI34">
        <f t="shared" si="258"/>
        <v>0</v>
      </c>
      <c r="UJ34">
        <f t="shared" si="259"/>
        <v>0</v>
      </c>
      <c r="UK34">
        <f t="shared" si="260"/>
        <v>0</v>
      </c>
      <c r="UL34">
        <f t="shared" si="261"/>
        <v>0</v>
      </c>
      <c r="UM34">
        <f t="shared" si="262"/>
        <v>0</v>
      </c>
      <c r="UN34">
        <f t="shared" si="263"/>
        <v>0</v>
      </c>
      <c r="UO34">
        <f t="shared" si="264"/>
        <v>0</v>
      </c>
      <c r="UP34">
        <f t="shared" si="265"/>
        <v>0</v>
      </c>
      <c r="UQ34">
        <f t="shared" si="266"/>
        <v>0</v>
      </c>
      <c r="UR34">
        <f t="shared" si="267"/>
        <v>0</v>
      </c>
      <c r="US34">
        <f t="shared" si="268"/>
        <v>0</v>
      </c>
      <c r="UT34">
        <f t="shared" si="269"/>
        <v>0</v>
      </c>
      <c r="UU34">
        <f t="shared" si="270"/>
        <v>853</v>
      </c>
      <c r="UV34">
        <f t="shared" si="271"/>
        <v>0</v>
      </c>
      <c r="UW34">
        <f t="shared" si="272"/>
        <v>0</v>
      </c>
      <c r="UX34">
        <f t="shared" si="273"/>
        <v>0</v>
      </c>
      <c r="UY34">
        <f t="shared" si="274"/>
        <v>0</v>
      </c>
      <c r="UZ34" t="str">
        <f t="shared" si="275"/>
        <v/>
      </c>
      <c r="VA34" t="str">
        <f t="shared" si="276"/>
        <v/>
      </c>
      <c r="VB34">
        <f t="shared" si="277"/>
        <v>3</v>
      </c>
      <c r="VY34">
        <f t="shared" si="278"/>
        <v>999</v>
      </c>
      <c r="VZ34">
        <f t="shared" si="279"/>
        <v>999</v>
      </c>
      <c r="WH34">
        <v>31</v>
      </c>
      <c r="WI34">
        <f t="shared" si="383"/>
        <v>1697.78</v>
      </c>
      <c r="WJ34">
        <f t="shared" si="384"/>
        <v>5901.35</v>
      </c>
      <c r="WK34">
        <f t="shared" si="385"/>
        <v>5152.38</v>
      </c>
      <c r="WL34">
        <f t="shared" si="386"/>
        <v>0</v>
      </c>
      <c r="WM34">
        <f t="shared" si="387"/>
        <v>0</v>
      </c>
      <c r="WN34">
        <f t="shared" si="388"/>
        <v>0</v>
      </c>
      <c r="WO34">
        <f t="shared" si="389"/>
        <v>0</v>
      </c>
      <c r="WP34">
        <f t="shared" si="390"/>
        <v>0</v>
      </c>
      <c r="WQ34">
        <f t="shared" si="391"/>
        <v>0</v>
      </c>
      <c r="WR34">
        <f t="shared" si="392"/>
        <v>0</v>
      </c>
      <c r="WS34">
        <f t="shared" si="280"/>
        <v>90</v>
      </c>
      <c r="WT34">
        <f t="shared" si="281"/>
        <v>163</v>
      </c>
      <c r="WU34">
        <f t="shared" si="282"/>
        <v>200</v>
      </c>
      <c r="WV34">
        <f t="shared" si="283"/>
        <v>0</v>
      </c>
      <c r="WW34">
        <f t="shared" si="284"/>
        <v>0</v>
      </c>
      <c r="WX34">
        <f t="shared" si="285"/>
        <v>0</v>
      </c>
      <c r="WY34">
        <f t="shared" si="286"/>
        <v>0</v>
      </c>
      <c r="WZ34">
        <f t="shared" si="287"/>
        <v>0</v>
      </c>
      <c r="XA34">
        <f t="shared" si="288"/>
        <v>0</v>
      </c>
      <c r="XB34">
        <f t="shared" si="289"/>
        <v>0</v>
      </c>
      <c r="XC34">
        <f t="shared" si="290"/>
        <v>1640.31</v>
      </c>
      <c r="XD34">
        <f t="shared" si="291"/>
        <v>5873.54</v>
      </c>
      <c r="XE34">
        <f t="shared" si="292"/>
        <v>5003.47</v>
      </c>
      <c r="XF34">
        <f t="shared" si="293"/>
        <v>0</v>
      </c>
      <c r="XG34">
        <f t="shared" si="294"/>
        <v>0</v>
      </c>
      <c r="XH34">
        <f t="shared" si="295"/>
        <v>0</v>
      </c>
      <c r="XI34">
        <f t="shared" si="296"/>
        <v>0</v>
      </c>
      <c r="XJ34">
        <f t="shared" si="297"/>
        <v>0</v>
      </c>
      <c r="XK34">
        <f t="shared" si="298"/>
        <v>0</v>
      </c>
      <c r="XL34">
        <f t="shared" si="299"/>
        <v>0</v>
      </c>
      <c r="XM34">
        <f t="shared" si="300"/>
        <v>1640.31</v>
      </c>
      <c r="XN34">
        <f t="shared" si="301"/>
        <v>5873.54</v>
      </c>
      <c r="XO34">
        <f t="shared" si="302"/>
        <v>5003.47</v>
      </c>
      <c r="XP34">
        <f t="shared" si="303"/>
        <v>0</v>
      </c>
      <c r="XQ34">
        <f t="shared" si="304"/>
        <v>0</v>
      </c>
      <c r="XR34">
        <f t="shared" si="305"/>
        <v>0</v>
      </c>
      <c r="XS34">
        <f t="shared" si="306"/>
        <v>0</v>
      </c>
      <c r="XT34">
        <f t="shared" si="307"/>
        <v>0</v>
      </c>
      <c r="XU34">
        <f t="shared" si="308"/>
        <v>0</v>
      </c>
      <c r="XV34">
        <f t="shared" si="309"/>
        <v>0</v>
      </c>
      <c r="XX34">
        <f t="shared" si="310"/>
        <v>12751.51</v>
      </c>
      <c r="XY34">
        <f t="shared" si="311"/>
        <v>12517.32</v>
      </c>
      <c r="XZ34">
        <f t="shared" si="312"/>
        <v>218.81</v>
      </c>
    </row>
    <row r="35" spans="1:650" x14ac:dyDescent="0.45">
      <c r="B35" s="27" t="str">
        <f>IF(IFERROR(MATCH(9,$AQ$4:$AQ$13,0),"")="","",9)</f>
        <v/>
      </c>
      <c r="C35" s="28" t="str">
        <f>IF(IFERROR(MATCH(9,$AQ$4:$AQ$13,0),"")="","",INDEX($C$7:$C$16,IFERROR(MATCH(9,$AQ$4:$AQ$13,0),"")))</f>
        <v/>
      </c>
      <c r="D35" s="29" t="str">
        <f>IF(IFERROR(MATCH(9,$AQ$4:$AQ$13,0),"")="","",INDEX($D$7:$D$16,IFERROR(MATCH(9,$AQ$4:$AQ$13,0),"")))</f>
        <v/>
      </c>
      <c r="E35" s="30" t="str">
        <f>IF(IFERROR(MATCH(9,$AQ$4:$AQ$13,0),"")="","",INDEX($E$7:$E$16,IFERROR(MATCH(9,$AQ$4:$AQ$13,0),"")))</f>
        <v/>
      </c>
      <c r="F35" s="29" t="str">
        <f>IF(IFERROR(MATCH(9,$AQ$4:$AQ$13,0),"")="","",INDEX($F$7:$F$16,IFERROR(MATCH(9,$AQ$4:$AQ$13,0),"")))</f>
        <v/>
      </c>
      <c r="AT35">
        <v>32</v>
      </c>
      <c r="AU35">
        <f t="shared" si="313"/>
        <v>0</v>
      </c>
      <c r="AV35">
        <f t="shared" si="314"/>
        <v>0</v>
      </c>
      <c r="AW35">
        <f t="shared" si="315"/>
        <v>3919.57</v>
      </c>
      <c r="AX35">
        <f t="shared" si="316"/>
        <v>0</v>
      </c>
      <c r="AY35">
        <f t="shared" si="317"/>
        <v>0</v>
      </c>
      <c r="AZ35">
        <f t="shared" si="318"/>
        <v>0</v>
      </c>
      <c r="BA35">
        <f t="shared" si="319"/>
        <v>0</v>
      </c>
      <c r="BB35">
        <f t="shared" si="320"/>
        <v>0</v>
      </c>
      <c r="BC35">
        <f t="shared" si="321"/>
        <v>0</v>
      </c>
      <c r="BD35">
        <f t="shared" si="322"/>
        <v>0</v>
      </c>
      <c r="BE35">
        <f t="shared" si="0"/>
        <v>0</v>
      </c>
      <c r="BF35">
        <f t="shared" si="1"/>
        <v>0</v>
      </c>
      <c r="BG35">
        <f t="shared" si="2"/>
        <v>200</v>
      </c>
      <c r="BH35">
        <f t="shared" si="3"/>
        <v>0</v>
      </c>
      <c r="BI35">
        <f t="shared" si="4"/>
        <v>0</v>
      </c>
      <c r="BJ35">
        <f t="shared" si="5"/>
        <v>0</v>
      </c>
      <c r="BK35">
        <f t="shared" si="6"/>
        <v>0</v>
      </c>
      <c r="BL35">
        <f t="shared" si="7"/>
        <v>0</v>
      </c>
      <c r="BM35">
        <f t="shared" si="8"/>
        <v>0</v>
      </c>
      <c r="BN35">
        <f t="shared" si="9"/>
        <v>0</v>
      </c>
      <c r="BO35">
        <f t="shared" si="10"/>
        <v>0</v>
      </c>
      <c r="BP35">
        <f t="shared" si="11"/>
        <v>0</v>
      </c>
      <c r="BQ35">
        <f t="shared" si="12"/>
        <v>3758.44</v>
      </c>
      <c r="BR35">
        <f t="shared" si="13"/>
        <v>0</v>
      </c>
      <c r="BS35">
        <f t="shared" si="14"/>
        <v>0</v>
      </c>
      <c r="BT35">
        <f t="shared" si="15"/>
        <v>0</v>
      </c>
      <c r="BU35">
        <f t="shared" si="16"/>
        <v>0</v>
      </c>
      <c r="BV35">
        <f t="shared" si="17"/>
        <v>0</v>
      </c>
      <c r="BW35">
        <f t="shared" si="18"/>
        <v>0</v>
      </c>
      <c r="BX35">
        <f t="shared" si="19"/>
        <v>0</v>
      </c>
      <c r="BY35">
        <f t="shared" si="20"/>
        <v>0</v>
      </c>
      <c r="BZ35">
        <f t="shared" si="21"/>
        <v>0</v>
      </c>
      <c r="CA35">
        <f t="shared" si="22"/>
        <v>3305.44</v>
      </c>
      <c r="CB35">
        <f t="shared" si="23"/>
        <v>0</v>
      </c>
      <c r="CC35">
        <f t="shared" si="24"/>
        <v>0</v>
      </c>
      <c r="CD35">
        <f t="shared" si="25"/>
        <v>0</v>
      </c>
      <c r="CE35">
        <f t="shared" si="26"/>
        <v>0</v>
      </c>
      <c r="CF35">
        <f t="shared" si="27"/>
        <v>0</v>
      </c>
      <c r="CG35">
        <f t="shared" si="28"/>
        <v>0</v>
      </c>
      <c r="CH35">
        <f t="shared" si="29"/>
        <v>0</v>
      </c>
      <c r="CI35">
        <f t="shared" si="30"/>
        <v>453</v>
      </c>
      <c r="CJ35">
        <f t="shared" si="31"/>
        <v>3919.57</v>
      </c>
      <c r="CK35">
        <f t="shared" si="32"/>
        <v>3305.44</v>
      </c>
      <c r="CL35">
        <f t="shared" si="33"/>
        <v>38.869999999999997</v>
      </c>
      <c r="CM35">
        <f t="shared" si="34"/>
        <v>653.00000000000011</v>
      </c>
      <c r="CN35">
        <f t="shared" si="35"/>
        <v>3</v>
      </c>
      <c r="CO35" t="str">
        <f t="shared" si="36"/>
        <v/>
      </c>
      <c r="CP35">
        <f t="shared" si="37"/>
        <v>2</v>
      </c>
      <c r="DM35">
        <f t="shared" si="38"/>
        <v>3</v>
      </c>
      <c r="DN35">
        <f t="shared" si="39"/>
        <v>999</v>
      </c>
      <c r="DV35">
        <v>32</v>
      </c>
      <c r="DW35">
        <f t="shared" si="323"/>
        <v>0</v>
      </c>
      <c r="DX35">
        <f t="shared" si="324"/>
        <v>0</v>
      </c>
      <c r="DY35">
        <f t="shared" si="325"/>
        <v>3678.88</v>
      </c>
      <c r="DZ35">
        <f t="shared" si="326"/>
        <v>0</v>
      </c>
      <c r="EA35">
        <f t="shared" si="327"/>
        <v>0</v>
      </c>
      <c r="EB35">
        <f t="shared" si="328"/>
        <v>0</v>
      </c>
      <c r="EC35">
        <f t="shared" si="329"/>
        <v>0</v>
      </c>
      <c r="ED35">
        <f t="shared" si="330"/>
        <v>0</v>
      </c>
      <c r="EE35">
        <f t="shared" si="331"/>
        <v>0</v>
      </c>
      <c r="EF35">
        <f t="shared" si="332"/>
        <v>0</v>
      </c>
      <c r="EG35">
        <f t="shared" si="40"/>
        <v>0</v>
      </c>
      <c r="EH35">
        <f t="shared" si="41"/>
        <v>0</v>
      </c>
      <c r="EI35">
        <f t="shared" si="42"/>
        <v>200</v>
      </c>
      <c r="EJ35">
        <f t="shared" si="43"/>
        <v>0</v>
      </c>
      <c r="EK35">
        <f t="shared" si="44"/>
        <v>0</v>
      </c>
      <c r="EL35">
        <f t="shared" si="45"/>
        <v>0</v>
      </c>
      <c r="EM35">
        <f t="shared" si="46"/>
        <v>0</v>
      </c>
      <c r="EN35">
        <f t="shared" si="47"/>
        <v>0</v>
      </c>
      <c r="EO35">
        <f t="shared" si="48"/>
        <v>0</v>
      </c>
      <c r="EP35">
        <f t="shared" si="49"/>
        <v>0</v>
      </c>
      <c r="EQ35">
        <f t="shared" si="50"/>
        <v>0</v>
      </c>
      <c r="ER35">
        <f t="shared" si="51"/>
        <v>0</v>
      </c>
      <c r="ES35">
        <f t="shared" si="52"/>
        <v>3515.36</v>
      </c>
      <c r="ET35">
        <f t="shared" si="53"/>
        <v>0</v>
      </c>
      <c r="EU35">
        <f t="shared" si="54"/>
        <v>0</v>
      </c>
      <c r="EV35">
        <f t="shared" si="55"/>
        <v>0</v>
      </c>
      <c r="EW35">
        <f t="shared" si="56"/>
        <v>0</v>
      </c>
      <c r="EX35">
        <f t="shared" si="57"/>
        <v>0</v>
      </c>
      <c r="EY35">
        <f t="shared" si="58"/>
        <v>0</v>
      </c>
      <c r="EZ35">
        <f t="shared" si="59"/>
        <v>0</v>
      </c>
      <c r="FA35">
        <f t="shared" si="60"/>
        <v>0</v>
      </c>
      <c r="FB35">
        <f t="shared" si="61"/>
        <v>0</v>
      </c>
      <c r="FC35">
        <f t="shared" si="62"/>
        <v>3062.36</v>
      </c>
      <c r="FD35">
        <f t="shared" si="63"/>
        <v>0</v>
      </c>
      <c r="FE35">
        <f t="shared" si="64"/>
        <v>0</v>
      </c>
      <c r="FF35">
        <f t="shared" si="65"/>
        <v>0</v>
      </c>
      <c r="FG35">
        <f t="shared" si="66"/>
        <v>0</v>
      </c>
      <c r="FH35">
        <f t="shared" si="67"/>
        <v>0</v>
      </c>
      <c r="FI35">
        <f t="shared" si="68"/>
        <v>0</v>
      </c>
      <c r="FJ35">
        <f t="shared" si="69"/>
        <v>0</v>
      </c>
      <c r="FK35">
        <f t="shared" si="70"/>
        <v>453</v>
      </c>
      <c r="FL35">
        <f t="shared" si="71"/>
        <v>3678.88</v>
      </c>
      <c r="FM35">
        <f t="shared" si="72"/>
        <v>3062.36</v>
      </c>
      <c r="FN35">
        <f t="shared" si="73"/>
        <v>36.479999999999997</v>
      </c>
      <c r="FO35">
        <f t="shared" si="74"/>
        <v>653</v>
      </c>
      <c r="FP35">
        <f t="shared" si="75"/>
        <v>3</v>
      </c>
      <c r="FQ35" t="str">
        <f t="shared" si="76"/>
        <v/>
      </c>
      <c r="FR35">
        <f t="shared" si="77"/>
        <v>2</v>
      </c>
      <c r="GO35">
        <f t="shared" si="78"/>
        <v>3</v>
      </c>
      <c r="GP35">
        <f t="shared" si="79"/>
        <v>999</v>
      </c>
      <c r="GX35">
        <v>32</v>
      </c>
      <c r="GY35">
        <f t="shared" si="333"/>
        <v>1640.31</v>
      </c>
      <c r="GZ35">
        <f t="shared" si="334"/>
        <v>5873.54</v>
      </c>
      <c r="HA35">
        <f t="shared" si="335"/>
        <v>5003.47</v>
      </c>
      <c r="HB35">
        <f t="shared" si="336"/>
        <v>0</v>
      </c>
      <c r="HC35">
        <f t="shared" si="337"/>
        <v>0</v>
      </c>
      <c r="HD35">
        <f t="shared" si="338"/>
        <v>0</v>
      </c>
      <c r="HE35">
        <f t="shared" si="339"/>
        <v>0</v>
      </c>
      <c r="HF35">
        <f t="shared" si="340"/>
        <v>0</v>
      </c>
      <c r="HG35">
        <f t="shared" si="341"/>
        <v>0</v>
      </c>
      <c r="HH35">
        <f t="shared" si="342"/>
        <v>0</v>
      </c>
      <c r="HI35">
        <f t="shared" si="80"/>
        <v>90</v>
      </c>
      <c r="HJ35">
        <f t="shared" si="81"/>
        <v>163</v>
      </c>
      <c r="HK35">
        <f t="shared" si="82"/>
        <v>200</v>
      </c>
      <c r="HL35">
        <f t="shared" si="83"/>
        <v>0</v>
      </c>
      <c r="HM35">
        <f t="shared" si="84"/>
        <v>0</v>
      </c>
      <c r="HN35">
        <f t="shared" si="85"/>
        <v>0</v>
      </c>
      <c r="HO35">
        <f t="shared" si="86"/>
        <v>0</v>
      </c>
      <c r="HP35">
        <f t="shared" si="87"/>
        <v>0</v>
      </c>
      <c r="HQ35">
        <f t="shared" si="88"/>
        <v>0</v>
      </c>
      <c r="HR35">
        <f t="shared" si="89"/>
        <v>0</v>
      </c>
      <c r="HS35">
        <f t="shared" si="90"/>
        <v>1581.74</v>
      </c>
      <c r="HT35">
        <f t="shared" si="91"/>
        <v>5845.09</v>
      </c>
      <c r="HU35">
        <f t="shared" si="92"/>
        <v>4853.09</v>
      </c>
      <c r="HV35">
        <f t="shared" si="93"/>
        <v>0</v>
      </c>
      <c r="HW35">
        <f t="shared" si="94"/>
        <v>0</v>
      </c>
      <c r="HX35">
        <f t="shared" si="95"/>
        <v>0</v>
      </c>
      <c r="HY35">
        <f t="shared" si="96"/>
        <v>0</v>
      </c>
      <c r="HZ35">
        <f t="shared" si="97"/>
        <v>0</v>
      </c>
      <c r="IA35">
        <f t="shared" si="98"/>
        <v>0</v>
      </c>
      <c r="IB35">
        <f t="shared" si="99"/>
        <v>0</v>
      </c>
      <c r="IC35">
        <f t="shared" si="100"/>
        <v>1581.74</v>
      </c>
      <c r="ID35">
        <f t="shared" si="101"/>
        <v>5845.09</v>
      </c>
      <c r="IE35">
        <f t="shared" si="102"/>
        <v>4853.09</v>
      </c>
      <c r="IF35">
        <f t="shared" si="103"/>
        <v>0</v>
      </c>
      <c r="IG35">
        <f t="shared" si="104"/>
        <v>0</v>
      </c>
      <c r="IH35">
        <f t="shared" si="105"/>
        <v>0</v>
      </c>
      <c r="II35">
        <f t="shared" si="106"/>
        <v>0</v>
      </c>
      <c r="IJ35">
        <f t="shared" si="107"/>
        <v>0</v>
      </c>
      <c r="IK35">
        <f t="shared" si="108"/>
        <v>0</v>
      </c>
      <c r="IL35">
        <f t="shared" si="109"/>
        <v>0</v>
      </c>
      <c r="IM35">
        <f t="shared" si="110"/>
        <v>0</v>
      </c>
      <c r="IN35">
        <f t="shared" si="111"/>
        <v>12517.32</v>
      </c>
      <c r="IO35">
        <f t="shared" si="112"/>
        <v>12279.92</v>
      </c>
      <c r="IP35">
        <f t="shared" si="113"/>
        <v>215.60000000000002</v>
      </c>
      <c r="IQ35">
        <f t="shared" si="114"/>
        <v>452.99999999999966</v>
      </c>
      <c r="IR35">
        <f t="shared" si="115"/>
        <v>1</v>
      </c>
      <c r="IS35" t="str">
        <f t="shared" si="116"/>
        <v/>
      </c>
      <c r="IT35">
        <f t="shared" si="117"/>
        <v>0</v>
      </c>
      <c r="JQ35">
        <f t="shared" si="118"/>
        <v>1</v>
      </c>
      <c r="JR35">
        <f t="shared" si="119"/>
        <v>999</v>
      </c>
      <c r="JZ35">
        <v>32</v>
      </c>
      <c r="KA35">
        <f t="shared" si="343"/>
        <v>0</v>
      </c>
      <c r="KB35">
        <f t="shared" si="344"/>
        <v>3279.07</v>
      </c>
      <c r="KC35">
        <f t="shared" si="345"/>
        <v>5003.47</v>
      </c>
      <c r="KD35">
        <f t="shared" si="346"/>
        <v>0</v>
      </c>
      <c r="KE35">
        <f t="shared" si="347"/>
        <v>0</v>
      </c>
      <c r="KF35">
        <f t="shared" si="348"/>
        <v>0</v>
      </c>
      <c r="KG35">
        <f t="shared" si="349"/>
        <v>0</v>
      </c>
      <c r="KH35">
        <f t="shared" si="350"/>
        <v>0</v>
      </c>
      <c r="KI35">
        <f t="shared" si="351"/>
        <v>0</v>
      </c>
      <c r="KJ35">
        <f t="shared" si="352"/>
        <v>0</v>
      </c>
      <c r="KK35">
        <f t="shared" si="120"/>
        <v>0</v>
      </c>
      <c r="KL35">
        <f t="shared" si="121"/>
        <v>163</v>
      </c>
      <c r="KM35">
        <f t="shared" si="122"/>
        <v>200</v>
      </c>
      <c r="KN35">
        <f t="shared" si="123"/>
        <v>0</v>
      </c>
      <c r="KO35">
        <f t="shared" si="124"/>
        <v>0</v>
      </c>
      <c r="KP35">
        <f t="shared" si="125"/>
        <v>0</v>
      </c>
      <c r="KQ35">
        <f t="shared" si="126"/>
        <v>0</v>
      </c>
      <c r="KR35">
        <f t="shared" si="127"/>
        <v>0</v>
      </c>
      <c r="KS35">
        <f t="shared" si="128"/>
        <v>0</v>
      </c>
      <c r="KT35">
        <f t="shared" si="129"/>
        <v>0</v>
      </c>
      <c r="KU35">
        <f t="shared" si="130"/>
        <v>0</v>
      </c>
      <c r="KV35">
        <f t="shared" si="131"/>
        <v>3191.19</v>
      </c>
      <c r="KW35">
        <f t="shared" si="132"/>
        <v>4853.09</v>
      </c>
      <c r="KX35">
        <f t="shared" si="133"/>
        <v>0</v>
      </c>
      <c r="KY35">
        <f t="shared" si="134"/>
        <v>0</v>
      </c>
      <c r="KZ35">
        <f t="shared" si="135"/>
        <v>0</v>
      </c>
      <c r="LA35">
        <f t="shared" si="136"/>
        <v>0</v>
      </c>
      <c r="LB35">
        <f t="shared" si="137"/>
        <v>0</v>
      </c>
      <c r="LC35">
        <f t="shared" si="138"/>
        <v>0</v>
      </c>
      <c r="LD35">
        <f t="shared" si="139"/>
        <v>0</v>
      </c>
      <c r="LE35">
        <f t="shared" si="140"/>
        <v>0</v>
      </c>
      <c r="LF35">
        <f t="shared" si="141"/>
        <v>3001.19</v>
      </c>
      <c r="LG35">
        <f t="shared" si="142"/>
        <v>4853.09</v>
      </c>
      <c r="LH35">
        <f t="shared" si="143"/>
        <v>0</v>
      </c>
      <c r="LI35">
        <f t="shared" si="144"/>
        <v>0</v>
      </c>
      <c r="LJ35">
        <f t="shared" si="145"/>
        <v>0</v>
      </c>
      <c r="LK35">
        <f t="shared" si="146"/>
        <v>0</v>
      </c>
      <c r="LL35">
        <f t="shared" si="147"/>
        <v>0</v>
      </c>
      <c r="LM35">
        <f t="shared" si="148"/>
        <v>0</v>
      </c>
      <c r="LN35">
        <f t="shared" si="149"/>
        <v>0</v>
      </c>
      <c r="LO35">
        <f t="shared" si="150"/>
        <v>190</v>
      </c>
      <c r="LP35">
        <f t="shared" si="151"/>
        <v>8282.5400000000009</v>
      </c>
      <c r="LQ35">
        <f t="shared" si="152"/>
        <v>7854.2800000000007</v>
      </c>
      <c r="LR35">
        <f t="shared" si="153"/>
        <v>124.74000000000001</v>
      </c>
      <c r="LS35">
        <f t="shared" si="154"/>
        <v>553.00000000000023</v>
      </c>
      <c r="LT35">
        <f t="shared" si="155"/>
        <v>2</v>
      </c>
      <c r="LU35" t="str">
        <f t="shared" si="156"/>
        <v/>
      </c>
      <c r="LV35">
        <f t="shared" si="157"/>
        <v>1</v>
      </c>
      <c r="MS35">
        <f t="shared" si="158"/>
        <v>2</v>
      </c>
      <c r="MT35">
        <f t="shared" si="159"/>
        <v>999</v>
      </c>
      <c r="NB35">
        <v>32</v>
      </c>
      <c r="NC35">
        <f t="shared" si="353"/>
        <v>0</v>
      </c>
      <c r="ND35">
        <f t="shared" si="354"/>
        <v>0</v>
      </c>
      <c r="NE35">
        <f t="shared" si="355"/>
        <v>3919.57</v>
      </c>
      <c r="NF35">
        <f t="shared" si="356"/>
        <v>0</v>
      </c>
      <c r="NG35">
        <f t="shared" si="357"/>
        <v>0</v>
      </c>
      <c r="NH35">
        <f t="shared" si="358"/>
        <v>0</v>
      </c>
      <c r="NI35">
        <f t="shared" si="359"/>
        <v>0</v>
      </c>
      <c r="NJ35">
        <f t="shared" si="360"/>
        <v>0</v>
      </c>
      <c r="NK35">
        <f t="shared" si="361"/>
        <v>0</v>
      </c>
      <c r="NL35">
        <f t="shared" si="362"/>
        <v>0</v>
      </c>
      <c r="NM35">
        <f t="shared" si="160"/>
        <v>0</v>
      </c>
      <c r="NN35">
        <f t="shared" si="161"/>
        <v>0</v>
      </c>
      <c r="NO35">
        <f t="shared" si="162"/>
        <v>200</v>
      </c>
      <c r="NP35">
        <f t="shared" si="163"/>
        <v>0</v>
      </c>
      <c r="NQ35">
        <f t="shared" si="164"/>
        <v>0</v>
      </c>
      <c r="NR35">
        <f t="shared" si="165"/>
        <v>0</v>
      </c>
      <c r="NS35">
        <f t="shared" si="166"/>
        <v>0</v>
      </c>
      <c r="NT35">
        <f t="shared" si="167"/>
        <v>0</v>
      </c>
      <c r="NU35">
        <f t="shared" si="168"/>
        <v>0</v>
      </c>
      <c r="NV35">
        <f t="shared" si="169"/>
        <v>0</v>
      </c>
      <c r="NW35">
        <f t="shared" si="170"/>
        <v>0</v>
      </c>
      <c r="NX35">
        <f t="shared" si="171"/>
        <v>0</v>
      </c>
      <c r="NY35">
        <f t="shared" si="172"/>
        <v>3758.44</v>
      </c>
      <c r="NZ35">
        <f t="shared" si="173"/>
        <v>0</v>
      </c>
      <c r="OA35">
        <f t="shared" si="174"/>
        <v>0</v>
      </c>
      <c r="OB35">
        <f t="shared" si="175"/>
        <v>0</v>
      </c>
      <c r="OC35">
        <f t="shared" si="176"/>
        <v>0</v>
      </c>
      <c r="OD35">
        <f t="shared" si="177"/>
        <v>0</v>
      </c>
      <c r="OE35">
        <f t="shared" si="178"/>
        <v>0</v>
      </c>
      <c r="OF35">
        <f t="shared" si="179"/>
        <v>0</v>
      </c>
      <c r="OG35">
        <f t="shared" si="180"/>
        <v>0</v>
      </c>
      <c r="OH35">
        <f t="shared" si="181"/>
        <v>0</v>
      </c>
      <c r="OI35">
        <f t="shared" si="182"/>
        <v>3305.44</v>
      </c>
      <c r="OJ35">
        <f t="shared" si="183"/>
        <v>0</v>
      </c>
      <c r="OK35">
        <f t="shared" si="184"/>
        <v>0</v>
      </c>
      <c r="OL35">
        <f t="shared" si="185"/>
        <v>0</v>
      </c>
      <c r="OM35">
        <f t="shared" si="186"/>
        <v>0</v>
      </c>
      <c r="ON35">
        <f t="shared" si="187"/>
        <v>0</v>
      </c>
      <c r="OO35">
        <f t="shared" si="188"/>
        <v>0</v>
      </c>
      <c r="OP35">
        <f t="shared" si="189"/>
        <v>0</v>
      </c>
      <c r="OQ35">
        <f t="shared" si="190"/>
        <v>453</v>
      </c>
      <c r="OR35">
        <f t="shared" si="191"/>
        <v>3919.57</v>
      </c>
      <c r="OS35">
        <f t="shared" si="192"/>
        <v>3305.44</v>
      </c>
      <c r="OT35">
        <f t="shared" si="193"/>
        <v>38.869999999999997</v>
      </c>
      <c r="OU35">
        <f t="shared" si="194"/>
        <v>653.00000000000011</v>
      </c>
      <c r="OV35">
        <f t="shared" si="195"/>
        <v>3</v>
      </c>
      <c r="OW35" t="str">
        <f t="shared" si="196"/>
        <v/>
      </c>
      <c r="OX35">
        <f t="shared" si="197"/>
        <v>2</v>
      </c>
      <c r="PU35">
        <f t="shared" si="198"/>
        <v>3</v>
      </c>
      <c r="PV35">
        <f t="shared" si="199"/>
        <v>999</v>
      </c>
      <c r="QD35">
        <v>32</v>
      </c>
      <c r="QE35">
        <f t="shared" si="363"/>
        <v>0</v>
      </c>
      <c r="QF35">
        <f t="shared" si="364"/>
        <v>0</v>
      </c>
      <c r="QG35">
        <f t="shared" si="365"/>
        <v>0</v>
      </c>
      <c r="QH35">
        <f t="shared" si="366"/>
        <v>0</v>
      </c>
      <c r="QI35">
        <f t="shared" si="367"/>
        <v>0</v>
      </c>
      <c r="QJ35">
        <f t="shared" si="368"/>
        <v>0</v>
      </c>
      <c r="QK35">
        <f t="shared" si="369"/>
        <v>0</v>
      </c>
      <c r="QL35">
        <f t="shared" si="370"/>
        <v>0</v>
      </c>
      <c r="QM35">
        <f t="shared" si="371"/>
        <v>0</v>
      </c>
      <c r="QN35">
        <f t="shared" si="372"/>
        <v>0</v>
      </c>
      <c r="QO35">
        <f t="shared" si="200"/>
        <v>0</v>
      </c>
      <c r="QP35">
        <f t="shared" si="201"/>
        <v>0</v>
      </c>
      <c r="QQ35">
        <f t="shared" si="202"/>
        <v>0</v>
      </c>
      <c r="QR35">
        <f t="shared" si="203"/>
        <v>0</v>
      </c>
      <c r="QS35">
        <f t="shared" si="204"/>
        <v>0</v>
      </c>
      <c r="QT35">
        <f t="shared" si="205"/>
        <v>0</v>
      </c>
      <c r="QU35">
        <f t="shared" si="206"/>
        <v>0</v>
      </c>
      <c r="QV35">
        <f t="shared" si="207"/>
        <v>0</v>
      </c>
      <c r="QW35">
        <f t="shared" si="208"/>
        <v>0</v>
      </c>
      <c r="QX35">
        <f t="shared" si="209"/>
        <v>0</v>
      </c>
      <c r="QY35">
        <f t="shared" si="210"/>
        <v>0</v>
      </c>
      <c r="QZ35">
        <f t="shared" si="211"/>
        <v>0</v>
      </c>
      <c r="RA35">
        <f t="shared" si="212"/>
        <v>0</v>
      </c>
      <c r="RB35">
        <f t="shared" si="213"/>
        <v>0</v>
      </c>
      <c r="RC35">
        <f t="shared" si="214"/>
        <v>0</v>
      </c>
      <c r="RD35">
        <f t="shared" si="215"/>
        <v>0</v>
      </c>
      <c r="RE35">
        <f t="shared" si="216"/>
        <v>0</v>
      </c>
      <c r="RF35">
        <f t="shared" si="217"/>
        <v>0</v>
      </c>
      <c r="RG35">
        <f t="shared" si="218"/>
        <v>0</v>
      </c>
      <c r="RH35">
        <f t="shared" si="219"/>
        <v>0</v>
      </c>
      <c r="RI35">
        <f t="shared" si="220"/>
        <v>0</v>
      </c>
      <c r="RJ35">
        <f t="shared" si="221"/>
        <v>0</v>
      </c>
      <c r="RK35">
        <f t="shared" si="222"/>
        <v>0</v>
      </c>
      <c r="RL35">
        <f t="shared" si="223"/>
        <v>0</v>
      </c>
      <c r="RM35">
        <f t="shared" si="224"/>
        <v>0</v>
      </c>
      <c r="RN35">
        <f t="shared" si="225"/>
        <v>0</v>
      </c>
      <c r="RO35">
        <f t="shared" si="226"/>
        <v>0</v>
      </c>
      <c r="RP35">
        <f t="shared" si="227"/>
        <v>0</v>
      </c>
      <c r="RQ35">
        <f t="shared" si="228"/>
        <v>0</v>
      </c>
      <c r="RR35">
        <f t="shared" si="229"/>
        <v>0</v>
      </c>
      <c r="RS35">
        <f t="shared" si="230"/>
        <v>753</v>
      </c>
      <c r="RT35">
        <f t="shared" si="231"/>
        <v>0</v>
      </c>
      <c r="RU35">
        <f t="shared" si="232"/>
        <v>0</v>
      </c>
      <c r="RV35">
        <f t="shared" si="233"/>
        <v>0</v>
      </c>
      <c r="RW35">
        <f t="shared" si="234"/>
        <v>0</v>
      </c>
      <c r="RX35" t="str">
        <f t="shared" si="235"/>
        <v/>
      </c>
      <c r="RY35" t="str">
        <f t="shared" si="236"/>
        <v/>
      </c>
      <c r="RZ35">
        <f t="shared" si="237"/>
        <v>3</v>
      </c>
      <c r="SW35">
        <f t="shared" si="238"/>
        <v>999</v>
      </c>
      <c r="SX35">
        <f t="shared" si="239"/>
        <v>999</v>
      </c>
      <c r="TF35">
        <v>32</v>
      </c>
      <c r="TG35">
        <f t="shared" si="373"/>
        <v>0</v>
      </c>
      <c r="TH35">
        <f t="shared" si="374"/>
        <v>0</v>
      </c>
      <c r="TI35">
        <f t="shared" si="375"/>
        <v>0</v>
      </c>
      <c r="TJ35">
        <f t="shared" si="376"/>
        <v>0</v>
      </c>
      <c r="TK35">
        <f t="shared" si="377"/>
        <v>0</v>
      </c>
      <c r="TL35">
        <f t="shared" si="378"/>
        <v>0</v>
      </c>
      <c r="TM35">
        <f t="shared" si="379"/>
        <v>0</v>
      </c>
      <c r="TN35">
        <f t="shared" si="380"/>
        <v>0</v>
      </c>
      <c r="TO35">
        <f t="shared" si="381"/>
        <v>0</v>
      </c>
      <c r="TP35">
        <f t="shared" si="382"/>
        <v>0</v>
      </c>
      <c r="TQ35">
        <f t="shared" si="240"/>
        <v>0</v>
      </c>
      <c r="TR35">
        <f t="shared" si="241"/>
        <v>0</v>
      </c>
      <c r="TS35">
        <f t="shared" si="242"/>
        <v>0</v>
      </c>
      <c r="TT35">
        <f t="shared" si="243"/>
        <v>0</v>
      </c>
      <c r="TU35">
        <f t="shared" si="244"/>
        <v>0</v>
      </c>
      <c r="TV35">
        <f t="shared" si="245"/>
        <v>0</v>
      </c>
      <c r="TW35">
        <f t="shared" si="246"/>
        <v>0</v>
      </c>
      <c r="TX35">
        <f t="shared" si="247"/>
        <v>0</v>
      </c>
      <c r="TY35">
        <f t="shared" si="248"/>
        <v>0</v>
      </c>
      <c r="TZ35">
        <f t="shared" si="249"/>
        <v>0</v>
      </c>
      <c r="UA35">
        <f t="shared" si="250"/>
        <v>0</v>
      </c>
      <c r="UB35">
        <f t="shared" si="251"/>
        <v>0</v>
      </c>
      <c r="UC35">
        <f t="shared" si="252"/>
        <v>0</v>
      </c>
      <c r="UD35">
        <f t="shared" si="253"/>
        <v>0</v>
      </c>
      <c r="UE35">
        <f t="shared" si="254"/>
        <v>0</v>
      </c>
      <c r="UF35">
        <f t="shared" si="255"/>
        <v>0</v>
      </c>
      <c r="UG35">
        <f t="shared" si="256"/>
        <v>0</v>
      </c>
      <c r="UH35">
        <f t="shared" si="257"/>
        <v>0</v>
      </c>
      <c r="UI35">
        <f t="shared" si="258"/>
        <v>0</v>
      </c>
      <c r="UJ35">
        <f t="shared" si="259"/>
        <v>0</v>
      </c>
      <c r="UK35">
        <f t="shared" si="260"/>
        <v>0</v>
      </c>
      <c r="UL35">
        <f t="shared" si="261"/>
        <v>0</v>
      </c>
      <c r="UM35">
        <f t="shared" si="262"/>
        <v>0</v>
      </c>
      <c r="UN35">
        <f t="shared" si="263"/>
        <v>0</v>
      </c>
      <c r="UO35">
        <f t="shared" si="264"/>
        <v>0</v>
      </c>
      <c r="UP35">
        <f t="shared" si="265"/>
        <v>0</v>
      </c>
      <c r="UQ35">
        <f t="shared" si="266"/>
        <v>0</v>
      </c>
      <c r="UR35">
        <f t="shared" si="267"/>
        <v>0</v>
      </c>
      <c r="US35">
        <f t="shared" si="268"/>
        <v>0</v>
      </c>
      <c r="UT35">
        <f t="shared" si="269"/>
        <v>0</v>
      </c>
      <c r="UU35">
        <f t="shared" si="270"/>
        <v>853</v>
      </c>
      <c r="UV35">
        <f t="shared" si="271"/>
        <v>0</v>
      </c>
      <c r="UW35">
        <f t="shared" si="272"/>
        <v>0</v>
      </c>
      <c r="UX35">
        <f t="shared" si="273"/>
        <v>0</v>
      </c>
      <c r="UY35">
        <f t="shared" si="274"/>
        <v>0</v>
      </c>
      <c r="UZ35" t="str">
        <f t="shared" si="275"/>
        <v/>
      </c>
      <c r="VA35" t="str">
        <f t="shared" si="276"/>
        <v/>
      </c>
      <c r="VB35">
        <f t="shared" si="277"/>
        <v>3</v>
      </c>
      <c r="VY35">
        <f t="shared" si="278"/>
        <v>999</v>
      </c>
      <c r="VZ35">
        <f t="shared" si="279"/>
        <v>999</v>
      </c>
      <c r="WH35">
        <v>32</v>
      </c>
      <c r="WI35">
        <f t="shared" si="383"/>
        <v>1640.31</v>
      </c>
      <c r="WJ35">
        <f t="shared" si="384"/>
        <v>5873.54</v>
      </c>
      <c r="WK35">
        <f t="shared" si="385"/>
        <v>5003.47</v>
      </c>
      <c r="WL35">
        <f t="shared" si="386"/>
        <v>0</v>
      </c>
      <c r="WM35">
        <f t="shared" si="387"/>
        <v>0</v>
      </c>
      <c r="WN35">
        <f t="shared" si="388"/>
        <v>0</v>
      </c>
      <c r="WO35">
        <f t="shared" si="389"/>
        <v>0</v>
      </c>
      <c r="WP35">
        <f t="shared" si="390"/>
        <v>0</v>
      </c>
      <c r="WQ35">
        <f t="shared" si="391"/>
        <v>0</v>
      </c>
      <c r="WR35">
        <f t="shared" si="392"/>
        <v>0</v>
      </c>
      <c r="WS35">
        <f t="shared" si="280"/>
        <v>90</v>
      </c>
      <c r="WT35">
        <f t="shared" si="281"/>
        <v>163</v>
      </c>
      <c r="WU35">
        <f t="shared" si="282"/>
        <v>200</v>
      </c>
      <c r="WV35">
        <f t="shared" si="283"/>
        <v>0</v>
      </c>
      <c r="WW35">
        <f t="shared" si="284"/>
        <v>0</v>
      </c>
      <c r="WX35">
        <f t="shared" si="285"/>
        <v>0</v>
      </c>
      <c r="WY35">
        <f t="shared" si="286"/>
        <v>0</v>
      </c>
      <c r="WZ35">
        <f t="shared" si="287"/>
        <v>0</v>
      </c>
      <c r="XA35">
        <f t="shared" si="288"/>
        <v>0</v>
      </c>
      <c r="XB35">
        <f t="shared" si="289"/>
        <v>0</v>
      </c>
      <c r="XC35">
        <f t="shared" si="290"/>
        <v>1581.74</v>
      </c>
      <c r="XD35">
        <f t="shared" si="291"/>
        <v>5845.09</v>
      </c>
      <c r="XE35">
        <f t="shared" si="292"/>
        <v>4853.09</v>
      </c>
      <c r="XF35">
        <f t="shared" si="293"/>
        <v>0</v>
      </c>
      <c r="XG35">
        <f t="shared" si="294"/>
        <v>0</v>
      </c>
      <c r="XH35">
        <f t="shared" si="295"/>
        <v>0</v>
      </c>
      <c r="XI35">
        <f t="shared" si="296"/>
        <v>0</v>
      </c>
      <c r="XJ35">
        <f t="shared" si="297"/>
        <v>0</v>
      </c>
      <c r="XK35">
        <f t="shared" si="298"/>
        <v>0</v>
      </c>
      <c r="XL35">
        <f t="shared" si="299"/>
        <v>0</v>
      </c>
      <c r="XM35">
        <f t="shared" si="300"/>
        <v>1581.74</v>
      </c>
      <c r="XN35">
        <f t="shared" si="301"/>
        <v>5845.09</v>
      </c>
      <c r="XO35">
        <f t="shared" si="302"/>
        <v>4853.09</v>
      </c>
      <c r="XP35">
        <f t="shared" si="303"/>
        <v>0</v>
      </c>
      <c r="XQ35">
        <f t="shared" si="304"/>
        <v>0</v>
      </c>
      <c r="XR35">
        <f t="shared" si="305"/>
        <v>0</v>
      </c>
      <c r="XS35">
        <f t="shared" si="306"/>
        <v>0</v>
      </c>
      <c r="XT35">
        <f t="shared" si="307"/>
        <v>0</v>
      </c>
      <c r="XU35">
        <f t="shared" si="308"/>
        <v>0</v>
      </c>
      <c r="XV35">
        <f t="shared" si="309"/>
        <v>0</v>
      </c>
      <c r="XX35">
        <f t="shared" si="310"/>
        <v>12517.32</v>
      </c>
      <c r="XY35">
        <f t="shared" si="311"/>
        <v>12279.92</v>
      </c>
      <c r="XZ35">
        <f t="shared" si="312"/>
        <v>215.60000000000002</v>
      </c>
    </row>
    <row r="36" spans="1:650" x14ac:dyDescent="0.45">
      <c r="B36" s="27" t="str">
        <f>IF(IFERROR(MATCH(10,$AQ$4:$AQ$13,0),"")="","",10)</f>
        <v/>
      </c>
      <c r="C36" s="28" t="str">
        <f>IF(IFERROR(MATCH(10,$AQ$4:$AQ$13,0),"")="","",INDEX($C$7:$C$16,IFERROR(MATCH(10,$AQ$4:$AQ$13,0),"")))</f>
        <v/>
      </c>
      <c r="D36" s="29" t="str">
        <f>IF(IFERROR(MATCH(10,$AQ$4:$AQ$13,0),"")="","",INDEX($D$7:$D$16,IFERROR(MATCH(10,$AQ$4:$AQ$13,0),"")))</f>
        <v/>
      </c>
      <c r="E36" s="30" t="str">
        <f>IF(IFERROR(MATCH(10,$AQ$4:$AQ$13,0),"")="","",INDEX($E$7:$E$16,IFERROR(MATCH(10,$AQ$4:$AQ$13,0),"")))</f>
        <v/>
      </c>
      <c r="F36" s="29" t="str">
        <f>IF(IFERROR(MATCH(10,$AQ$4:$AQ$13,0),"")="","",INDEX($F$7:$F$16,IFERROR(MATCH(10,$AQ$4:$AQ$13,0),"")))</f>
        <v/>
      </c>
      <c r="AT36">
        <v>33</v>
      </c>
      <c r="AU36">
        <f t="shared" si="313"/>
        <v>0</v>
      </c>
      <c r="AV36">
        <f t="shared" si="314"/>
        <v>0</v>
      </c>
      <c r="AW36">
        <f t="shared" si="315"/>
        <v>3305.44</v>
      </c>
      <c r="AX36">
        <f t="shared" si="316"/>
        <v>0</v>
      </c>
      <c r="AY36">
        <f t="shared" si="317"/>
        <v>0</v>
      </c>
      <c r="AZ36">
        <f t="shared" si="318"/>
        <v>0</v>
      </c>
      <c r="BA36">
        <f t="shared" si="319"/>
        <v>0</v>
      </c>
      <c r="BB36">
        <f t="shared" si="320"/>
        <v>0</v>
      </c>
      <c r="BC36">
        <f t="shared" si="321"/>
        <v>0</v>
      </c>
      <c r="BD36">
        <f t="shared" si="322"/>
        <v>0</v>
      </c>
      <c r="BE36">
        <f t="shared" ref="BE36:BE67" si="393">IF(AU36&lt;=0,0,MIN($F$7,(AU36+ROUND(AU36*$E$7/12,2))))</f>
        <v>0</v>
      </c>
      <c r="BF36">
        <f t="shared" ref="BF36:BF67" si="394">IF(AV36&lt;=0,0,MIN($F$8,(AV36+ROUND(AV36*$E$8/12,2))))</f>
        <v>0</v>
      </c>
      <c r="BG36">
        <f t="shared" ref="BG36:BG67" si="395">IF(AW36&lt;=0,0,MIN($F$9,(AW36+ROUND(AW36*$E$9/12,2))))</f>
        <v>200</v>
      </c>
      <c r="BH36">
        <f t="shared" ref="BH36:BH67" si="396">IF(AX36&lt;=0,0,MIN($F$10,(AX36+ROUND(AX36*$E$10/12,2))))</f>
        <v>0</v>
      </c>
      <c r="BI36">
        <f t="shared" ref="BI36:BI67" si="397">IF(AY36&lt;=0,0,MIN($F$11,(AY36+ROUND(AY36*$E$11/12,2))))</f>
        <v>0</v>
      </c>
      <c r="BJ36">
        <f t="shared" ref="BJ36:BJ67" si="398">IF(AZ36&lt;=0,0,MIN($F$12,(AZ36+ROUND(AZ36*$E$12/12,2))))</f>
        <v>0</v>
      </c>
      <c r="BK36">
        <f t="shared" ref="BK36:BK67" si="399">IF(BA36&lt;=0,0,MIN($F$13,(BA36+ROUND(BA36*$E$13/12,2))))</f>
        <v>0</v>
      </c>
      <c r="BL36">
        <f t="shared" ref="BL36:BL67" si="400">IF(BB36&lt;=0,0,MIN($F$14,(BB36+ROUND(BB36*$E$14/12,2))))</f>
        <v>0</v>
      </c>
      <c r="BM36">
        <f t="shared" ref="BM36:BM67" si="401">IF(BC36&lt;=0,0,MIN($F$15,(BC36+ROUND(BC36*$E$15/12,2))))</f>
        <v>0</v>
      </c>
      <c r="BN36">
        <f t="shared" ref="BN36:BN67" si="402">IF(BD36&lt;=0,0,MIN($F$16,(BD36+ROUND(BD36*$E$16/12,2))))</f>
        <v>0</v>
      </c>
      <c r="BO36">
        <f t="shared" ref="BO36:BO67" si="403">MAX(0,(AU36+ROUND(AU36*$E$7/12,2))-BE36)</f>
        <v>0</v>
      </c>
      <c r="BP36">
        <f t="shared" ref="BP36:BP67" si="404">MAX(0,(AV36+ROUND(AV36*$E$8/12,2))-BF36)</f>
        <v>0</v>
      </c>
      <c r="BQ36">
        <f t="shared" ref="BQ36:BQ67" si="405">MAX(0,(AW36+ROUND(AW36*$E$9/12,2))-BG36)</f>
        <v>3138.2200000000003</v>
      </c>
      <c r="BR36">
        <f t="shared" ref="BR36:BR67" si="406">MAX(0,(AX36+ROUND(AX36*$E$10/12,2))-BH36)</f>
        <v>0</v>
      </c>
      <c r="BS36">
        <f t="shared" ref="BS36:BS67" si="407">MAX(0,(AY36+ROUND(AY36*$E$11/12,2))-BI36)</f>
        <v>0</v>
      </c>
      <c r="BT36">
        <f t="shared" ref="BT36:BT67" si="408">MAX(0,(AZ36+ROUND(AZ36*$E$12/12,2))-BJ36)</f>
        <v>0</v>
      </c>
      <c r="BU36">
        <f t="shared" ref="BU36:BU67" si="409">MAX(0,(BA36+ROUND(BA36*$E$13/12,2))-BK36)</f>
        <v>0</v>
      </c>
      <c r="BV36">
        <f t="shared" ref="BV36:BV67" si="410">MAX(0,(BB36+ROUND(BB36*$E$14/12,2))-BL36)</f>
        <v>0</v>
      </c>
      <c r="BW36">
        <f t="shared" ref="BW36:BW67" si="411">MAX(0,(BC36+ROUND(BC36*$E$15/12,2))-BM36)</f>
        <v>0</v>
      </c>
      <c r="BX36">
        <f t="shared" ref="BX36:BX67" si="412">MAX(0,(BD36+ROUND(BD36*$E$16/12,2))-BN36)</f>
        <v>0</v>
      </c>
      <c r="BY36">
        <f t="shared" ref="BY36:BY67" si="413">IF(AU36&lt;=0,0,ROUND(MAX(0,(AU36+ROUND(AU36*$E$7/12,2))-BE36-(MIN(BO36,MAX(0,CI36-SUMPRODUCT(($AU$2:$BD$2&lt;$AU$2)*BO36:BX36))))),2))</f>
        <v>0</v>
      </c>
      <c r="BZ36">
        <f t="shared" ref="BZ36:BZ67" si="414">IF(AV36&lt;=0,0,ROUND(MAX(0,(AV36+ROUND(AV36*$E$8/12,2))-BF36-(MIN(BP36,MAX(0,CI36-SUMPRODUCT(($AU$2:$BD$2&lt;$AV$2)*BO36:BX36))))),2))</f>
        <v>0</v>
      </c>
      <c r="CA36">
        <f t="shared" ref="CA36:CA67" si="415">IF(AW36&lt;=0,0,ROUND(MAX(0,(AW36+ROUND(AW36*$E$9/12,2))-BG36-(MIN(BQ36,MAX(0,CI36-SUMPRODUCT(($AU$2:$BD$2&lt;$AW$2)*BO36:BX36))))),2))</f>
        <v>2685.22</v>
      </c>
      <c r="CB36">
        <f t="shared" ref="CB36:CB67" si="416">IF(AX36&lt;=0,0,ROUND(MAX(0,(AX36+ROUND(AX36*$E$10/12,2))-BH36-(MIN(BR36,MAX(0,CI36-SUMPRODUCT(($AU$2:$BD$2&lt;$AX$2)*BO36:BX36))))),2))</f>
        <v>0</v>
      </c>
      <c r="CC36">
        <f t="shared" ref="CC36:CC67" si="417">IF(AY36&lt;=0,0,ROUND(MAX(0,(AY36+ROUND(AY36*$E$11/12,2))-BI36-(MIN(BS36,MAX(0,CI36-SUMPRODUCT(($AU$2:$BD$2&lt;$AY$2)*BO36:BX36))))),2))</f>
        <v>0</v>
      </c>
      <c r="CD36">
        <f t="shared" ref="CD36:CD67" si="418">IF(AZ36&lt;=0,0,ROUND(MAX(0,(AZ36+ROUND(AZ36*$E$12/12,2))-BJ36-(MIN(BT36,MAX(0,CI36-SUMPRODUCT(($AU$2:$BD$2&lt;$AZ$2)*BO36:BX36))))),2))</f>
        <v>0</v>
      </c>
      <c r="CE36">
        <f t="shared" ref="CE36:CE67" si="419">IF(BA36&lt;=0,0,ROUND(MAX(0,(BA36+ROUND(BA36*$E$13/12,2))-BK36-(MIN(BU36,MAX(0,CI36-SUMPRODUCT(($AU$2:$BD$2&lt;$BA$2)*BO36:BX36))))),2))</f>
        <v>0</v>
      </c>
      <c r="CF36">
        <f t="shared" ref="CF36:CF67" si="420">IF(BB36&lt;=0,0,ROUND(MAX(0,(BB36+ROUND(BB36*$E$14/12,2))-BL36-(MIN(BV36,MAX(0,CI36-SUMPRODUCT(($AU$2:$BD$2&lt;$BB$2)*BO36:BX36))))),2))</f>
        <v>0</v>
      </c>
      <c r="CG36">
        <f t="shared" ref="CG36:CG67" si="421">IF(BC36&lt;=0,0,ROUND(MAX(0,(BC36+ROUND(BC36*$E$15/12,2))-BM36-(MIN(BW36,MAX(0,CI36-SUMPRODUCT(($AU$2:$BD$2&lt;$BC$2)*BO36:BX36))))),2))</f>
        <v>0</v>
      </c>
      <c r="CH36">
        <f t="shared" ref="CH36:CH67" si="422">IF(BD36&lt;=0,0,ROUND(MAX(0,(BD36+ROUND(BD36*$E$16/12,2))-BN36-(MIN(BX36,MAX(0,CI36-SUMPRODUCT(($AU$2:$BD$2&lt;$BD$2)*BO36:BX36))))),2))</f>
        <v>0</v>
      </c>
      <c r="CI36">
        <f t="shared" ref="CI36:CI67" si="423">$CI$2-SUM(BE36:BN36)</f>
        <v>453</v>
      </c>
      <c r="CJ36">
        <f t="shared" ref="CJ36:CJ67" si="424">SUM(AU36:BD36)</f>
        <v>3305.44</v>
      </c>
      <c r="CK36">
        <f t="shared" ref="CK36:CK67" si="425">SUM(BY36:CH36)</f>
        <v>2685.22</v>
      </c>
      <c r="CL36">
        <f t="shared" ref="CL36:CL67" si="426">SUMPRODUCT(ROUND(AU36:BD36*$CS$2:$DB$2/12,2))</f>
        <v>32.78</v>
      </c>
      <c r="CM36">
        <f t="shared" ref="CM36:CM67" si="427">CL36+(CJ36-CK36)</f>
        <v>653.00000000000023</v>
      </c>
      <c r="CN36">
        <f t="shared" ref="CN36:CN67" si="428">IF(DM36&gt;=999,"",MATCH(DM36,$AU$2:$BD$2,0))</f>
        <v>3</v>
      </c>
      <c r="CO36" t="str">
        <f t="shared" ref="CO36:CO67" si="429">IF(DN36&gt;=999,"",MATCH(DN36,$AU$2:$BD$2,0))</f>
        <v/>
      </c>
      <c r="CP36">
        <f t="shared" ref="CP36:CP67" si="430">SUMPRODUCT((BY36:CH36&lt;=0.005)*($DC$2:$DL$2&gt;0))</f>
        <v>2</v>
      </c>
      <c r="DM36">
        <f t="shared" ref="DM36:DM67" si="431">MIN(IF(AU36&gt;0.005,$AU$2,999),IF(AV36&gt;0.005,$AV$2,999),IF(AW36&gt;0.005,$AW$2,999),IF(AX36&gt;0.005,$AX$2,999),IF(AY36&gt;0.005,$AY$2,999),IF(AZ36&gt;0.005,$AZ$2,999),IF(BA36&gt;0.005,$BA$2,999),IF(BB36&gt;0.005,$BB$2,999),IF(BC36&gt;0.005,$BC$2,999),IF(BD36&gt;0.005,$BD$2,999))</f>
        <v>3</v>
      </c>
      <c r="DN36">
        <f t="shared" ref="DN36:DN67" si="432">MIN(IF(AND(AU36&gt;0.005,BY36&lt;=0.005),$AU$2,999),IF(AND(AV36&gt;0.005,BZ36&lt;=0.005),$AV$2,999),IF(AND(AW36&gt;0.005,CA36&lt;=0.005),$AW$2,999),IF(AND(AX36&gt;0.005,CB36&lt;=0.005),$AX$2,999),IF(AND(AY36&gt;0.005,CC36&lt;=0.005),$AY$2,999),IF(AND(AZ36&gt;0.005,CD36&lt;=0.005),$AZ$2,999),IF(AND(BA36&gt;0.005,CE36&lt;=0.005),$BA$2,999),IF(AND(BB36&gt;0.005,CF36&lt;=0.005),$BB$2,999),IF(AND(BC36&gt;0.005,CG36&lt;=0.005),$BC$2,999),IF(AND(BD36&gt;0.005,CH36&lt;=0.005),$BD$2,999))</f>
        <v>999</v>
      </c>
      <c r="DV36">
        <v>33</v>
      </c>
      <c r="DW36">
        <f t="shared" si="323"/>
        <v>0</v>
      </c>
      <c r="DX36">
        <f t="shared" si="324"/>
        <v>0</v>
      </c>
      <c r="DY36">
        <f t="shared" si="325"/>
        <v>3062.36</v>
      </c>
      <c r="DZ36">
        <f t="shared" si="326"/>
        <v>0</v>
      </c>
      <c r="EA36">
        <f t="shared" si="327"/>
        <v>0</v>
      </c>
      <c r="EB36">
        <f t="shared" si="328"/>
        <v>0</v>
      </c>
      <c r="EC36">
        <f t="shared" si="329"/>
        <v>0</v>
      </c>
      <c r="ED36">
        <f t="shared" si="330"/>
        <v>0</v>
      </c>
      <c r="EE36">
        <f t="shared" si="331"/>
        <v>0</v>
      </c>
      <c r="EF36">
        <f t="shared" si="332"/>
        <v>0</v>
      </c>
      <c r="EG36">
        <f t="shared" ref="EG36:EG67" si="433">IF(DW36&lt;=0,0,MIN($F$7,(DW36+ROUND(DW36*$E$7/12,2))))</f>
        <v>0</v>
      </c>
      <c r="EH36">
        <f t="shared" ref="EH36:EH67" si="434">IF(DX36&lt;=0,0,MIN($F$8,(DX36+ROUND(DX36*$E$8/12,2))))</f>
        <v>0</v>
      </c>
      <c r="EI36">
        <f t="shared" ref="EI36:EI67" si="435">IF(DY36&lt;=0,0,MIN($F$9,(DY36+ROUND(DY36*$E$9/12,2))))</f>
        <v>200</v>
      </c>
      <c r="EJ36">
        <f t="shared" ref="EJ36:EJ67" si="436">IF(DZ36&lt;=0,0,MIN($F$10,(DZ36+ROUND(DZ36*$E$10/12,2))))</f>
        <v>0</v>
      </c>
      <c r="EK36">
        <f t="shared" ref="EK36:EK67" si="437">IF(EA36&lt;=0,0,MIN($F$11,(EA36+ROUND(EA36*$E$11/12,2))))</f>
        <v>0</v>
      </c>
      <c r="EL36">
        <f t="shared" ref="EL36:EL67" si="438">IF(EB36&lt;=0,0,MIN($F$12,(EB36+ROUND(EB36*$E$12/12,2))))</f>
        <v>0</v>
      </c>
      <c r="EM36">
        <f t="shared" ref="EM36:EM67" si="439">IF(EC36&lt;=0,0,MIN($F$13,(EC36+ROUND(EC36*$E$13/12,2))))</f>
        <v>0</v>
      </c>
      <c r="EN36">
        <f t="shared" ref="EN36:EN67" si="440">IF(ED36&lt;=0,0,MIN($F$14,(ED36+ROUND(ED36*$E$14/12,2))))</f>
        <v>0</v>
      </c>
      <c r="EO36">
        <f t="shared" ref="EO36:EO67" si="441">IF(EE36&lt;=0,0,MIN($F$15,(EE36+ROUND(EE36*$E$15/12,2))))</f>
        <v>0</v>
      </c>
      <c r="EP36">
        <f t="shared" ref="EP36:EP67" si="442">IF(EF36&lt;=0,0,MIN($F$16,(EF36+ROUND(EF36*$E$16/12,2))))</f>
        <v>0</v>
      </c>
      <c r="EQ36">
        <f t="shared" ref="EQ36:EQ67" si="443">MAX(0,(DW36+ROUND(DW36*$E$7/12,2))-EG36)</f>
        <v>0</v>
      </c>
      <c r="ER36">
        <f t="shared" ref="ER36:ER67" si="444">MAX(0,(DX36+ROUND(DX36*$E$8/12,2))-EH36)</f>
        <v>0</v>
      </c>
      <c r="ES36">
        <f t="shared" ref="ES36:ES67" si="445">MAX(0,(DY36+ROUND(DY36*$E$9/12,2))-EI36)</f>
        <v>2892.73</v>
      </c>
      <c r="ET36">
        <f t="shared" ref="ET36:ET67" si="446">MAX(0,(DZ36+ROUND(DZ36*$E$10/12,2))-EJ36)</f>
        <v>0</v>
      </c>
      <c r="EU36">
        <f t="shared" ref="EU36:EU67" si="447">MAX(0,(EA36+ROUND(EA36*$E$11/12,2))-EK36)</f>
        <v>0</v>
      </c>
      <c r="EV36">
        <f t="shared" ref="EV36:EV67" si="448">MAX(0,(EB36+ROUND(EB36*$E$12/12,2))-EL36)</f>
        <v>0</v>
      </c>
      <c r="EW36">
        <f t="shared" ref="EW36:EW67" si="449">MAX(0,(EC36+ROUND(EC36*$E$13/12,2))-EM36)</f>
        <v>0</v>
      </c>
      <c r="EX36">
        <f t="shared" ref="EX36:EX67" si="450">MAX(0,(ED36+ROUND(ED36*$E$14/12,2))-EN36)</f>
        <v>0</v>
      </c>
      <c r="EY36">
        <f t="shared" ref="EY36:EY67" si="451">MAX(0,(EE36+ROUND(EE36*$E$15/12,2))-EO36)</f>
        <v>0</v>
      </c>
      <c r="EZ36">
        <f t="shared" ref="EZ36:EZ67" si="452">MAX(0,(EF36+ROUND(EF36*$E$16/12,2))-EP36)</f>
        <v>0</v>
      </c>
      <c r="FA36">
        <f t="shared" ref="FA36:FA67" si="453">IF(DW36&lt;=0,0,ROUND(MAX(0,(DW36+ROUND(DW36*$E$7/12,2))-EG36-(MIN(EQ36,MAX(0,FK36-SUMPRODUCT(($DW$2:$EF$2&lt;$DW$2)*EQ36:EZ36))))),2))</f>
        <v>0</v>
      </c>
      <c r="FB36">
        <f t="shared" ref="FB36:FB67" si="454">IF(DX36&lt;=0,0,ROUND(MAX(0,(DX36+ROUND(DX36*$E$8/12,2))-EH36-(MIN(ER36,MAX(0,FK36-SUMPRODUCT(($DW$2:$EF$2&lt;$DX$2)*EQ36:EZ36))))),2))</f>
        <v>0</v>
      </c>
      <c r="FC36">
        <f t="shared" ref="FC36:FC67" si="455">IF(DY36&lt;=0,0,ROUND(MAX(0,(DY36+ROUND(DY36*$E$9/12,2))-EI36-(MIN(ES36,MAX(0,FK36-SUMPRODUCT(($DW$2:$EF$2&lt;$DY$2)*EQ36:EZ36))))),2))</f>
        <v>2439.73</v>
      </c>
      <c r="FD36">
        <f t="shared" ref="FD36:FD67" si="456">IF(DZ36&lt;=0,0,ROUND(MAX(0,(DZ36+ROUND(DZ36*$E$10/12,2))-EJ36-(MIN(ET36,MAX(0,FK36-SUMPRODUCT(($DW$2:$EF$2&lt;$DZ$2)*EQ36:EZ36))))),2))</f>
        <v>0</v>
      </c>
      <c r="FE36">
        <f t="shared" ref="FE36:FE67" si="457">IF(EA36&lt;=0,0,ROUND(MAX(0,(EA36+ROUND(EA36*$E$11/12,2))-EK36-(MIN(EU36,MAX(0,FK36-SUMPRODUCT(($DW$2:$EF$2&lt;$EA$2)*EQ36:EZ36))))),2))</f>
        <v>0</v>
      </c>
      <c r="FF36">
        <f t="shared" ref="FF36:FF67" si="458">IF(EB36&lt;=0,0,ROUND(MAX(0,(EB36+ROUND(EB36*$E$12/12,2))-EL36-(MIN(EV36,MAX(0,FK36-SUMPRODUCT(($DW$2:$EF$2&lt;$EB$2)*EQ36:EZ36))))),2))</f>
        <v>0</v>
      </c>
      <c r="FG36">
        <f t="shared" ref="FG36:FG67" si="459">IF(EC36&lt;=0,0,ROUND(MAX(0,(EC36+ROUND(EC36*$E$13/12,2))-EM36-(MIN(EW36,MAX(0,FK36-SUMPRODUCT(($DW$2:$EF$2&lt;$EC$2)*EQ36:EZ36))))),2))</f>
        <v>0</v>
      </c>
      <c r="FH36">
        <f t="shared" ref="FH36:FH67" si="460">IF(ED36&lt;=0,0,ROUND(MAX(0,(ED36+ROUND(ED36*$E$14/12,2))-EN36-(MIN(EX36,MAX(0,FK36-SUMPRODUCT(($DW$2:$EF$2&lt;$ED$2)*EQ36:EZ36))))),2))</f>
        <v>0</v>
      </c>
      <c r="FI36">
        <f t="shared" ref="FI36:FI67" si="461">IF(EE36&lt;=0,0,ROUND(MAX(0,(EE36+ROUND(EE36*$E$15/12,2))-EO36-(MIN(EY36,MAX(0,FK36-SUMPRODUCT(($DW$2:$EF$2&lt;$EE$2)*EQ36:EZ36))))),2))</f>
        <v>0</v>
      </c>
      <c r="FJ36">
        <f t="shared" ref="FJ36:FJ67" si="462">IF(EF36&lt;=0,0,ROUND(MAX(0,(EF36+ROUND(EF36*$E$16/12,2))-EP36-(MIN(EZ36,MAX(0,FK36-SUMPRODUCT(($DW$2:$EF$2&lt;$EF$2)*EQ36:EZ36))))),2))</f>
        <v>0</v>
      </c>
      <c r="FK36">
        <f t="shared" ref="FK36:FK67" si="463">$FK$2-SUM(EG36:EP36)</f>
        <v>453</v>
      </c>
      <c r="FL36">
        <f t="shared" ref="FL36:FL67" si="464">SUM(DW36:EF36)</f>
        <v>3062.36</v>
      </c>
      <c r="FM36">
        <f t="shared" ref="FM36:FM67" si="465">SUM(FA36:FJ36)</f>
        <v>2439.73</v>
      </c>
      <c r="FN36">
        <f t="shared" ref="FN36:FN67" si="466">SUMPRODUCT(ROUND(DW36:EF36*$FU$2:$GD$2/12,2))</f>
        <v>30.37</v>
      </c>
      <c r="FO36">
        <f t="shared" ref="FO36:FO67" si="467">FN36+(FL36-FM36)</f>
        <v>653.00000000000011</v>
      </c>
      <c r="FP36">
        <f t="shared" ref="FP36:FP67" si="468">IF(GO36&gt;=999,"",MATCH(GO36,$DW$2:$EF$2,0))</f>
        <v>3</v>
      </c>
      <c r="FQ36" t="str">
        <f t="shared" ref="FQ36:FQ67" si="469">IF(GP36&gt;=999,"",MATCH(GP36,$DW$2:$EF$2,0))</f>
        <v/>
      </c>
      <c r="FR36">
        <f t="shared" ref="FR36:FR67" si="470">SUMPRODUCT((FA36:FJ36&lt;=0.005)*($GE$2:$GN$2&gt;0))</f>
        <v>2</v>
      </c>
      <c r="GO36">
        <f t="shared" ref="GO36:GO67" si="471">MIN(IF(DW36&gt;0.005,$DW$2,999),IF(DX36&gt;0.005,$DX$2,999),IF(DY36&gt;0.005,$DY$2,999),IF(DZ36&gt;0.005,$DZ$2,999),IF(EA36&gt;0.005,$EA$2,999),IF(EB36&gt;0.005,$EB$2,999),IF(EC36&gt;0.005,$EC$2,999),IF(ED36&gt;0.005,$ED$2,999),IF(EE36&gt;0.005,$EE$2,999),IF(EF36&gt;0.005,$EF$2,999))</f>
        <v>3</v>
      </c>
      <c r="GP36">
        <f t="shared" ref="GP36:GP67" si="472">MIN(IF(AND(DW36&gt;0.005,FA36&lt;=0.005),$DW$2,999),IF(AND(DX36&gt;0.005,FB36&lt;=0.005),$DX$2,999),IF(AND(DY36&gt;0.005,FC36&lt;=0.005),$DY$2,999),IF(AND(DZ36&gt;0.005,FD36&lt;=0.005),$DZ$2,999),IF(AND(EA36&gt;0.005,FE36&lt;=0.005),$EA$2,999),IF(AND(EB36&gt;0.005,FF36&lt;=0.005),$EB$2,999),IF(AND(EC36&gt;0.005,FG36&lt;=0.005),$EC$2,999),IF(AND(ED36&gt;0.005,FH36&lt;=0.005),$ED$2,999),IF(AND(EE36&gt;0.005,FI36&lt;=0.005),$EE$2,999),IF(AND(EF36&gt;0.005,FJ36&lt;=0.005),$EF$2,999))</f>
        <v>999</v>
      </c>
      <c r="GX36">
        <v>33</v>
      </c>
      <c r="GY36">
        <f t="shared" si="333"/>
        <v>1581.74</v>
      </c>
      <c r="GZ36">
        <f t="shared" si="334"/>
        <v>5845.09</v>
      </c>
      <c r="HA36">
        <f t="shared" si="335"/>
        <v>4853.09</v>
      </c>
      <c r="HB36">
        <f t="shared" si="336"/>
        <v>0</v>
      </c>
      <c r="HC36">
        <f t="shared" si="337"/>
        <v>0</v>
      </c>
      <c r="HD36">
        <f t="shared" si="338"/>
        <v>0</v>
      </c>
      <c r="HE36">
        <f t="shared" si="339"/>
        <v>0</v>
      </c>
      <c r="HF36">
        <f t="shared" si="340"/>
        <v>0</v>
      </c>
      <c r="HG36">
        <f t="shared" si="341"/>
        <v>0</v>
      </c>
      <c r="HH36">
        <f t="shared" si="342"/>
        <v>0</v>
      </c>
      <c r="HI36">
        <f t="shared" ref="HI36:HI67" si="473">IF(GY36&lt;=0,0,MIN($F$7,(GY36+ROUND(GY36*$E$7/12,2))))</f>
        <v>90</v>
      </c>
      <c r="HJ36">
        <f t="shared" ref="HJ36:HJ67" si="474">IF(GZ36&lt;=0,0,MIN($F$8,(GZ36+ROUND(GZ36*$E$8/12,2))))</f>
        <v>163</v>
      </c>
      <c r="HK36">
        <f t="shared" ref="HK36:HK67" si="475">IF(HA36&lt;=0,0,MIN($F$9,(HA36+ROUND(HA36*$E$9/12,2))))</f>
        <v>200</v>
      </c>
      <c r="HL36">
        <f t="shared" ref="HL36:HL67" si="476">IF(HB36&lt;=0,0,MIN($F$10,(HB36+ROUND(HB36*$E$10/12,2))))</f>
        <v>0</v>
      </c>
      <c r="HM36">
        <f t="shared" ref="HM36:HM67" si="477">IF(HC36&lt;=0,0,MIN($F$11,(HC36+ROUND(HC36*$E$11/12,2))))</f>
        <v>0</v>
      </c>
      <c r="HN36">
        <f t="shared" ref="HN36:HN67" si="478">IF(HD36&lt;=0,0,MIN($F$12,(HD36+ROUND(HD36*$E$12/12,2))))</f>
        <v>0</v>
      </c>
      <c r="HO36">
        <f t="shared" ref="HO36:HO67" si="479">IF(HE36&lt;=0,0,MIN($F$13,(HE36+ROUND(HE36*$E$13/12,2))))</f>
        <v>0</v>
      </c>
      <c r="HP36">
        <f t="shared" ref="HP36:HP67" si="480">IF(HF36&lt;=0,0,MIN($F$14,(HF36+ROUND(HF36*$E$14/12,2))))</f>
        <v>0</v>
      </c>
      <c r="HQ36">
        <f t="shared" ref="HQ36:HQ67" si="481">IF(HG36&lt;=0,0,MIN($F$15,(HG36+ROUND(HG36*$E$15/12,2))))</f>
        <v>0</v>
      </c>
      <c r="HR36">
        <f t="shared" ref="HR36:HR67" si="482">IF(HH36&lt;=0,0,MIN($F$16,(HH36+ROUND(HH36*$E$16/12,2))))</f>
        <v>0</v>
      </c>
      <c r="HS36">
        <f t="shared" ref="HS36:HS67" si="483">MAX(0,(GY36+ROUND(GY36*$E$7/12,2))-HI36)</f>
        <v>1522.04</v>
      </c>
      <c r="HT36">
        <f t="shared" ref="HT36:HT67" si="484">MAX(0,(GZ36+ROUND(GZ36*$E$8/12,2))-HJ36)</f>
        <v>5815.99</v>
      </c>
      <c r="HU36">
        <f t="shared" ref="HU36:HU67" si="485">MAX(0,(HA36+ROUND(HA36*$E$9/12,2))-HK36)</f>
        <v>4701.22</v>
      </c>
      <c r="HV36">
        <f t="shared" ref="HV36:HV67" si="486">MAX(0,(HB36+ROUND(HB36*$E$10/12,2))-HL36)</f>
        <v>0</v>
      </c>
      <c r="HW36">
        <f t="shared" ref="HW36:HW67" si="487">MAX(0,(HC36+ROUND(HC36*$E$11/12,2))-HM36)</f>
        <v>0</v>
      </c>
      <c r="HX36">
        <f t="shared" ref="HX36:HX67" si="488">MAX(0,(HD36+ROUND(HD36*$E$12/12,2))-HN36)</f>
        <v>0</v>
      </c>
      <c r="HY36">
        <f t="shared" ref="HY36:HY67" si="489">MAX(0,(HE36+ROUND(HE36*$E$13/12,2))-HO36)</f>
        <v>0</v>
      </c>
      <c r="HZ36">
        <f t="shared" ref="HZ36:HZ67" si="490">MAX(0,(HF36+ROUND(HF36*$E$14/12,2))-HP36)</f>
        <v>0</v>
      </c>
      <c r="IA36">
        <f t="shared" ref="IA36:IA67" si="491">MAX(0,(HG36+ROUND(HG36*$E$15/12,2))-HQ36)</f>
        <v>0</v>
      </c>
      <c r="IB36">
        <f t="shared" ref="IB36:IB67" si="492">MAX(0,(HH36+ROUND(HH36*$E$16/12,2))-HR36)</f>
        <v>0</v>
      </c>
      <c r="IC36">
        <f t="shared" ref="IC36:IC67" si="493">IF(GY36&lt;=0,0,ROUND(MAX(0,(GY36+ROUND(GY36*$E$7/12,2))-HI36-(MIN(HS36,MAX(0,IM36-SUMPRODUCT(($GY$2:$HH$2&lt;$GY$2)*HS36:IB36))))),2))</f>
        <v>1522.04</v>
      </c>
      <c r="ID36">
        <f t="shared" ref="ID36:ID67" si="494">IF(GZ36&lt;=0,0,ROUND(MAX(0,(GZ36+ROUND(GZ36*$E$8/12,2))-HJ36-(MIN(HT36,MAX(0,IM36-SUMPRODUCT(($GY$2:$HH$2&lt;$GZ$2)*HS36:IB36))))),2))</f>
        <v>5815.99</v>
      </c>
      <c r="IE36">
        <f t="shared" ref="IE36:IE67" si="495">IF(HA36&lt;=0,0,ROUND(MAX(0,(HA36+ROUND(HA36*$E$9/12,2))-HK36-(MIN(HU36,MAX(0,IM36-SUMPRODUCT(($GY$2:$HH$2&lt;$HA$2)*HS36:IB36))))),2))</f>
        <v>4701.22</v>
      </c>
      <c r="IF36">
        <f t="shared" ref="IF36:IF67" si="496">IF(HB36&lt;=0,0,ROUND(MAX(0,(HB36+ROUND(HB36*$E$10/12,2))-HL36-(MIN(HV36,MAX(0,IM36-SUMPRODUCT(($GY$2:$HH$2&lt;$HB$2)*HS36:IB36))))),2))</f>
        <v>0</v>
      </c>
      <c r="IG36">
        <f t="shared" ref="IG36:IG67" si="497">IF(HC36&lt;=0,0,ROUND(MAX(0,(HC36+ROUND(HC36*$E$11/12,2))-HM36-(MIN(HW36,MAX(0,IM36-SUMPRODUCT(($GY$2:$HH$2&lt;$HC$2)*HS36:IB36))))),2))</f>
        <v>0</v>
      </c>
      <c r="IH36">
        <f t="shared" ref="IH36:IH67" si="498">IF(HD36&lt;=0,0,ROUND(MAX(0,(HD36+ROUND(HD36*$E$12/12,2))-HN36-(MIN(HX36,MAX(0,IM36-SUMPRODUCT(($GY$2:$HH$2&lt;$HD$2)*HS36:IB36))))),2))</f>
        <v>0</v>
      </c>
      <c r="II36">
        <f t="shared" ref="II36:II67" si="499">IF(HE36&lt;=0,0,ROUND(MAX(0,(HE36+ROUND(HE36*$E$13/12,2))-HO36-(MIN(HY36,MAX(0,IM36-SUMPRODUCT(($GY$2:$HH$2&lt;$HE$2)*HS36:IB36))))),2))</f>
        <v>0</v>
      </c>
      <c r="IJ36">
        <f t="shared" ref="IJ36:IJ67" si="500">IF(HF36&lt;=0,0,ROUND(MAX(0,(HF36+ROUND(HF36*$E$14/12,2))-HP36-(MIN(HZ36,MAX(0,IM36-SUMPRODUCT(($GY$2:$HH$2&lt;$HF$2)*HS36:IB36))))),2))</f>
        <v>0</v>
      </c>
      <c r="IK36">
        <f t="shared" ref="IK36:IK67" si="501">IF(HG36&lt;=0,0,ROUND(MAX(0,(HG36+ROUND(HG36*$E$15/12,2))-HQ36-(MIN(IA36,MAX(0,IM36-SUMPRODUCT(($GY$2:$HH$2&lt;$HG$2)*HS36:IB36))))),2))</f>
        <v>0</v>
      </c>
      <c r="IL36">
        <f t="shared" ref="IL36:IL67" si="502">IF(HH36&lt;=0,0,ROUND(MAX(0,(HH36+ROUND(HH36*$E$16/12,2))-HR36-(MIN(IB36,MAX(0,IM36-SUMPRODUCT(($GY$2:$HH$2&lt;$HH$2)*HS36:IB36))))),2))</f>
        <v>0</v>
      </c>
      <c r="IM36">
        <f t="shared" ref="IM36:IM67" si="503">$IM$2-SUM(HI36:HR36)</f>
        <v>0</v>
      </c>
      <c r="IN36">
        <f t="shared" ref="IN36:IN67" si="504">SUM(GY36:HH36)</f>
        <v>12279.92</v>
      </c>
      <c r="IO36">
        <f t="shared" ref="IO36:IO67" si="505">SUM(IC36:IL36)</f>
        <v>12039.25</v>
      </c>
      <c r="IP36">
        <f t="shared" ref="IP36:IP67" si="506">SUMPRODUCT(ROUND(GY36:HH36*$IW$2:$JF$2/12,2))</f>
        <v>212.33</v>
      </c>
      <c r="IQ36">
        <f t="shared" ref="IQ36:IQ67" si="507">IP36+(IN36-IO36)</f>
        <v>453.00000000000011</v>
      </c>
      <c r="IR36">
        <f t="shared" ref="IR36:IR67" si="508">IF(JQ36&gt;=999,"",MATCH(JQ36,$GY$2:$HH$2,0))</f>
        <v>1</v>
      </c>
      <c r="IS36" t="str">
        <f t="shared" ref="IS36:IS67" si="509">IF(JR36&gt;=999,"",MATCH(JR36,$GY$2:$HH$2,0))</f>
        <v/>
      </c>
      <c r="IT36">
        <f t="shared" ref="IT36:IT67" si="510">SUMPRODUCT((IC36:IL36&lt;=0.005)*($JG$2:$JP$2&gt;0))</f>
        <v>0</v>
      </c>
      <c r="JQ36">
        <f t="shared" ref="JQ36:JQ67" si="511">MIN(IF(GY36&gt;0.005,$GY$2,999),IF(GZ36&gt;0.005,$GZ$2,999),IF(HA36&gt;0.005,$HA$2,999),IF(HB36&gt;0.005,$HB$2,999),IF(HC36&gt;0.005,$HC$2,999),IF(HD36&gt;0.005,$HD$2,999),IF(HE36&gt;0.005,$HE$2,999),IF(HF36&gt;0.005,$HF$2,999),IF(HG36&gt;0.005,$HG$2,999),IF(HH36&gt;0.005,$HH$2,999))</f>
        <v>1</v>
      </c>
      <c r="JR36">
        <f t="shared" ref="JR36:JR67" si="512">MIN(IF(AND(GY36&gt;0.005,IC36&lt;=0.005),$GY$2,999),IF(AND(GZ36&gt;0.005,ID36&lt;=0.005),$GZ$2,999),IF(AND(HA36&gt;0.005,IE36&lt;=0.005),$HA$2,999),IF(AND(HB36&gt;0.005,IF36&lt;=0.005),$HB$2,999),IF(AND(HC36&gt;0.005,IG36&lt;=0.005),$HC$2,999),IF(AND(HD36&gt;0.005,IH36&lt;=0.005),$HD$2,999),IF(AND(HE36&gt;0.005,II36&lt;=0.005),$HE$2,999),IF(AND(HF36&gt;0.005,IJ36&lt;=0.005),$HF$2,999),IF(AND(HG36&gt;0.005,IK36&lt;=0.005),$HG$2,999),IF(AND(HH36&gt;0.005,IL36&lt;=0.005),$HH$2,999))</f>
        <v>999</v>
      </c>
      <c r="JZ36">
        <v>33</v>
      </c>
      <c r="KA36">
        <f t="shared" si="343"/>
        <v>0</v>
      </c>
      <c r="KB36">
        <f t="shared" si="344"/>
        <v>3001.19</v>
      </c>
      <c r="KC36">
        <f t="shared" si="345"/>
        <v>4853.09</v>
      </c>
      <c r="KD36">
        <f t="shared" si="346"/>
        <v>0</v>
      </c>
      <c r="KE36">
        <f t="shared" si="347"/>
        <v>0</v>
      </c>
      <c r="KF36">
        <f t="shared" si="348"/>
        <v>0</v>
      </c>
      <c r="KG36">
        <f t="shared" si="349"/>
        <v>0</v>
      </c>
      <c r="KH36">
        <f t="shared" si="350"/>
        <v>0</v>
      </c>
      <c r="KI36">
        <f t="shared" si="351"/>
        <v>0</v>
      </c>
      <c r="KJ36">
        <f t="shared" si="352"/>
        <v>0</v>
      </c>
      <c r="KK36">
        <f t="shared" ref="KK36:KK67" si="513">IF(KA36&lt;=0,0,MIN($F$7,(KA36+ROUND(KA36*$E$7/12,2))))</f>
        <v>0</v>
      </c>
      <c r="KL36">
        <f t="shared" ref="KL36:KL67" si="514">IF(KB36&lt;=0,0,MIN($F$8,(KB36+ROUND(KB36*$E$8/12,2))))</f>
        <v>163</v>
      </c>
      <c r="KM36">
        <f t="shared" ref="KM36:KM67" si="515">IF(KC36&lt;=0,0,MIN($F$9,(KC36+ROUND(KC36*$E$9/12,2))))</f>
        <v>200</v>
      </c>
      <c r="KN36">
        <f t="shared" ref="KN36:KN67" si="516">IF(KD36&lt;=0,0,MIN($F$10,(KD36+ROUND(KD36*$E$10/12,2))))</f>
        <v>0</v>
      </c>
      <c r="KO36">
        <f t="shared" ref="KO36:KO67" si="517">IF(KE36&lt;=0,0,MIN($F$11,(KE36+ROUND(KE36*$E$11/12,2))))</f>
        <v>0</v>
      </c>
      <c r="KP36">
        <f t="shared" ref="KP36:KP67" si="518">IF(KF36&lt;=0,0,MIN($F$12,(KF36+ROUND(KF36*$E$12/12,2))))</f>
        <v>0</v>
      </c>
      <c r="KQ36">
        <f t="shared" ref="KQ36:KQ67" si="519">IF(KG36&lt;=0,0,MIN($F$13,(KG36+ROUND(KG36*$E$13/12,2))))</f>
        <v>0</v>
      </c>
      <c r="KR36">
        <f t="shared" ref="KR36:KR67" si="520">IF(KH36&lt;=0,0,MIN($F$14,(KH36+ROUND(KH36*$E$14/12,2))))</f>
        <v>0</v>
      </c>
      <c r="KS36">
        <f t="shared" ref="KS36:KS67" si="521">IF(KI36&lt;=0,0,MIN($F$15,(KI36+ROUND(KI36*$E$15/12,2))))</f>
        <v>0</v>
      </c>
      <c r="KT36">
        <f t="shared" ref="KT36:KT67" si="522">IF(KJ36&lt;=0,0,MIN($F$16,(KJ36+ROUND(KJ36*$E$16/12,2))))</f>
        <v>0</v>
      </c>
      <c r="KU36">
        <f t="shared" ref="KU36:KU67" si="523">MAX(0,(KA36+ROUND(KA36*$E$7/12,2))-KK36)</f>
        <v>0</v>
      </c>
      <c r="KV36">
        <f t="shared" ref="KV36:KV67" si="524">MAX(0,(KB36+ROUND(KB36*$E$8/12,2))-KL36)</f>
        <v>2906.94</v>
      </c>
      <c r="KW36">
        <f t="shared" ref="KW36:KW67" si="525">MAX(0,(KC36+ROUND(KC36*$E$9/12,2))-KM36)</f>
        <v>4701.22</v>
      </c>
      <c r="KX36">
        <f t="shared" ref="KX36:KX67" si="526">MAX(0,(KD36+ROUND(KD36*$E$10/12,2))-KN36)</f>
        <v>0</v>
      </c>
      <c r="KY36">
        <f t="shared" ref="KY36:KY67" si="527">MAX(0,(KE36+ROUND(KE36*$E$11/12,2))-KO36)</f>
        <v>0</v>
      </c>
      <c r="KZ36">
        <f t="shared" ref="KZ36:KZ67" si="528">MAX(0,(KF36+ROUND(KF36*$E$12/12,2))-KP36)</f>
        <v>0</v>
      </c>
      <c r="LA36">
        <f t="shared" ref="LA36:LA67" si="529">MAX(0,(KG36+ROUND(KG36*$E$13/12,2))-KQ36)</f>
        <v>0</v>
      </c>
      <c r="LB36">
        <f t="shared" ref="LB36:LB67" si="530">MAX(0,(KH36+ROUND(KH36*$E$14/12,2))-KR36)</f>
        <v>0</v>
      </c>
      <c r="LC36">
        <f t="shared" ref="LC36:LC67" si="531">MAX(0,(KI36+ROUND(KI36*$E$15/12,2))-KS36)</f>
        <v>0</v>
      </c>
      <c r="LD36">
        <f t="shared" ref="LD36:LD67" si="532">MAX(0,(KJ36+ROUND(KJ36*$E$16/12,2))-KT36)</f>
        <v>0</v>
      </c>
      <c r="LE36">
        <f t="shared" ref="LE36:LE67" si="533">IF(KA36&lt;=0,0,ROUND(MAX(0,(KA36+ROUND(KA36*$E$7/12,2))-KK36-(MIN(KU36,MAX(0,LO36-SUMPRODUCT(($KA$2:$KJ$2&lt;$KA$2)*KU36:LD36))))),2))</f>
        <v>0</v>
      </c>
      <c r="LF36">
        <f t="shared" ref="LF36:LF67" si="534">IF(KB36&lt;=0,0,ROUND(MAX(0,(KB36+ROUND(KB36*$E$8/12,2))-KL36-(MIN(KV36,MAX(0,LO36-SUMPRODUCT(($KA$2:$KJ$2&lt;$KB$2)*KU36:LD36))))),2))</f>
        <v>2716.94</v>
      </c>
      <c r="LG36">
        <f t="shared" ref="LG36:LG67" si="535">IF(KC36&lt;=0,0,ROUND(MAX(0,(KC36+ROUND(KC36*$E$9/12,2))-KM36-(MIN(KW36,MAX(0,LO36-SUMPRODUCT(($KA$2:$KJ$2&lt;$KC$2)*KU36:LD36))))),2))</f>
        <v>4701.22</v>
      </c>
      <c r="LH36">
        <f t="shared" ref="LH36:LH67" si="536">IF(KD36&lt;=0,0,ROUND(MAX(0,(KD36+ROUND(KD36*$E$10/12,2))-KN36-(MIN(KX36,MAX(0,LO36-SUMPRODUCT(($KA$2:$KJ$2&lt;$KD$2)*KU36:LD36))))),2))</f>
        <v>0</v>
      </c>
      <c r="LI36">
        <f t="shared" ref="LI36:LI67" si="537">IF(KE36&lt;=0,0,ROUND(MAX(0,(KE36+ROUND(KE36*$E$11/12,2))-KO36-(MIN(KY36,MAX(0,LO36-SUMPRODUCT(($KA$2:$KJ$2&lt;$KE$2)*KU36:LD36))))),2))</f>
        <v>0</v>
      </c>
      <c r="LJ36">
        <f t="shared" ref="LJ36:LJ67" si="538">IF(KF36&lt;=0,0,ROUND(MAX(0,(KF36+ROUND(KF36*$E$12/12,2))-KP36-(MIN(KZ36,MAX(0,LO36-SUMPRODUCT(($KA$2:$KJ$2&lt;$KF$2)*KU36:LD36))))),2))</f>
        <v>0</v>
      </c>
      <c r="LK36">
        <f t="shared" ref="LK36:LK67" si="539">IF(KG36&lt;=0,0,ROUND(MAX(0,(KG36+ROUND(KG36*$E$13/12,2))-KQ36-(MIN(LA36,MAX(0,LO36-SUMPRODUCT(($KA$2:$KJ$2&lt;$KG$2)*KU36:LD36))))),2))</f>
        <v>0</v>
      </c>
      <c r="LL36">
        <f t="shared" ref="LL36:LL67" si="540">IF(KH36&lt;=0,0,ROUND(MAX(0,(KH36+ROUND(KH36*$E$14/12,2))-KR36-(MIN(LB36,MAX(0,LO36-SUMPRODUCT(($KA$2:$KJ$2&lt;$KH$2)*KU36:LD36))))),2))</f>
        <v>0</v>
      </c>
      <c r="LM36">
        <f t="shared" ref="LM36:LM67" si="541">IF(KI36&lt;=0,0,ROUND(MAX(0,(KI36+ROUND(KI36*$E$15/12,2))-KS36-(MIN(LC36,MAX(0,LO36-SUMPRODUCT(($KA$2:$KJ$2&lt;$KI$2)*KU36:LD36))))),2))</f>
        <v>0</v>
      </c>
      <c r="LN36">
        <f t="shared" ref="LN36:LN67" si="542">IF(KJ36&lt;=0,0,ROUND(MAX(0,(KJ36+ROUND(KJ36*$E$16/12,2))-KT36-(MIN(LD36,MAX(0,LO36-SUMPRODUCT(($KA$2:$KJ$2&lt;$KJ$2)*KU36:LD36))))),2))</f>
        <v>0</v>
      </c>
      <c r="LO36">
        <f t="shared" ref="LO36:LO67" si="543">$LO$2-SUM(KK36:KT36)</f>
        <v>190</v>
      </c>
      <c r="LP36">
        <f t="shared" ref="LP36:LP67" si="544">SUM(KA36:KJ36)</f>
        <v>7854.2800000000007</v>
      </c>
      <c r="LQ36">
        <f t="shared" ref="LQ36:LQ67" si="545">SUM(LE36:LN36)</f>
        <v>7418.16</v>
      </c>
      <c r="LR36">
        <f t="shared" ref="LR36:LR67" si="546">SUMPRODUCT(ROUND(KA36:KJ36*$LY$2:$MH$2/12,2))</f>
        <v>116.88</v>
      </c>
      <c r="LS36">
        <f t="shared" ref="LS36:LS67" si="547">LR36+(LP36-LQ36)</f>
        <v>553.0000000000008</v>
      </c>
      <c r="LT36">
        <f t="shared" ref="LT36:LT67" si="548">IF(MS36&gt;=999,"",MATCH(MS36,$KA$2:$KJ$2,0))</f>
        <v>2</v>
      </c>
      <c r="LU36" t="str">
        <f t="shared" ref="LU36:LU67" si="549">IF(MT36&gt;=999,"",MATCH(MT36,$KA$2:$KJ$2,0))</f>
        <v/>
      </c>
      <c r="LV36">
        <f t="shared" ref="LV36:LV67" si="550">SUMPRODUCT((LE36:LN36&lt;=0.005)*($MI$2:$MR$2&gt;0))</f>
        <v>1</v>
      </c>
      <c r="MS36">
        <f t="shared" ref="MS36:MS67" si="551">MIN(IF(KA36&gt;0.005,$KA$2,999),IF(KB36&gt;0.005,$KB$2,999),IF(KC36&gt;0.005,$KC$2,999),IF(KD36&gt;0.005,$KD$2,999),IF(KE36&gt;0.005,$KE$2,999),IF(KF36&gt;0.005,$KF$2,999),IF(KG36&gt;0.005,$KG$2,999),IF(KH36&gt;0.005,$KH$2,999),IF(KI36&gt;0.005,$KI$2,999),IF(KJ36&gt;0.005,$KJ$2,999))</f>
        <v>2</v>
      </c>
      <c r="MT36">
        <f t="shared" ref="MT36:MT67" si="552">MIN(IF(AND(KA36&gt;0.005,LE36&lt;=0.005),$KA$2,999),IF(AND(KB36&gt;0.005,LF36&lt;=0.005),$KB$2,999),IF(AND(KC36&gt;0.005,LG36&lt;=0.005),$KC$2,999),IF(AND(KD36&gt;0.005,LH36&lt;=0.005),$KD$2,999),IF(AND(KE36&gt;0.005,LI36&lt;=0.005),$KE$2,999),IF(AND(KF36&gt;0.005,LJ36&lt;=0.005),$KF$2,999),IF(AND(KG36&gt;0.005,LK36&lt;=0.005),$KG$2,999),IF(AND(KH36&gt;0.005,LL36&lt;=0.005),$KH$2,999),IF(AND(KI36&gt;0.005,LM36&lt;=0.005),$KI$2,999),IF(AND(KJ36&gt;0.005,LN36&lt;=0.005),$KJ$2,999))</f>
        <v>999</v>
      </c>
      <c r="NB36">
        <v>33</v>
      </c>
      <c r="NC36">
        <f t="shared" si="353"/>
        <v>0</v>
      </c>
      <c r="ND36">
        <f t="shared" si="354"/>
        <v>0</v>
      </c>
      <c r="NE36">
        <f t="shared" si="355"/>
        <v>3305.44</v>
      </c>
      <c r="NF36">
        <f t="shared" si="356"/>
        <v>0</v>
      </c>
      <c r="NG36">
        <f t="shared" si="357"/>
        <v>0</v>
      </c>
      <c r="NH36">
        <f t="shared" si="358"/>
        <v>0</v>
      </c>
      <c r="NI36">
        <f t="shared" si="359"/>
        <v>0</v>
      </c>
      <c r="NJ36">
        <f t="shared" si="360"/>
        <v>0</v>
      </c>
      <c r="NK36">
        <f t="shared" si="361"/>
        <v>0</v>
      </c>
      <c r="NL36">
        <f t="shared" si="362"/>
        <v>0</v>
      </c>
      <c r="NM36">
        <f t="shared" ref="NM36:NM67" si="553">IF(NC36&lt;=0,0,MIN($F$7,(NC36+ROUND(NC36*$E$7/12,2))))</f>
        <v>0</v>
      </c>
      <c r="NN36">
        <f t="shared" ref="NN36:NN67" si="554">IF(ND36&lt;=0,0,MIN($F$8,(ND36+ROUND(ND36*$E$8/12,2))))</f>
        <v>0</v>
      </c>
      <c r="NO36">
        <f t="shared" ref="NO36:NO67" si="555">IF(NE36&lt;=0,0,MIN($F$9,(NE36+ROUND(NE36*$E$9/12,2))))</f>
        <v>200</v>
      </c>
      <c r="NP36">
        <f t="shared" ref="NP36:NP67" si="556">IF(NF36&lt;=0,0,MIN($F$10,(NF36+ROUND(NF36*$E$10/12,2))))</f>
        <v>0</v>
      </c>
      <c r="NQ36">
        <f t="shared" ref="NQ36:NQ67" si="557">IF(NG36&lt;=0,0,MIN($F$11,(NG36+ROUND(NG36*$E$11/12,2))))</f>
        <v>0</v>
      </c>
      <c r="NR36">
        <f t="shared" ref="NR36:NR67" si="558">IF(NH36&lt;=0,0,MIN($F$12,(NH36+ROUND(NH36*$E$12/12,2))))</f>
        <v>0</v>
      </c>
      <c r="NS36">
        <f t="shared" ref="NS36:NS67" si="559">IF(NI36&lt;=0,0,MIN($F$13,(NI36+ROUND(NI36*$E$13/12,2))))</f>
        <v>0</v>
      </c>
      <c r="NT36">
        <f t="shared" ref="NT36:NT67" si="560">IF(NJ36&lt;=0,0,MIN($F$14,(NJ36+ROUND(NJ36*$E$14/12,2))))</f>
        <v>0</v>
      </c>
      <c r="NU36">
        <f t="shared" ref="NU36:NU67" si="561">IF(NK36&lt;=0,0,MIN($F$15,(NK36+ROUND(NK36*$E$15/12,2))))</f>
        <v>0</v>
      </c>
      <c r="NV36">
        <f t="shared" ref="NV36:NV67" si="562">IF(NL36&lt;=0,0,MIN($F$16,(NL36+ROUND(NL36*$E$16/12,2))))</f>
        <v>0</v>
      </c>
      <c r="NW36">
        <f t="shared" ref="NW36:NW67" si="563">MAX(0,(NC36+ROUND(NC36*$E$7/12,2))-NM36)</f>
        <v>0</v>
      </c>
      <c r="NX36">
        <f t="shared" ref="NX36:NX67" si="564">MAX(0,(ND36+ROUND(ND36*$E$8/12,2))-NN36)</f>
        <v>0</v>
      </c>
      <c r="NY36">
        <f t="shared" ref="NY36:NY67" si="565">MAX(0,(NE36+ROUND(NE36*$E$9/12,2))-NO36)</f>
        <v>3138.2200000000003</v>
      </c>
      <c r="NZ36">
        <f t="shared" ref="NZ36:NZ67" si="566">MAX(0,(NF36+ROUND(NF36*$E$10/12,2))-NP36)</f>
        <v>0</v>
      </c>
      <c r="OA36">
        <f t="shared" ref="OA36:OA67" si="567">MAX(0,(NG36+ROUND(NG36*$E$11/12,2))-NQ36)</f>
        <v>0</v>
      </c>
      <c r="OB36">
        <f t="shared" ref="OB36:OB67" si="568">MAX(0,(NH36+ROUND(NH36*$E$12/12,2))-NR36)</f>
        <v>0</v>
      </c>
      <c r="OC36">
        <f t="shared" ref="OC36:OC67" si="569">MAX(0,(NI36+ROUND(NI36*$E$13/12,2))-NS36)</f>
        <v>0</v>
      </c>
      <c r="OD36">
        <f t="shared" ref="OD36:OD67" si="570">MAX(0,(NJ36+ROUND(NJ36*$E$14/12,2))-NT36)</f>
        <v>0</v>
      </c>
      <c r="OE36">
        <f t="shared" ref="OE36:OE67" si="571">MAX(0,(NK36+ROUND(NK36*$E$15/12,2))-NU36)</f>
        <v>0</v>
      </c>
      <c r="OF36">
        <f t="shared" ref="OF36:OF67" si="572">MAX(0,(NL36+ROUND(NL36*$E$16/12,2))-NV36)</f>
        <v>0</v>
      </c>
      <c r="OG36">
        <f t="shared" ref="OG36:OG67" si="573">IF(NC36&lt;=0,0,ROUND(MAX(0,(NC36+ROUND(NC36*$E$7/12,2))-NM36-(MIN(NW36,MAX(0,OQ36-SUMPRODUCT(($NC$2:$NL$2&lt;$NC$2)*NW36:OF36))))),2))</f>
        <v>0</v>
      </c>
      <c r="OH36">
        <f t="shared" ref="OH36:OH67" si="574">IF(ND36&lt;=0,0,ROUND(MAX(0,(ND36+ROUND(ND36*$E$8/12,2))-NN36-(MIN(NX36,MAX(0,OQ36-SUMPRODUCT(($NC$2:$NL$2&lt;$ND$2)*NW36:OF36))))),2))</f>
        <v>0</v>
      </c>
      <c r="OI36">
        <f t="shared" ref="OI36:OI67" si="575">IF(NE36&lt;=0,0,ROUND(MAX(0,(NE36+ROUND(NE36*$E$9/12,2))-NO36-(MIN(NY36,MAX(0,OQ36-SUMPRODUCT(($NC$2:$NL$2&lt;$NE$2)*NW36:OF36))))),2))</f>
        <v>2685.22</v>
      </c>
      <c r="OJ36">
        <f t="shared" ref="OJ36:OJ67" si="576">IF(NF36&lt;=0,0,ROUND(MAX(0,(NF36+ROUND(NF36*$E$10/12,2))-NP36-(MIN(NZ36,MAX(0,OQ36-SUMPRODUCT(($NC$2:$NL$2&lt;$NF$2)*NW36:OF36))))),2))</f>
        <v>0</v>
      </c>
      <c r="OK36">
        <f t="shared" ref="OK36:OK67" si="577">IF(NG36&lt;=0,0,ROUND(MAX(0,(NG36+ROUND(NG36*$E$11/12,2))-NQ36-(MIN(OA36,MAX(0,OQ36-SUMPRODUCT(($NC$2:$NL$2&lt;$NG$2)*NW36:OF36))))),2))</f>
        <v>0</v>
      </c>
      <c r="OL36">
        <f t="shared" ref="OL36:OL67" si="578">IF(NH36&lt;=0,0,ROUND(MAX(0,(NH36+ROUND(NH36*$E$12/12,2))-NR36-(MIN(OB36,MAX(0,OQ36-SUMPRODUCT(($NC$2:$NL$2&lt;$NH$2)*NW36:OF36))))),2))</f>
        <v>0</v>
      </c>
      <c r="OM36">
        <f t="shared" ref="OM36:OM67" si="579">IF(NI36&lt;=0,0,ROUND(MAX(0,(NI36+ROUND(NI36*$E$13/12,2))-NS36-(MIN(OC36,MAX(0,OQ36-SUMPRODUCT(($NC$2:$NL$2&lt;$NI$2)*NW36:OF36))))),2))</f>
        <v>0</v>
      </c>
      <c r="ON36">
        <f t="shared" ref="ON36:ON67" si="580">IF(NJ36&lt;=0,0,ROUND(MAX(0,(NJ36+ROUND(NJ36*$E$14/12,2))-NT36-(MIN(OD36,MAX(0,OQ36-SUMPRODUCT(($NC$2:$NL$2&lt;$NJ$2)*NW36:OF36))))),2))</f>
        <v>0</v>
      </c>
      <c r="OO36">
        <f t="shared" ref="OO36:OO67" si="581">IF(NK36&lt;=0,0,ROUND(MAX(0,(NK36+ROUND(NK36*$E$15/12,2))-NU36-(MIN(OE36,MAX(0,OQ36-SUMPRODUCT(($NC$2:$NL$2&lt;$NK$2)*NW36:OF36))))),2))</f>
        <v>0</v>
      </c>
      <c r="OP36">
        <f t="shared" ref="OP36:OP67" si="582">IF(NL36&lt;=0,0,ROUND(MAX(0,(NL36+ROUND(NL36*$E$16/12,2))-NV36-(MIN(OF36,MAX(0,OQ36-SUMPRODUCT(($NC$2:$NL$2&lt;$NL$2)*NW36:OF36))))),2))</f>
        <v>0</v>
      </c>
      <c r="OQ36">
        <f t="shared" ref="OQ36:OQ67" si="583">$OQ$2-SUM(NM36:NV36)</f>
        <v>453</v>
      </c>
      <c r="OR36">
        <f t="shared" ref="OR36:OR67" si="584">SUM(NC36:NL36)</f>
        <v>3305.44</v>
      </c>
      <c r="OS36">
        <f t="shared" ref="OS36:OS67" si="585">SUM(OG36:OP36)</f>
        <v>2685.22</v>
      </c>
      <c r="OT36">
        <f t="shared" ref="OT36:OT67" si="586">SUMPRODUCT(ROUND(NC36:NL36*$PA$2:$PJ$2/12,2))</f>
        <v>32.78</v>
      </c>
      <c r="OU36">
        <f t="shared" ref="OU36:OU67" si="587">OT36+(OR36-OS36)</f>
        <v>653.00000000000023</v>
      </c>
      <c r="OV36">
        <f t="shared" ref="OV36:OV67" si="588">IF(PU36&gt;=999,"",MATCH(PU36,$NC$2:$NL$2,0))</f>
        <v>3</v>
      </c>
      <c r="OW36" t="str">
        <f t="shared" ref="OW36:OW67" si="589">IF(PV36&gt;=999,"",MATCH(PV36,$NC$2:$NL$2,0))</f>
        <v/>
      </c>
      <c r="OX36">
        <f t="shared" ref="OX36:OX67" si="590">SUMPRODUCT((OG36:OP36&lt;=0.005)*($PK$2:$PT$2&gt;0))</f>
        <v>2</v>
      </c>
      <c r="PU36">
        <f t="shared" ref="PU36:PU67" si="591">MIN(IF(NC36&gt;0.005,$NC$2,999),IF(ND36&gt;0.005,$ND$2,999),IF(NE36&gt;0.005,$NE$2,999),IF(NF36&gt;0.005,$NF$2,999),IF(NG36&gt;0.005,$NG$2,999),IF(NH36&gt;0.005,$NH$2,999),IF(NI36&gt;0.005,$NI$2,999),IF(NJ36&gt;0.005,$NJ$2,999),IF(NK36&gt;0.005,$NK$2,999),IF(NL36&gt;0.005,$NL$2,999))</f>
        <v>3</v>
      </c>
      <c r="PV36">
        <f t="shared" ref="PV36:PV67" si="592">MIN(IF(AND(NC36&gt;0.005,OG36&lt;=0.005),$NC$2,999),IF(AND(ND36&gt;0.005,OH36&lt;=0.005),$ND$2,999),IF(AND(NE36&gt;0.005,OI36&lt;=0.005),$NE$2,999),IF(AND(NF36&gt;0.005,OJ36&lt;=0.005),$NF$2,999),IF(AND(NG36&gt;0.005,OK36&lt;=0.005),$NG$2,999),IF(AND(NH36&gt;0.005,OL36&lt;=0.005),$NH$2,999),IF(AND(NI36&gt;0.005,OM36&lt;=0.005),$NI$2,999),IF(AND(NJ36&gt;0.005,ON36&lt;=0.005),$NJ$2,999),IF(AND(NK36&gt;0.005,OO36&lt;=0.005),$NK$2,999),IF(AND(NL36&gt;0.005,OP36&lt;=0.005),$NL$2,999))</f>
        <v>999</v>
      </c>
      <c r="QD36">
        <v>33</v>
      </c>
      <c r="QE36">
        <f t="shared" si="363"/>
        <v>0</v>
      </c>
      <c r="QF36">
        <f t="shared" si="364"/>
        <v>0</v>
      </c>
      <c r="QG36">
        <f t="shared" si="365"/>
        <v>0</v>
      </c>
      <c r="QH36">
        <f t="shared" si="366"/>
        <v>0</v>
      </c>
      <c r="QI36">
        <f t="shared" si="367"/>
        <v>0</v>
      </c>
      <c r="QJ36">
        <f t="shared" si="368"/>
        <v>0</v>
      </c>
      <c r="QK36">
        <f t="shared" si="369"/>
        <v>0</v>
      </c>
      <c r="QL36">
        <f t="shared" si="370"/>
        <v>0</v>
      </c>
      <c r="QM36">
        <f t="shared" si="371"/>
        <v>0</v>
      </c>
      <c r="QN36">
        <f t="shared" si="372"/>
        <v>0</v>
      </c>
      <c r="QO36">
        <f t="shared" ref="QO36:QO67" si="593">IF(QE36&lt;=0,0,MIN($F$7,(QE36+ROUND(QE36*$E$7/12,2))))</f>
        <v>0</v>
      </c>
      <c r="QP36">
        <f t="shared" ref="QP36:QP67" si="594">IF(QF36&lt;=0,0,MIN($F$8,(QF36+ROUND(QF36*$E$8/12,2))))</f>
        <v>0</v>
      </c>
      <c r="QQ36">
        <f t="shared" ref="QQ36:QQ67" si="595">IF(QG36&lt;=0,0,MIN($F$9,(QG36+ROUND(QG36*$E$9/12,2))))</f>
        <v>0</v>
      </c>
      <c r="QR36">
        <f t="shared" ref="QR36:QR67" si="596">IF(QH36&lt;=0,0,MIN($F$10,(QH36+ROUND(QH36*$E$10/12,2))))</f>
        <v>0</v>
      </c>
      <c r="QS36">
        <f t="shared" ref="QS36:QS67" si="597">IF(QI36&lt;=0,0,MIN($F$11,(QI36+ROUND(QI36*$E$11/12,2))))</f>
        <v>0</v>
      </c>
      <c r="QT36">
        <f t="shared" ref="QT36:QT67" si="598">IF(QJ36&lt;=0,0,MIN($F$12,(QJ36+ROUND(QJ36*$E$12/12,2))))</f>
        <v>0</v>
      </c>
      <c r="QU36">
        <f t="shared" ref="QU36:QU67" si="599">IF(QK36&lt;=0,0,MIN($F$13,(QK36+ROUND(QK36*$E$13/12,2))))</f>
        <v>0</v>
      </c>
      <c r="QV36">
        <f t="shared" ref="QV36:QV67" si="600">IF(QL36&lt;=0,0,MIN($F$14,(QL36+ROUND(QL36*$E$14/12,2))))</f>
        <v>0</v>
      </c>
      <c r="QW36">
        <f t="shared" ref="QW36:QW67" si="601">IF(QM36&lt;=0,0,MIN($F$15,(QM36+ROUND(QM36*$E$15/12,2))))</f>
        <v>0</v>
      </c>
      <c r="QX36">
        <f t="shared" ref="QX36:QX67" si="602">IF(QN36&lt;=0,0,MIN($F$16,(QN36+ROUND(QN36*$E$16/12,2))))</f>
        <v>0</v>
      </c>
      <c r="QY36">
        <f t="shared" ref="QY36:QY67" si="603">MAX(0,(QE36+ROUND(QE36*$E$7/12,2))-QO36)</f>
        <v>0</v>
      </c>
      <c r="QZ36">
        <f t="shared" ref="QZ36:QZ67" si="604">MAX(0,(QF36+ROUND(QF36*$E$8/12,2))-QP36)</f>
        <v>0</v>
      </c>
      <c r="RA36">
        <f t="shared" ref="RA36:RA67" si="605">MAX(0,(QG36+ROUND(QG36*$E$9/12,2))-QQ36)</f>
        <v>0</v>
      </c>
      <c r="RB36">
        <f t="shared" ref="RB36:RB67" si="606">MAX(0,(QH36+ROUND(QH36*$E$10/12,2))-QR36)</f>
        <v>0</v>
      </c>
      <c r="RC36">
        <f t="shared" ref="RC36:RC67" si="607">MAX(0,(QI36+ROUND(QI36*$E$11/12,2))-QS36)</f>
        <v>0</v>
      </c>
      <c r="RD36">
        <f t="shared" ref="RD36:RD67" si="608">MAX(0,(QJ36+ROUND(QJ36*$E$12/12,2))-QT36)</f>
        <v>0</v>
      </c>
      <c r="RE36">
        <f t="shared" ref="RE36:RE67" si="609">MAX(0,(QK36+ROUND(QK36*$E$13/12,2))-QU36)</f>
        <v>0</v>
      </c>
      <c r="RF36">
        <f t="shared" ref="RF36:RF67" si="610">MAX(0,(QL36+ROUND(QL36*$E$14/12,2))-QV36)</f>
        <v>0</v>
      </c>
      <c r="RG36">
        <f t="shared" ref="RG36:RG67" si="611">MAX(0,(QM36+ROUND(QM36*$E$15/12,2))-QW36)</f>
        <v>0</v>
      </c>
      <c r="RH36">
        <f t="shared" ref="RH36:RH67" si="612">MAX(0,(QN36+ROUND(QN36*$E$16/12,2))-QX36)</f>
        <v>0</v>
      </c>
      <c r="RI36">
        <f t="shared" ref="RI36:RI67" si="613">IF(QE36&lt;=0,0,ROUND(MAX(0,(QE36+ROUND(QE36*$E$7/12,2))-QO36-(MIN(QY36,MAX(0,RS36-SUMPRODUCT(($QE$2:$QN$2&lt;$QE$2)*QY36:RH36))))),2))</f>
        <v>0</v>
      </c>
      <c r="RJ36">
        <f t="shared" ref="RJ36:RJ67" si="614">IF(QF36&lt;=0,0,ROUND(MAX(0,(QF36+ROUND(QF36*$E$8/12,2))-QP36-(MIN(QZ36,MAX(0,RS36-SUMPRODUCT(($QE$2:$QN$2&lt;$QF$2)*QY36:RH36))))),2))</f>
        <v>0</v>
      </c>
      <c r="RK36">
        <f t="shared" ref="RK36:RK67" si="615">IF(QG36&lt;=0,0,ROUND(MAX(0,(QG36+ROUND(QG36*$E$9/12,2))-QQ36-(MIN(RA36,MAX(0,RS36-SUMPRODUCT(($QE$2:$QN$2&lt;$QG$2)*QY36:RH36))))),2))</f>
        <v>0</v>
      </c>
      <c r="RL36">
        <f t="shared" ref="RL36:RL67" si="616">IF(QH36&lt;=0,0,ROUND(MAX(0,(QH36+ROUND(QH36*$E$10/12,2))-QR36-(MIN(RB36,MAX(0,RS36-SUMPRODUCT(($QE$2:$QN$2&lt;$QH$2)*QY36:RH36))))),2))</f>
        <v>0</v>
      </c>
      <c r="RM36">
        <f t="shared" ref="RM36:RM67" si="617">IF(QI36&lt;=0,0,ROUND(MAX(0,(QI36+ROUND(QI36*$E$11/12,2))-QS36-(MIN(RC36,MAX(0,RS36-SUMPRODUCT(($QE$2:$QN$2&lt;$QI$2)*QY36:RH36))))),2))</f>
        <v>0</v>
      </c>
      <c r="RN36">
        <f t="shared" ref="RN36:RN67" si="618">IF(QJ36&lt;=0,0,ROUND(MAX(0,(QJ36+ROUND(QJ36*$E$12/12,2))-QT36-(MIN(RD36,MAX(0,RS36-SUMPRODUCT(($QE$2:$QN$2&lt;$QJ$2)*QY36:RH36))))),2))</f>
        <v>0</v>
      </c>
      <c r="RO36">
        <f t="shared" ref="RO36:RO67" si="619">IF(QK36&lt;=0,0,ROUND(MAX(0,(QK36+ROUND(QK36*$E$13/12,2))-QU36-(MIN(RE36,MAX(0,RS36-SUMPRODUCT(($QE$2:$QN$2&lt;$QK$2)*QY36:RH36))))),2))</f>
        <v>0</v>
      </c>
      <c r="RP36">
        <f t="shared" ref="RP36:RP67" si="620">IF(QL36&lt;=0,0,ROUND(MAX(0,(QL36+ROUND(QL36*$E$14/12,2))-QV36-(MIN(RF36,MAX(0,RS36-SUMPRODUCT(($QE$2:$QN$2&lt;$QL$2)*QY36:RH36))))),2))</f>
        <v>0</v>
      </c>
      <c r="RQ36">
        <f t="shared" ref="RQ36:RQ67" si="621">IF(QM36&lt;=0,0,ROUND(MAX(0,(QM36+ROUND(QM36*$E$15/12,2))-QW36-(MIN(RG36,MAX(0,RS36-SUMPRODUCT(($QE$2:$QN$2&lt;$QM$2)*QY36:RH36))))),2))</f>
        <v>0</v>
      </c>
      <c r="RR36">
        <f t="shared" ref="RR36:RR67" si="622">IF(QN36&lt;=0,0,ROUND(MAX(0,(QN36+ROUND(QN36*$E$16/12,2))-QX36-(MIN(RH36,MAX(0,RS36-SUMPRODUCT(($QE$2:$QN$2&lt;$QN$2)*QY36:RH36))))),2))</f>
        <v>0</v>
      </c>
      <c r="RS36">
        <f t="shared" ref="RS36:RS67" si="623">$RS$2-SUM(QO36:QX36)</f>
        <v>753</v>
      </c>
      <c r="RT36">
        <f t="shared" ref="RT36:RT67" si="624">SUM(QE36:QN36)</f>
        <v>0</v>
      </c>
      <c r="RU36">
        <f t="shared" ref="RU36:RU67" si="625">SUM(RI36:RR36)</f>
        <v>0</v>
      </c>
      <c r="RV36">
        <f t="shared" ref="RV36:RV67" si="626">SUMPRODUCT(ROUND(QE36:QN36*$SC$2:$SL$2/12,2))</f>
        <v>0</v>
      </c>
      <c r="RW36">
        <f t="shared" ref="RW36:RW67" si="627">RV36+(RT36-RU36)</f>
        <v>0</v>
      </c>
      <c r="RX36" t="str">
        <f t="shared" ref="RX36:RX67" si="628">IF(SW36&gt;=999,"",MATCH(SW36,$QE$2:$QN$2,0))</f>
        <v/>
      </c>
      <c r="RY36" t="str">
        <f t="shared" ref="RY36:RY67" si="629">IF(SX36&gt;=999,"",MATCH(SX36,$QE$2:$QN$2,0))</f>
        <v/>
      </c>
      <c r="RZ36">
        <f t="shared" ref="RZ36:RZ67" si="630">SUMPRODUCT((RI36:RR36&lt;=0.005)*($SM$2:$SV$2&gt;0))</f>
        <v>3</v>
      </c>
      <c r="SW36">
        <f t="shared" ref="SW36:SW67" si="631">MIN(IF(QE36&gt;0.005,$QE$2,999),IF(QF36&gt;0.005,$QF$2,999),IF(QG36&gt;0.005,$QG$2,999),IF(QH36&gt;0.005,$QH$2,999),IF(QI36&gt;0.005,$QI$2,999),IF(QJ36&gt;0.005,$QJ$2,999),IF(QK36&gt;0.005,$QK$2,999),IF(QL36&gt;0.005,$QL$2,999),IF(QM36&gt;0.005,$QM$2,999),IF(QN36&gt;0.005,$QN$2,999))</f>
        <v>999</v>
      </c>
      <c r="SX36">
        <f t="shared" ref="SX36:SX67" si="632">MIN(IF(AND(QE36&gt;0.005,RI36&lt;=0.005),$QE$2,999),IF(AND(QF36&gt;0.005,RJ36&lt;=0.005),$QF$2,999),IF(AND(QG36&gt;0.005,RK36&lt;=0.005),$QG$2,999),IF(AND(QH36&gt;0.005,RL36&lt;=0.005),$QH$2,999),IF(AND(QI36&gt;0.005,RM36&lt;=0.005),$QI$2,999),IF(AND(QJ36&gt;0.005,RN36&lt;=0.005),$QJ$2,999),IF(AND(QK36&gt;0.005,RO36&lt;=0.005),$QK$2,999),IF(AND(QL36&gt;0.005,RP36&lt;=0.005),$QL$2,999),IF(AND(QM36&gt;0.005,RQ36&lt;=0.005),$QM$2,999),IF(AND(QN36&gt;0.005,RR36&lt;=0.005),$QN$2,999))</f>
        <v>999</v>
      </c>
      <c r="TF36">
        <v>33</v>
      </c>
      <c r="TG36">
        <f t="shared" si="373"/>
        <v>0</v>
      </c>
      <c r="TH36">
        <f t="shared" si="374"/>
        <v>0</v>
      </c>
      <c r="TI36">
        <f t="shared" si="375"/>
        <v>0</v>
      </c>
      <c r="TJ36">
        <f t="shared" si="376"/>
        <v>0</v>
      </c>
      <c r="TK36">
        <f t="shared" si="377"/>
        <v>0</v>
      </c>
      <c r="TL36">
        <f t="shared" si="378"/>
        <v>0</v>
      </c>
      <c r="TM36">
        <f t="shared" si="379"/>
        <v>0</v>
      </c>
      <c r="TN36">
        <f t="shared" si="380"/>
        <v>0</v>
      </c>
      <c r="TO36">
        <f t="shared" si="381"/>
        <v>0</v>
      </c>
      <c r="TP36">
        <f t="shared" si="382"/>
        <v>0</v>
      </c>
      <c r="TQ36">
        <f t="shared" ref="TQ36:TQ67" si="633">IF(TG36&lt;=0,0,MIN($F$7,(TG36+ROUND(TG36*$E$7/12,2))))</f>
        <v>0</v>
      </c>
      <c r="TR36">
        <f t="shared" ref="TR36:TR67" si="634">IF(TH36&lt;=0,0,MIN($F$8,(TH36+ROUND(TH36*$E$8/12,2))))</f>
        <v>0</v>
      </c>
      <c r="TS36">
        <f t="shared" ref="TS36:TS67" si="635">IF(TI36&lt;=0,0,MIN($F$9,(TI36+ROUND(TI36*$E$9/12,2))))</f>
        <v>0</v>
      </c>
      <c r="TT36">
        <f t="shared" ref="TT36:TT67" si="636">IF(TJ36&lt;=0,0,MIN($F$10,(TJ36+ROUND(TJ36*$E$10/12,2))))</f>
        <v>0</v>
      </c>
      <c r="TU36">
        <f t="shared" ref="TU36:TU67" si="637">IF(TK36&lt;=0,0,MIN($F$11,(TK36+ROUND(TK36*$E$11/12,2))))</f>
        <v>0</v>
      </c>
      <c r="TV36">
        <f t="shared" ref="TV36:TV67" si="638">IF(TL36&lt;=0,0,MIN($F$12,(TL36+ROUND(TL36*$E$12/12,2))))</f>
        <v>0</v>
      </c>
      <c r="TW36">
        <f t="shared" ref="TW36:TW67" si="639">IF(TM36&lt;=0,0,MIN($F$13,(TM36+ROUND(TM36*$E$13/12,2))))</f>
        <v>0</v>
      </c>
      <c r="TX36">
        <f t="shared" ref="TX36:TX67" si="640">IF(TN36&lt;=0,0,MIN($F$14,(TN36+ROUND(TN36*$E$14/12,2))))</f>
        <v>0</v>
      </c>
      <c r="TY36">
        <f t="shared" ref="TY36:TY67" si="641">IF(TO36&lt;=0,0,MIN($F$15,(TO36+ROUND(TO36*$E$15/12,2))))</f>
        <v>0</v>
      </c>
      <c r="TZ36">
        <f t="shared" ref="TZ36:TZ67" si="642">IF(TP36&lt;=0,0,MIN($F$16,(TP36+ROUND(TP36*$E$16/12,2))))</f>
        <v>0</v>
      </c>
      <c r="UA36">
        <f t="shared" ref="UA36:UA67" si="643">MAX(0,(TG36+ROUND(TG36*$E$7/12,2))-TQ36)</f>
        <v>0</v>
      </c>
      <c r="UB36">
        <f t="shared" ref="UB36:UB67" si="644">MAX(0,(TH36+ROUND(TH36*$E$8/12,2))-TR36)</f>
        <v>0</v>
      </c>
      <c r="UC36">
        <f t="shared" ref="UC36:UC67" si="645">MAX(0,(TI36+ROUND(TI36*$E$9/12,2))-TS36)</f>
        <v>0</v>
      </c>
      <c r="UD36">
        <f t="shared" ref="UD36:UD67" si="646">MAX(0,(TJ36+ROUND(TJ36*$E$10/12,2))-TT36)</f>
        <v>0</v>
      </c>
      <c r="UE36">
        <f t="shared" ref="UE36:UE67" si="647">MAX(0,(TK36+ROUND(TK36*$E$11/12,2))-TU36)</f>
        <v>0</v>
      </c>
      <c r="UF36">
        <f t="shared" ref="UF36:UF67" si="648">MAX(0,(TL36+ROUND(TL36*$E$12/12,2))-TV36)</f>
        <v>0</v>
      </c>
      <c r="UG36">
        <f t="shared" ref="UG36:UG67" si="649">MAX(0,(TM36+ROUND(TM36*$E$13/12,2))-TW36)</f>
        <v>0</v>
      </c>
      <c r="UH36">
        <f t="shared" ref="UH36:UH67" si="650">MAX(0,(TN36+ROUND(TN36*$E$14/12,2))-TX36)</f>
        <v>0</v>
      </c>
      <c r="UI36">
        <f t="shared" ref="UI36:UI67" si="651">MAX(0,(TO36+ROUND(TO36*$E$15/12,2))-TY36)</f>
        <v>0</v>
      </c>
      <c r="UJ36">
        <f t="shared" ref="UJ36:UJ67" si="652">MAX(0,(TP36+ROUND(TP36*$E$16/12,2))-TZ36)</f>
        <v>0</v>
      </c>
      <c r="UK36">
        <f t="shared" ref="UK36:UK67" si="653">IF(TG36&lt;=0,0,ROUND(MAX(0,(TG36+ROUND(TG36*$E$7/12,2))-TQ36-(MIN(UA36,MAX(0,UU36-SUMPRODUCT(($TG$2:$TP$2&lt;$TG$2)*UA36:UJ36))))),2))</f>
        <v>0</v>
      </c>
      <c r="UL36">
        <f t="shared" ref="UL36:UL67" si="654">IF(TH36&lt;=0,0,ROUND(MAX(0,(TH36+ROUND(TH36*$E$8/12,2))-TR36-(MIN(UB36,MAX(0,UU36-SUMPRODUCT(($TG$2:$TP$2&lt;$TH$2)*UA36:UJ36))))),2))</f>
        <v>0</v>
      </c>
      <c r="UM36">
        <f t="shared" ref="UM36:UM67" si="655">IF(TI36&lt;=0,0,ROUND(MAX(0,(TI36+ROUND(TI36*$E$9/12,2))-TS36-(MIN(UC36,MAX(0,UU36-SUMPRODUCT(($TG$2:$TP$2&lt;$TI$2)*UA36:UJ36))))),2))</f>
        <v>0</v>
      </c>
      <c r="UN36">
        <f t="shared" ref="UN36:UN67" si="656">IF(TJ36&lt;=0,0,ROUND(MAX(0,(TJ36+ROUND(TJ36*$E$10/12,2))-TT36-(MIN(UD36,MAX(0,UU36-SUMPRODUCT(($TG$2:$TP$2&lt;$TJ$2)*UA36:UJ36))))),2))</f>
        <v>0</v>
      </c>
      <c r="UO36">
        <f t="shared" ref="UO36:UO67" si="657">IF(TK36&lt;=0,0,ROUND(MAX(0,(TK36+ROUND(TK36*$E$11/12,2))-TU36-(MIN(UE36,MAX(0,UU36-SUMPRODUCT(($TG$2:$TP$2&lt;$TK$2)*UA36:UJ36))))),2))</f>
        <v>0</v>
      </c>
      <c r="UP36">
        <f t="shared" ref="UP36:UP67" si="658">IF(TL36&lt;=0,0,ROUND(MAX(0,(TL36+ROUND(TL36*$E$12/12,2))-TV36-(MIN(UF36,MAX(0,UU36-SUMPRODUCT(($TG$2:$TP$2&lt;$TL$2)*UA36:UJ36))))),2))</f>
        <v>0</v>
      </c>
      <c r="UQ36">
        <f t="shared" ref="UQ36:UQ67" si="659">IF(TM36&lt;=0,0,ROUND(MAX(0,(TM36+ROUND(TM36*$E$13/12,2))-TW36-(MIN(UG36,MAX(0,UU36-SUMPRODUCT(($TG$2:$TP$2&lt;$TM$2)*UA36:UJ36))))),2))</f>
        <v>0</v>
      </c>
      <c r="UR36">
        <f t="shared" ref="UR36:UR67" si="660">IF(TN36&lt;=0,0,ROUND(MAX(0,(TN36+ROUND(TN36*$E$14/12,2))-TX36-(MIN(UH36,MAX(0,UU36-SUMPRODUCT(($TG$2:$TP$2&lt;$TN$2)*UA36:UJ36))))),2))</f>
        <v>0</v>
      </c>
      <c r="US36">
        <f t="shared" ref="US36:US67" si="661">IF(TO36&lt;=0,0,ROUND(MAX(0,(TO36+ROUND(TO36*$E$15/12,2))-TY36-(MIN(UI36,MAX(0,UU36-SUMPRODUCT(($TG$2:$TP$2&lt;$TO$2)*UA36:UJ36))))),2))</f>
        <v>0</v>
      </c>
      <c r="UT36">
        <f t="shared" ref="UT36:UT67" si="662">IF(TP36&lt;=0,0,ROUND(MAX(0,(TP36+ROUND(TP36*$E$16/12,2))-TZ36-(MIN(UJ36,MAX(0,UU36-SUMPRODUCT(($TG$2:$TP$2&lt;$TP$2)*UA36:UJ36))))),2))</f>
        <v>0</v>
      </c>
      <c r="UU36">
        <f t="shared" ref="UU36:UU67" si="663">$UU$2-SUM(TQ36:TZ36)</f>
        <v>853</v>
      </c>
      <c r="UV36">
        <f t="shared" ref="UV36:UV67" si="664">SUM(TG36:TP36)</f>
        <v>0</v>
      </c>
      <c r="UW36">
        <f t="shared" ref="UW36:UW67" si="665">SUM(UK36:UT36)</f>
        <v>0</v>
      </c>
      <c r="UX36">
        <f t="shared" ref="UX36:UX67" si="666">SUMPRODUCT(ROUND(TG36:TP36*$VE$2:$VN$2/12,2))</f>
        <v>0</v>
      </c>
      <c r="UY36">
        <f t="shared" ref="UY36:UY67" si="667">UX36+(UV36-UW36)</f>
        <v>0</v>
      </c>
      <c r="UZ36" t="str">
        <f t="shared" ref="UZ36:UZ67" si="668">IF(VY36&gt;=999,"",MATCH(VY36,$TG$2:$TP$2,0))</f>
        <v/>
      </c>
      <c r="VA36" t="str">
        <f t="shared" ref="VA36:VA67" si="669">IF(VZ36&gt;=999,"",MATCH(VZ36,$TG$2:$TP$2,0))</f>
        <v/>
      </c>
      <c r="VB36">
        <f t="shared" ref="VB36:VB67" si="670">SUMPRODUCT((UK36:UT36&lt;=0.005)*($VO$2:$VX$2&gt;0))</f>
        <v>3</v>
      </c>
      <c r="VY36">
        <f t="shared" ref="VY36:VY67" si="671">MIN(IF(TG36&gt;0.005,$TG$2,999),IF(TH36&gt;0.005,$TH$2,999),IF(TI36&gt;0.005,$TI$2,999),IF(TJ36&gt;0.005,$TJ$2,999),IF(TK36&gt;0.005,$TK$2,999),IF(TL36&gt;0.005,$TL$2,999),IF(TM36&gt;0.005,$TM$2,999),IF(TN36&gt;0.005,$TN$2,999),IF(TO36&gt;0.005,$TO$2,999),IF(TP36&gt;0.005,$TP$2,999))</f>
        <v>999</v>
      </c>
      <c r="VZ36">
        <f t="shared" ref="VZ36:VZ67" si="672">MIN(IF(AND(TG36&gt;0.005,UK36&lt;=0.005),$TG$2,999),IF(AND(TH36&gt;0.005,UL36&lt;=0.005),$TH$2,999),IF(AND(TI36&gt;0.005,UM36&lt;=0.005),$TI$2,999),IF(AND(TJ36&gt;0.005,UN36&lt;=0.005),$TJ$2,999),IF(AND(TK36&gt;0.005,UO36&lt;=0.005),$TK$2,999),IF(AND(TL36&gt;0.005,UP36&lt;=0.005),$TL$2,999),IF(AND(TM36&gt;0.005,UQ36&lt;=0.005),$TM$2,999),IF(AND(TN36&gt;0.005,UR36&lt;=0.005),$TN$2,999),IF(AND(TO36&gt;0.005,US36&lt;=0.005),$TO$2,999),IF(AND(TP36&gt;0.005,UT36&lt;=0.005),$TP$2,999))</f>
        <v>999</v>
      </c>
      <c r="WH36">
        <v>33</v>
      </c>
      <c r="WI36">
        <f t="shared" si="383"/>
        <v>1581.74</v>
      </c>
      <c r="WJ36">
        <f t="shared" si="384"/>
        <v>5845.09</v>
      </c>
      <c r="WK36">
        <f t="shared" si="385"/>
        <v>4853.09</v>
      </c>
      <c r="WL36">
        <f t="shared" si="386"/>
        <v>0</v>
      </c>
      <c r="WM36">
        <f t="shared" si="387"/>
        <v>0</v>
      </c>
      <c r="WN36">
        <f t="shared" si="388"/>
        <v>0</v>
      </c>
      <c r="WO36">
        <f t="shared" si="389"/>
        <v>0</v>
      </c>
      <c r="WP36">
        <f t="shared" si="390"/>
        <v>0</v>
      </c>
      <c r="WQ36">
        <f t="shared" si="391"/>
        <v>0</v>
      </c>
      <c r="WR36">
        <f t="shared" si="392"/>
        <v>0</v>
      </c>
      <c r="WS36">
        <f t="shared" si="280"/>
        <v>90</v>
      </c>
      <c r="WT36">
        <f t="shared" si="281"/>
        <v>163</v>
      </c>
      <c r="WU36">
        <f t="shared" si="282"/>
        <v>200</v>
      </c>
      <c r="WV36">
        <f t="shared" si="283"/>
        <v>0</v>
      </c>
      <c r="WW36">
        <f t="shared" si="284"/>
        <v>0</v>
      </c>
      <c r="WX36">
        <f t="shared" si="285"/>
        <v>0</v>
      </c>
      <c r="WY36">
        <f t="shared" si="286"/>
        <v>0</v>
      </c>
      <c r="WZ36">
        <f t="shared" si="287"/>
        <v>0</v>
      </c>
      <c r="XA36">
        <f t="shared" si="288"/>
        <v>0</v>
      </c>
      <c r="XB36">
        <f t="shared" si="289"/>
        <v>0</v>
      </c>
      <c r="XC36">
        <f t="shared" si="290"/>
        <v>1522.04</v>
      </c>
      <c r="XD36">
        <f t="shared" si="291"/>
        <v>5815.99</v>
      </c>
      <c r="XE36">
        <f t="shared" si="292"/>
        <v>4701.22</v>
      </c>
      <c r="XF36">
        <f t="shared" si="293"/>
        <v>0</v>
      </c>
      <c r="XG36">
        <f t="shared" si="294"/>
        <v>0</v>
      </c>
      <c r="XH36">
        <f t="shared" si="295"/>
        <v>0</v>
      </c>
      <c r="XI36">
        <f t="shared" si="296"/>
        <v>0</v>
      </c>
      <c r="XJ36">
        <f t="shared" si="297"/>
        <v>0</v>
      </c>
      <c r="XK36">
        <f t="shared" si="298"/>
        <v>0</v>
      </c>
      <c r="XL36">
        <f t="shared" si="299"/>
        <v>0</v>
      </c>
      <c r="XM36">
        <f t="shared" si="300"/>
        <v>1522.04</v>
      </c>
      <c r="XN36">
        <f t="shared" si="301"/>
        <v>5815.99</v>
      </c>
      <c r="XO36">
        <f t="shared" si="302"/>
        <v>4701.22</v>
      </c>
      <c r="XP36">
        <f t="shared" si="303"/>
        <v>0</v>
      </c>
      <c r="XQ36">
        <f t="shared" si="304"/>
        <v>0</v>
      </c>
      <c r="XR36">
        <f t="shared" si="305"/>
        <v>0</v>
      </c>
      <c r="XS36">
        <f t="shared" si="306"/>
        <v>0</v>
      </c>
      <c r="XT36">
        <f t="shared" si="307"/>
        <v>0</v>
      </c>
      <c r="XU36">
        <f t="shared" si="308"/>
        <v>0</v>
      </c>
      <c r="XV36">
        <f t="shared" si="309"/>
        <v>0</v>
      </c>
      <c r="XX36">
        <f t="shared" si="310"/>
        <v>12279.92</v>
      </c>
      <c r="XY36">
        <f t="shared" si="311"/>
        <v>12039.25</v>
      </c>
      <c r="XZ36">
        <f t="shared" si="312"/>
        <v>212.33</v>
      </c>
    </row>
    <row r="37" spans="1:650" x14ac:dyDescent="0.45">
      <c r="AT37">
        <v>34</v>
      </c>
      <c r="AU37">
        <f t="shared" ref="AU37:AU68" si="673">BY36</f>
        <v>0</v>
      </c>
      <c r="AV37">
        <f t="shared" ref="AV37:AV68" si="674">BZ36</f>
        <v>0</v>
      </c>
      <c r="AW37">
        <f t="shared" ref="AW37:AW68" si="675">CA36</f>
        <v>2685.22</v>
      </c>
      <c r="AX37">
        <f t="shared" ref="AX37:AX68" si="676">CB36</f>
        <v>0</v>
      </c>
      <c r="AY37">
        <f t="shared" ref="AY37:AY68" si="677">CC36</f>
        <v>0</v>
      </c>
      <c r="AZ37">
        <f t="shared" ref="AZ37:AZ68" si="678">CD36</f>
        <v>0</v>
      </c>
      <c r="BA37">
        <f t="shared" ref="BA37:BA68" si="679">CE36</f>
        <v>0</v>
      </c>
      <c r="BB37">
        <f t="shared" ref="BB37:BB68" si="680">CF36</f>
        <v>0</v>
      </c>
      <c r="BC37">
        <f t="shared" ref="BC37:BC68" si="681">CG36</f>
        <v>0</v>
      </c>
      <c r="BD37">
        <f t="shared" ref="BD37:BD68" si="682">CH36</f>
        <v>0</v>
      </c>
      <c r="BE37">
        <f t="shared" si="393"/>
        <v>0</v>
      </c>
      <c r="BF37">
        <f t="shared" si="394"/>
        <v>0</v>
      </c>
      <c r="BG37">
        <f t="shared" si="395"/>
        <v>200</v>
      </c>
      <c r="BH37">
        <f t="shared" si="396"/>
        <v>0</v>
      </c>
      <c r="BI37">
        <f t="shared" si="397"/>
        <v>0</v>
      </c>
      <c r="BJ37">
        <f t="shared" si="398"/>
        <v>0</v>
      </c>
      <c r="BK37">
        <f t="shared" si="399"/>
        <v>0</v>
      </c>
      <c r="BL37">
        <f t="shared" si="400"/>
        <v>0</v>
      </c>
      <c r="BM37">
        <f t="shared" si="401"/>
        <v>0</v>
      </c>
      <c r="BN37">
        <f t="shared" si="402"/>
        <v>0</v>
      </c>
      <c r="BO37">
        <f t="shared" si="403"/>
        <v>0</v>
      </c>
      <c r="BP37">
        <f t="shared" si="404"/>
        <v>0</v>
      </c>
      <c r="BQ37">
        <f t="shared" si="405"/>
        <v>2511.85</v>
      </c>
      <c r="BR37">
        <f t="shared" si="406"/>
        <v>0</v>
      </c>
      <c r="BS37">
        <f t="shared" si="407"/>
        <v>0</v>
      </c>
      <c r="BT37">
        <f t="shared" si="408"/>
        <v>0</v>
      </c>
      <c r="BU37">
        <f t="shared" si="409"/>
        <v>0</v>
      </c>
      <c r="BV37">
        <f t="shared" si="410"/>
        <v>0</v>
      </c>
      <c r="BW37">
        <f t="shared" si="411"/>
        <v>0</v>
      </c>
      <c r="BX37">
        <f t="shared" si="412"/>
        <v>0</v>
      </c>
      <c r="BY37">
        <f t="shared" si="413"/>
        <v>0</v>
      </c>
      <c r="BZ37">
        <f t="shared" si="414"/>
        <v>0</v>
      </c>
      <c r="CA37">
        <f t="shared" si="415"/>
        <v>2058.85</v>
      </c>
      <c r="CB37">
        <f t="shared" si="416"/>
        <v>0</v>
      </c>
      <c r="CC37">
        <f t="shared" si="417"/>
        <v>0</v>
      </c>
      <c r="CD37">
        <f t="shared" si="418"/>
        <v>0</v>
      </c>
      <c r="CE37">
        <f t="shared" si="419"/>
        <v>0</v>
      </c>
      <c r="CF37">
        <f t="shared" si="420"/>
        <v>0</v>
      </c>
      <c r="CG37">
        <f t="shared" si="421"/>
        <v>0</v>
      </c>
      <c r="CH37">
        <f t="shared" si="422"/>
        <v>0</v>
      </c>
      <c r="CI37">
        <f t="shared" si="423"/>
        <v>453</v>
      </c>
      <c r="CJ37">
        <f t="shared" si="424"/>
        <v>2685.22</v>
      </c>
      <c r="CK37">
        <f t="shared" si="425"/>
        <v>2058.85</v>
      </c>
      <c r="CL37">
        <f t="shared" si="426"/>
        <v>26.63</v>
      </c>
      <c r="CM37">
        <f t="shared" si="427"/>
        <v>652.99999999999989</v>
      </c>
      <c r="CN37">
        <f t="shared" si="428"/>
        <v>3</v>
      </c>
      <c r="CO37" t="str">
        <f t="shared" si="429"/>
        <v/>
      </c>
      <c r="CP37">
        <f t="shared" si="430"/>
        <v>2</v>
      </c>
      <c r="DM37">
        <f t="shared" si="431"/>
        <v>3</v>
      </c>
      <c r="DN37">
        <f t="shared" si="432"/>
        <v>999</v>
      </c>
      <c r="DV37">
        <v>34</v>
      </c>
      <c r="DW37">
        <f t="shared" ref="DW37:DW68" si="683">FA36</f>
        <v>0</v>
      </c>
      <c r="DX37">
        <f t="shared" ref="DX37:DX68" si="684">FB36</f>
        <v>0</v>
      </c>
      <c r="DY37">
        <f t="shared" ref="DY37:DY68" si="685">FC36</f>
        <v>2439.73</v>
      </c>
      <c r="DZ37">
        <f t="shared" ref="DZ37:DZ68" si="686">FD36</f>
        <v>0</v>
      </c>
      <c r="EA37">
        <f t="shared" ref="EA37:EA68" si="687">FE36</f>
        <v>0</v>
      </c>
      <c r="EB37">
        <f t="shared" ref="EB37:EB68" si="688">FF36</f>
        <v>0</v>
      </c>
      <c r="EC37">
        <f t="shared" ref="EC37:EC68" si="689">FG36</f>
        <v>0</v>
      </c>
      <c r="ED37">
        <f t="shared" ref="ED37:ED68" si="690">FH36</f>
        <v>0</v>
      </c>
      <c r="EE37">
        <f t="shared" ref="EE37:EE68" si="691">FI36</f>
        <v>0</v>
      </c>
      <c r="EF37">
        <f t="shared" ref="EF37:EF68" si="692">FJ36</f>
        <v>0</v>
      </c>
      <c r="EG37">
        <f t="shared" si="433"/>
        <v>0</v>
      </c>
      <c r="EH37">
        <f t="shared" si="434"/>
        <v>0</v>
      </c>
      <c r="EI37">
        <f t="shared" si="435"/>
        <v>200</v>
      </c>
      <c r="EJ37">
        <f t="shared" si="436"/>
        <v>0</v>
      </c>
      <c r="EK37">
        <f t="shared" si="437"/>
        <v>0</v>
      </c>
      <c r="EL37">
        <f t="shared" si="438"/>
        <v>0</v>
      </c>
      <c r="EM37">
        <f t="shared" si="439"/>
        <v>0</v>
      </c>
      <c r="EN37">
        <f t="shared" si="440"/>
        <v>0</v>
      </c>
      <c r="EO37">
        <f t="shared" si="441"/>
        <v>0</v>
      </c>
      <c r="EP37">
        <f t="shared" si="442"/>
        <v>0</v>
      </c>
      <c r="EQ37">
        <f t="shared" si="443"/>
        <v>0</v>
      </c>
      <c r="ER37">
        <f t="shared" si="444"/>
        <v>0</v>
      </c>
      <c r="ES37">
        <f t="shared" si="445"/>
        <v>2263.92</v>
      </c>
      <c r="ET37">
        <f t="shared" si="446"/>
        <v>0</v>
      </c>
      <c r="EU37">
        <f t="shared" si="447"/>
        <v>0</v>
      </c>
      <c r="EV37">
        <f t="shared" si="448"/>
        <v>0</v>
      </c>
      <c r="EW37">
        <f t="shared" si="449"/>
        <v>0</v>
      </c>
      <c r="EX37">
        <f t="shared" si="450"/>
        <v>0</v>
      </c>
      <c r="EY37">
        <f t="shared" si="451"/>
        <v>0</v>
      </c>
      <c r="EZ37">
        <f t="shared" si="452"/>
        <v>0</v>
      </c>
      <c r="FA37">
        <f t="shared" si="453"/>
        <v>0</v>
      </c>
      <c r="FB37">
        <f t="shared" si="454"/>
        <v>0</v>
      </c>
      <c r="FC37">
        <f t="shared" si="455"/>
        <v>1810.92</v>
      </c>
      <c r="FD37">
        <f t="shared" si="456"/>
        <v>0</v>
      </c>
      <c r="FE37">
        <f t="shared" si="457"/>
        <v>0</v>
      </c>
      <c r="FF37">
        <f t="shared" si="458"/>
        <v>0</v>
      </c>
      <c r="FG37">
        <f t="shared" si="459"/>
        <v>0</v>
      </c>
      <c r="FH37">
        <f t="shared" si="460"/>
        <v>0</v>
      </c>
      <c r="FI37">
        <f t="shared" si="461"/>
        <v>0</v>
      </c>
      <c r="FJ37">
        <f t="shared" si="462"/>
        <v>0</v>
      </c>
      <c r="FK37">
        <f t="shared" si="463"/>
        <v>453</v>
      </c>
      <c r="FL37">
        <f t="shared" si="464"/>
        <v>2439.73</v>
      </c>
      <c r="FM37">
        <f t="shared" si="465"/>
        <v>1810.92</v>
      </c>
      <c r="FN37">
        <f t="shared" si="466"/>
        <v>24.19</v>
      </c>
      <c r="FO37">
        <f t="shared" si="467"/>
        <v>653</v>
      </c>
      <c r="FP37">
        <f t="shared" si="468"/>
        <v>3</v>
      </c>
      <c r="FQ37" t="str">
        <f t="shared" si="469"/>
        <v/>
      </c>
      <c r="FR37">
        <f t="shared" si="470"/>
        <v>2</v>
      </c>
      <c r="GO37">
        <f t="shared" si="471"/>
        <v>3</v>
      </c>
      <c r="GP37">
        <f t="shared" si="472"/>
        <v>999</v>
      </c>
      <c r="GX37">
        <v>34</v>
      </c>
      <c r="GY37">
        <f t="shared" ref="GY37:GY68" si="693">IC36</f>
        <v>1522.04</v>
      </c>
      <c r="GZ37">
        <f t="shared" ref="GZ37:GZ68" si="694">ID36</f>
        <v>5815.99</v>
      </c>
      <c r="HA37">
        <f t="shared" ref="HA37:HA68" si="695">IE36</f>
        <v>4701.22</v>
      </c>
      <c r="HB37">
        <f t="shared" ref="HB37:HB68" si="696">IF36</f>
        <v>0</v>
      </c>
      <c r="HC37">
        <f t="shared" ref="HC37:HC68" si="697">IG36</f>
        <v>0</v>
      </c>
      <c r="HD37">
        <f t="shared" ref="HD37:HD68" si="698">IH36</f>
        <v>0</v>
      </c>
      <c r="HE37">
        <f t="shared" ref="HE37:HE68" si="699">II36</f>
        <v>0</v>
      </c>
      <c r="HF37">
        <f t="shared" ref="HF37:HF68" si="700">IJ36</f>
        <v>0</v>
      </c>
      <c r="HG37">
        <f t="shared" ref="HG37:HG68" si="701">IK36</f>
        <v>0</v>
      </c>
      <c r="HH37">
        <f t="shared" ref="HH37:HH68" si="702">IL36</f>
        <v>0</v>
      </c>
      <c r="HI37">
        <f t="shared" si="473"/>
        <v>90</v>
      </c>
      <c r="HJ37">
        <f t="shared" si="474"/>
        <v>163</v>
      </c>
      <c r="HK37">
        <f t="shared" si="475"/>
        <v>200</v>
      </c>
      <c r="HL37">
        <f t="shared" si="476"/>
        <v>0</v>
      </c>
      <c r="HM37">
        <f t="shared" si="477"/>
        <v>0</v>
      </c>
      <c r="HN37">
        <f t="shared" si="478"/>
        <v>0</v>
      </c>
      <c r="HO37">
        <f t="shared" si="479"/>
        <v>0</v>
      </c>
      <c r="HP37">
        <f t="shared" si="480"/>
        <v>0</v>
      </c>
      <c r="HQ37">
        <f t="shared" si="481"/>
        <v>0</v>
      </c>
      <c r="HR37">
        <f t="shared" si="482"/>
        <v>0</v>
      </c>
      <c r="HS37">
        <f t="shared" si="483"/>
        <v>1461.2</v>
      </c>
      <c r="HT37">
        <f t="shared" si="484"/>
        <v>5786.2199999999993</v>
      </c>
      <c r="HU37">
        <f t="shared" si="485"/>
        <v>4547.84</v>
      </c>
      <c r="HV37">
        <f t="shared" si="486"/>
        <v>0</v>
      </c>
      <c r="HW37">
        <f t="shared" si="487"/>
        <v>0</v>
      </c>
      <c r="HX37">
        <f t="shared" si="488"/>
        <v>0</v>
      </c>
      <c r="HY37">
        <f t="shared" si="489"/>
        <v>0</v>
      </c>
      <c r="HZ37">
        <f t="shared" si="490"/>
        <v>0</v>
      </c>
      <c r="IA37">
        <f t="shared" si="491"/>
        <v>0</v>
      </c>
      <c r="IB37">
        <f t="shared" si="492"/>
        <v>0</v>
      </c>
      <c r="IC37">
        <f t="shared" si="493"/>
        <v>1461.2</v>
      </c>
      <c r="ID37">
        <f t="shared" si="494"/>
        <v>5786.22</v>
      </c>
      <c r="IE37">
        <f t="shared" si="495"/>
        <v>4547.84</v>
      </c>
      <c r="IF37">
        <f t="shared" si="496"/>
        <v>0</v>
      </c>
      <c r="IG37">
        <f t="shared" si="497"/>
        <v>0</v>
      </c>
      <c r="IH37">
        <f t="shared" si="498"/>
        <v>0</v>
      </c>
      <c r="II37">
        <f t="shared" si="499"/>
        <v>0</v>
      </c>
      <c r="IJ37">
        <f t="shared" si="500"/>
        <v>0</v>
      </c>
      <c r="IK37">
        <f t="shared" si="501"/>
        <v>0</v>
      </c>
      <c r="IL37">
        <f t="shared" si="502"/>
        <v>0</v>
      </c>
      <c r="IM37">
        <f t="shared" si="503"/>
        <v>0</v>
      </c>
      <c r="IN37">
        <f t="shared" si="504"/>
        <v>12039.25</v>
      </c>
      <c r="IO37">
        <f t="shared" si="505"/>
        <v>11795.26</v>
      </c>
      <c r="IP37">
        <f t="shared" si="506"/>
        <v>209.01</v>
      </c>
      <c r="IQ37">
        <f t="shared" si="507"/>
        <v>452.99999999999977</v>
      </c>
      <c r="IR37">
        <f t="shared" si="508"/>
        <v>1</v>
      </c>
      <c r="IS37" t="str">
        <f t="shared" si="509"/>
        <v/>
      </c>
      <c r="IT37">
        <f t="shared" si="510"/>
        <v>0</v>
      </c>
      <c r="JQ37">
        <f t="shared" si="511"/>
        <v>1</v>
      </c>
      <c r="JR37">
        <f t="shared" si="512"/>
        <v>999</v>
      </c>
      <c r="JZ37">
        <v>34</v>
      </c>
      <c r="KA37">
        <f t="shared" ref="KA37:KA68" si="703">LE36</f>
        <v>0</v>
      </c>
      <c r="KB37">
        <f t="shared" ref="KB37:KB68" si="704">LF36</f>
        <v>2716.94</v>
      </c>
      <c r="KC37">
        <f t="shared" ref="KC37:KC68" si="705">LG36</f>
        <v>4701.22</v>
      </c>
      <c r="KD37">
        <f t="shared" ref="KD37:KD68" si="706">LH36</f>
        <v>0</v>
      </c>
      <c r="KE37">
        <f t="shared" ref="KE37:KE68" si="707">LI36</f>
        <v>0</v>
      </c>
      <c r="KF37">
        <f t="shared" ref="KF37:KF68" si="708">LJ36</f>
        <v>0</v>
      </c>
      <c r="KG37">
        <f t="shared" ref="KG37:KG68" si="709">LK36</f>
        <v>0</v>
      </c>
      <c r="KH37">
        <f t="shared" ref="KH37:KH68" si="710">LL36</f>
        <v>0</v>
      </c>
      <c r="KI37">
        <f t="shared" ref="KI37:KI68" si="711">LM36</f>
        <v>0</v>
      </c>
      <c r="KJ37">
        <f t="shared" ref="KJ37:KJ68" si="712">LN36</f>
        <v>0</v>
      </c>
      <c r="KK37">
        <f t="shared" si="513"/>
        <v>0</v>
      </c>
      <c r="KL37">
        <f t="shared" si="514"/>
        <v>163</v>
      </c>
      <c r="KM37">
        <f t="shared" si="515"/>
        <v>200</v>
      </c>
      <c r="KN37">
        <f t="shared" si="516"/>
        <v>0</v>
      </c>
      <c r="KO37">
        <f t="shared" si="517"/>
        <v>0</v>
      </c>
      <c r="KP37">
        <f t="shared" si="518"/>
        <v>0</v>
      </c>
      <c r="KQ37">
        <f t="shared" si="519"/>
        <v>0</v>
      </c>
      <c r="KR37">
        <f t="shared" si="520"/>
        <v>0</v>
      </c>
      <c r="KS37">
        <f t="shared" si="521"/>
        <v>0</v>
      </c>
      <c r="KT37">
        <f t="shared" si="522"/>
        <v>0</v>
      </c>
      <c r="KU37">
        <f t="shared" si="523"/>
        <v>0</v>
      </c>
      <c r="KV37">
        <f t="shared" si="524"/>
        <v>2616.1799999999998</v>
      </c>
      <c r="KW37">
        <f t="shared" si="525"/>
        <v>4547.84</v>
      </c>
      <c r="KX37">
        <f t="shared" si="526"/>
        <v>0</v>
      </c>
      <c r="KY37">
        <f t="shared" si="527"/>
        <v>0</v>
      </c>
      <c r="KZ37">
        <f t="shared" si="528"/>
        <v>0</v>
      </c>
      <c r="LA37">
        <f t="shared" si="529"/>
        <v>0</v>
      </c>
      <c r="LB37">
        <f t="shared" si="530"/>
        <v>0</v>
      </c>
      <c r="LC37">
        <f t="shared" si="531"/>
        <v>0</v>
      </c>
      <c r="LD37">
        <f t="shared" si="532"/>
        <v>0</v>
      </c>
      <c r="LE37">
        <f t="shared" si="533"/>
        <v>0</v>
      </c>
      <c r="LF37">
        <f t="shared" si="534"/>
        <v>2426.1799999999998</v>
      </c>
      <c r="LG37">
        <f t="shared" si="535"/>
        <v>4547.84</v>
      </c>
      <c r="LH37">
        <f t="shared" si="536"/>
        <v>0</v>
      </c>
      <c r="LI37">
        <f t="shared" si="537"/>
        <v>0</v>
      </c>
      <c r="LJ37">
        <f t="shared" si="538"/>
        <v>0</v>
      </c>
      <c r="LK37">
        <f t="shared" si="539"/>
        <v>0</v>
      </c>
      <c r="LL37">
        <f t="shared" si="540"/>
        <v>0</v>
      </c>
      <c r="LM37">
        <f t="shared" si="541"/>
        <v>0</v>
      </c>
      <c r="LN37">
        <f t="shared" si="542"/>
        <v>0</v>
      </c>
      <c r="LO37">
        <f t="shared" si="543"/>
        <v>190</v>
      </c>
      <c r="LP37">
        <f t="shared" si="544"/>
        <v>7418.16</v>
      </c>
      <c r="LQ37">
        <f t="shared" si="545"/>
        <v>6974.02</v>
      </c>
      <c r="LR37">
        <f t="shared" si="546"/>
        <v>108.86</v>
      </c>
      <c r="LS37">
        <f t="shared" si="547"/>
        <v>552.99999999999943</v>
      </c>
      <c r="LT37">
        <f t="shared" si="548"/>
        <v>2</v>
      </c>
      <c r="LU37" t="str">
        <f t="shared" si="549"/>
        <v/>
      </c>
      <c r="LV37">
        <f t="shared" si="550"/>
        <v>1</v>
      </c>
      <c r="MS37">
        <f t="shared" si="551"/>
        <v>2</v>
      </c>
      <c r="MT37">
        <f t="shared" si="552"/>
        <v>999</v>
      </c>
      <c r="NB37">
        <v>34</v>
      </c>
      <c r="NC37">
        <f t="shared" ref="NC37:NC68" si="713">OG36</f>
        <v>0</v>
      </c>
      <c r="ND37">
        <f t="shared" ref="ND37:ND68" si="714">OH36</f>
        <v>0</v>
      </c>
      <c r="NE37">
        <f t="shared" ref="NE37:NE68" si="715">OI36</f>
        <v>2685.22</v>
      </c>
      <c r="NF37">
        <f t="shared" ref="NF37:NF68" si="716">OJ36</f>
        <v>0</v>
      </c>
      <c r="NG37">
        <f t="shared" ref="NG37:NG68" si="717">OK36</f>
        <v>0</v>
      </c>
      <c r="NH37">
        <f t="shared" ref="NH37:NH68" si="718">OL36</f>
        <v>0</v>
      </c>
      <c r="NI37">
        <f t="shared" ref="NI37:NI68" si="719">OM36</f>
        <v>0</v>
      </c>
      <c r="NJ37">
        <f t="shared" ref="NJ37:NJ68" si="720">ON36</f>
        <v>0</v>
      </c>
      <c r="NK37">
        <f t="shared" ref="NK37:NK68" si="721">OO36</f>
        <v>0</v>
      </c>
      <c r="NL37">
        <f t="shared" ref="NL37:NL68" si="722">OP36</f>
        <v>0</v>
      </c>
      <c r="NM37">
        <f t="shared" si="553"/>
        <v>0</v>
      </c>
      <c r="NN37">
        <f t="shared" si="554"/>
        <v>0</v>
      </c>
      <c r="NO37">
        <f t="shared" si="555"/>
        <v>200</v>
      </c>
      <c r="NP37">
        <f t="shared" si="556"/>
        <v>0</v>
      </c>
      <c r="NQ37">
        <f t="shared" si="557"/>
        <v>0</v>
      </c>
      <c r="NR37">
        <f t="shared" si="558"/>
        <v>0</v>
      </c>
      <c r="NS37">
        <f t="shared" si="559"/>
        <v>0</v>
      </c>
      <c r="NT37">
        <f t="shared" si="560"/>
        <v>0</v>
      </c>
      <c r="NU37">
        <f t="shared" si="561"/>
        <v>0</v>
      </c>
      <c r="NV37">
        <f t="shared" si="562"/>
        <v>0</v>
      </c>
      <c r="NW37">
        <f t="shared" si="563"/>
        <v>0</v>
      </c>
      <c r="NX37">
        <f t="shared" si="564"/>
        <v>0</v>
      </c>
      <c r="NY37">
        <f t="shared" si="565"/>
        <v>2511.85</v>
      </c>
      <c r="NZ37">
        <f t="shared" si="566"/>
        <v>0</v>
      </c>
      <c r="OA37">
        <f t="shared" si="567"/>
        <v>0</v>
      </c>
      <c r="OB37">
        <f t="shared" si="568"/>
        <v>0</v>
      </c>
      <c r="OC37">
        <f t="shared" si="569"/>
        <v>0</v>
      </c>
      <c r="OD37">
        <f t="shared" si="570"/>
        <v>0</v>
      </c>
      <c r="OE37">
        <f t="shared" si="571"/>
        <v>0</v>
      </c>
      <c r="OF37">
        <f t="shared" si="572"/>
        <v>0</v>
      </c>
      <c r="OG37">
        <f t="shared" si="573"/>
        <v>0</v>
      </c>
      <c r="OH37">
        <f t="shared" si="574"/>
        <v>0</v>
      </c>
      <c r="OI37">
        <f t="shared" si="575"/>
        <v>2058.85</v>
      </c>
      <c r="OJ37">
        <f t="shared" si="576"/>
        <v>0</v>
      </c>
      <c r="OK37">
        <f t="shared" si="577"/>
        <v>0</v>
      </c>
      <c r="OL37">
        <f t="shared" si="578"/>
        <v>0</v>
      </c>
      <c r="OM37">
        <f t="shared" si="579"/>
        <v>0</v>
      </c>
      <c r="ON37">
        <f t="shared" si="580"/>
        <v>0</v>
      </c>
      <c r="OO37">
        <f t="shared" si="581"/>
        <v>0</v>
      </c>
      <c r="OP37">
        <f t="shared" si="582"/>
        <v>0</v>
      </c>
      <c r="OQ37">
        <f t="shared" si="583"/>
        <v>453</v>
      </c>
      <c r="OR37">
        <f t="shared" si="584"/>
        <v>2685.22</v>
      </c>
      <c r="OS37">
        <f t="shared" si="585"/>
        <v>2058.85</v>
      </c>
      <c r="OT37">
        <f t="shared" si="586"/>
        <v>26.63</v>
      </c>
      <c r="OU37">
        <f t="shared" si="587"/>
        <v>652.99999999999989</v>
      </c>
      <c r="OV37">
        <f t="shared" si="588"/>
        <v>3</v>
      </c>
      <c r="OW37" t="str">
        <f t="shared" si="589"/>
        <v/>
      </c>
      <c r="OX37">
        <f t="shared" si="590"/>
        <v>2</v>
      </c>
      <c r="PU37">
        <f t="shared" si="591"/>
        <v>3</v>
      </c>
      <c r="PV37">
        <f t="shared" si="592"/>
        <v>999</v>
      </c>
      <c r="QD37">
        <v>34</v>
      </c>
      <c r="QE37">
        <f t="shared" ref="QE37:QE68" si="723">RI36</f>
        <v>0</v>
      </c>
      <c r="QF37">
        <f t="shared" ref="QF37:QF68" si="724">RJ36</f>
        <v>0</v>
      </c>
      <c r="QG37">
        <f t="shared" ref="QG37:QG68" si="725">RK36</f>
        <v>0</v>
      </c>
      <c r="QH37">
        <f t="shared" ref="QH37:QH68" si="726">RL36</f>
        <v>0</v>
      </c>
      <c r="QI37">
        <f t="shared" ref="QI37:QI68" si="727">RM36</f>
        <v>0</v>
      </c>
      <c r="QJ37">
        <f t="shared" ref="QJ37:QJ68" si="728">RN36</f>
        <v>0</v>
      </c>
      <c r="QK37">
        <f t="shared" ref="QK37:QK68" si="729">RO36</f>
        <v>0</v>
      </c>
      <c r="QL37">
        <f t="shared" ref="QL37:QL68" si="730">RP36</f>
        <v>0</v>
      </c>
      <c r="QM37">
        <f t="shared" ref="QM37:QM68" si="731">RQ36</f>
        <v>0</v>
      </c>
      <c r="QN37">
        <f t="shared" ref="QN37:QN68" si="732">RR36</f>
        <v>0</v>
      </c>
      <c r="QO37">
        <f t="shared" si="593"/>
        <v>0</v>
      </c>
      <c r="QP37">
        <f t="shared" si="594"/>
        <v>0</v>
      </c>
      <c r="QQ37">
        <f t="shared" si="595"/>
        <v>0</v>
      </c>
      <c r="QR37">
        <f t="shared" si="596"/>
        <v>0</v>
      </c>
      <c r="QS37">
        <f t="shared" si="597"/>
        <v>0</v>
      </c>
      <c r="QT37">
        <f t="shared" si="598"/>
        <v>0</v>
      </c>
      <c r="QU37">
        <f t="shared" si="599"/>
        <v>0</v>
      </c>
      <c r="QV37">
        <f t="shared" si="600"/>
        <v>0</v>
      </c>
      <c r="QW37">
        <f t="shared" si="601"/>
        <v>0</v>
      </c>
      <c r="QX37">
        <f t="shared" si="602"/>
        <v>0</v>
      </c>
      <c r="QY37">
        <f t="shared" si="603"/>
        <v>0</v>
      </c>
      <c r="QZ37">
        <f t="shared" si="604"/>
        <v>0</v>
      </c>
      <c r="RA37">
        <f t="shared" si="605"/>
        <v>0</v>
      </c>
      <c r="RB37">
        <f t="shared" si="606"/>
        <v>0</v>
      </c>
      <c r="RC37">
        <f t="shared" si="607"/>
        <v>0</v>
      </c>
      <c r="RD37">
        <f t="shared" si="608"/>
        <v>0</v>
      </c>
      <c r="RE37">
        <f t="shared" si="609"/>
        <v>0</v>
      </c>
      <c r="RF37">
        <f t="shared" si="610"/>
        <v>0</v>
      </c>
      <c r="RG37">
        <f t="shared" si="611"/>
        <v>0</v>
      </c>
      <c r="RH37">
        <f t="shared" si="612"/>
        <v>0</v>
      </c>
      <c r="RI37">
        <f t="shared" si="613"/>
        <v>0</v>
      </c>
      <c r="RJ37">
        <f t="shared" si="614"/>
        <v>0</v>
      </c>
      <c r="RK37">
        <f t="shared" si="615"/>
        <v>0</v>
      </c>
      <c r="RL37">
        <f t="shared" si="616"/>
        <v>0</v>
      </c>
      <c r="RM37">
        <f t="shared" si="617"/>
        <v>0</v>
      </c>
      <c r="RN37">
        <f t="shared" si="618"/>
        <v>0</v>
      </c>
      <c r="RO37">
        <f t="shared" si="619"/>
        <v>0</v>
      </c>
      <c r="RP37">
        <f t="shared" si="620"/>
        <v>0</v>
      </c>
      <c r="RQ37">
        <f t="shared" si="621"/>
        <v>0</v>
      </c>
      <c r="RR37">
        <f t="shared" si="622"/>
        <v>0</v>
      </c>
      <c r="RS37">
        <f t="shared" si="623"/>
        <v>753</v>
      </c>
      <c r="RT37">
        <f t="shared" si="624"/>
        <v>0</v>
      </c>
      <c r="RU37">
        <f t="shared" si="625"/>
        <v>0</v>
      </c>
      <c r="RV37">
        <f t="shared" si="626"/>
        <v>0</v>
      </c>
      <c r="RW37">
        <f t="shared" si="627"/>
        <v>0</v>
      </c>
      <c r="RX37" t="str">
        <f t="shared" si="628"/>
        <v/>
      </c>
      <c r="RY37" t="str">
        <f t="shared" si="629"/>
        <v/>
      </c>
      <c r="RZ37">
        <f t="shared" si="630"/>
        <v>3</v>
      </c>
      <c r="SW37">
        <f t="shared" si="631"/>
        <v>999</v>
      </c>
      <c r="SX37">
        <f t="shared" si="632"/>
        <v>999</v>
      </c>
      <c r="TF37">
        <v>34</v>
      </c>
      <c r="TG37">
        <f t="shared" ref="TG37:TG68" si="733">UK36</f>
        <v>0</v>
      </c>
      <c r="TH37">
        <f t="shared" ref="TH37:TH68" si="734">UL36</f>
        <v>0</v>
      </c>
      <c r="TI37">
        <f t="shared" ref="TI37:TI68" si="735">UM36</f>
        <v>0</v>
      </c>
      <c r="TJ37">
        <f t="shared" ref="TJ37:TJ68" si="736">UN36</f>
        <v>0</v>
      </c>
      <c r="TK37">
        <f t="shared" ref="TK37:TK68" si="737">UO36</f>
        <v>0</v>
      </c>
      <c r="TL37">
        <f t="shared" ref="TL37:TL68" si="738">UP36</f>
        <v>0</v>
      </c>
      <c r="TM37">
        <f t="shared" ref="TM37:TM68" si="739">UQ36</f>
        <v>0</v>
      </c>
      <c r="TN37">
        <f t="shared" ref="TN37:TN68" si="740">UR36</f>
        <v>0</v>
      </c>
      <c r="TO37">
        <f t="shared" ref="TO37:TO68" si="741">US36</f>
        <v>0</v>
      </c>
      <c r="TP37">
        <f t="shared" ref="TP37:TP68" si="742">UT36</f>
        <v>0</v>
      </c>
      <c r="TQ37">
        <f t="shared" si="633"/>
        <v>0</v>
      </c>
      <c r="TR37">
        <f t="shared" si="634"/>
        <v>0</v>
      </c>
      <c r="TS37">
        <f t="shared" si="635"/>
        <v>0</v>
      </c>
      <c r="TT37">
        <f t="shared" si="636"/>
        <v>0</v>
      </c>
      <c r="TU37">
        <f t="shared" si="637"/>
        <v>0</v>
      </c>
      <c r="TV37">
        <f t="shared" si="638"/>
        <v>0</v>
      </c>
      <c r="TW37">
        <f t="shared" si="639"/>
        <v>0</v>
      </c>
      <c r="TX37">
        <f t="shared" si="640"/>
        <v>0</v>
      </c>
      <c r="TY37">
        <f t="shared" si="641"/>
        <v>0</v>
      </c>
      <c r="TZ37">
        <f t="shared" si="642"/>
        <v>0</v>
      </c>
      <c r="UA37">
        <f t="shared" si="643"/>
        <v>0</v>
      </c>
      <c r="UB37">
        <f t="shared" si="644"/>
        <v>0</v>
      </c>
      <c r="UC37">
        <f t="shared" si="645"/>
        <v>0</v>
      </c>
      <c r="UD37">
        <f t="shared" si="646"/>
        <v>0</v>
      </c>
      <c r="UE37">
        <f t="shared" si="647"/>
        <v>0</v>
      </c>
      <c r="UF37">
        <f t="shared" si="648"/>
        <v>0</v>
      </c>
      <c r="UG37">
        <f t="shared" si="649"/>
        <v>0</v>
      </c>
      <c r="UH37">
        <f t="shared" si="650"/>
        <v>0</v>
      </c>
      <c r="UI37">
        <f t="shared" si="651"/>
        <v>0</v>
      </c>
      <c r="UJ37">
        <f t="shared" si="652"/>
        <v>0</v>
      </c>
      <c r="UK37">
        <f t="shared" si="653"/>
        <v>0</v>
      </c>
      <c r="UL37">
        <f t="shared" si="654"/>
        <v>0</v>
      </c>
      <c r="UM37">
        <f t="shared" si="655"/>
        <v>0</v>
      </c>
      <c r="UN37">
        <f t="shared" si="656"/>
        <v>0</v>
      </c>
      <c r="UO37">
        <f t="shared" si="657"/>
        <v>0</v>
      </c>
      <c r="UP37">
        <f t="shared" si="658"/>
        <v>0</v>
      </c>
      <c r="UQ37">
        <f t="shared" si="659"/>
        <v>0</v>
      </c>
      <c r="UR37">
        <f t="shared" si="660"/>
        <v>0</v>
      </c>
      <c r="US37">
        <f t="shared" si="661"/>
        <v>0</v>
      </c>
      <c r="UT37">
        <f t="shared" si="662"/>
        <v>0</v>
      </c>
      <c r="UU37">
        <f t="shared" si="663"/>
        <v>853</v>
      </c>
      <c r="UV37">
        <f t="shared" si="664"/>
        <v>0</v>
      </c>
      <c r="UW37">
        <f t="shared" si="665"/>
        <v>0</v>
      </c>
      <c r="UX37">
        <f t="shared" si="666"/>
        <v>0</v>
      </c>
      <c r="UY37">
        <f t="shared" si="667"/>
        <v>0</v>
      </c>
      <c r="UZ37" t="str">
        <f t="shared" si="668"/>
        <v/>
      </c>
      <c r="VA37" t="str">
        <f t="shared" si="669"/>
        <v/>
      </c>
      <c r="VB37">
        <f t="shared" si="670"/>
        <v>3</v>
      </c>
      <c r="VY37">
        <f t="shared" si="671"/>
        <v>999</v>
      </c>
      <c r="VZ37">
        <f t="shared" si="672"/>
        <v>999</v>
      </c>
      <c r="WH37">
        <v>34</v>
      </c>
      <c r="WI37">
        <f t="shared" si="383"/>
        <v>1522.04</v>
      </c>
      <c r="WJ37">
        <f t="shared" si="384"/>
        <v>5815.99</v>
      </c>
      <c r="WK37">
        <f t="shared" si="385"/>
        <v>4701.22</v>
      </c>
      <c r="WL37">
        <f t="shared" si="386"/>
        <v>0</v>
      </c>
      <c r="WM37">
        <f t="shared" si="387"/>
        <v>0</v>
      </c>
      <c r="WN37">
        <f t="shared" si="388"/>
        <v>0</v>
      </c>
      <c r="WO37">
        <f t="shared" si="389"/>
        <v>0</v>
      </c>
      <c r="WP37">
        <f t="shared" si="390"/>
        <v>0</v>
      </c>
      <c r="WQ37">
        <f t="shared" si="391"/>
        <v>0</v>
      </c>
      <c r="WR37">
        <f t="shared" si="392"/>
        <v>0</v>
      </c>
      <c r="WS37">
        <f t="shared" si="280"/>
        <v>90</v>
      </c>
      <c r="WT37">
        <f t="shared" si="281"/>
        <v>163</v>
      </c>
      <c r="WU37">
        <f t="shared" si="282"/>
        <v>200</v>
      </c>
      <c r="WV37">
        <f t="shared" si="283"/>
        <v>0</v>
      </c>
      <c r="WW37">
        <f t="shared" si="284"/>
        <v>0</v>
      </c>
      <c r="WX37">
        <f t="shared" si="285"/>
        <v>0</v>
      </c>
      <c r="WY37">
        <f t="shared" si="286"/>
        <v>0</v>
      </c>
      <c r="WZ37">
        <f t="shared" si="287"/>
        <v>0</v>
      </c>
      <c r="XA37">
        <f t="shared" si="288"/>
        <v>0</v>
      </c>
      <c r="XB37">
        <f t="shared" si="289"/>
        <v>0</v>
      </c>
      <c r="XC37">
        <f t="shared" si="290"/>
        <v>1461.2</v>
      </c>
      <c r="XD37">
        <f t="shared" si="291"/>
        <v>5786.2199999999993</v>
      </c>
      <c r="XE37">
        <f t="shared" si="292"/>
        <v>4547.84</v>
      </c>
      <c r="XF37">
        <f t="shared" si="293"/>
        <v>0</v>
      </c>
      <c r="XG37">
        <f t="shared" si="294"/>
        <v>0</v>
      </c>
      <c r="XH37">
        <f t="shared" si="295"/>
        <v>0</v>
      </c>
      <c r="XI37">
        <f t="shared" si="296"/>
        <v>0</v>
      </c>
      <c r="XJ37">
        <f t="shared" si="297"/>
        <v>0</v>
      </c>
      <c r="XK37">
        <f t="shared" si="298"/>
        <v>0</v>
      </c>
      <c r="XL37">
        <f t="shared" si="299"/>
        <v>0</v>
      </c>
      <c r="XM37">
        <f t="shared" si="300"/>
        <v>1461.2</v>
      </c>
      <c r="XN37">
        <f t="shared" si="301"/>
        <v>5786.22</v>
      </c>
      <c r="XO37">
        <f t="shared" si="302"/>
        <v>4547.84</v>
      </c>
      <c r="XP37">
        <f t="shared" si="303"/>
        <v>0</v>
      </c>
      <c r="XQ37">
        <f t="shared" si="304"/>
        <v>0</v>
      </c>
      <c r="XR37">
        <f t="shared" si="305"/>
        <v>0</v>
      </c>
      <c r="XS37">
        <f t="shared" si="306"/>
        <v>0</v>
      </c>
      <c r="XT37">
        <f t="shared" si="307"/>
        <v>0</v>
      </c>
      <c r="XU37">
        <f t="shared" si="308"/>
        <v>0</v>
      </c>
      <c r="XV37">
        <f t="shared" si="309"/>
        <v>0</v>
      </c>
      <c r="XX37">
        <f t="shared" si="310"/>
        <v>12039.25</v>
      </c>
      <c r="XY37">
        <f t="shared" si="311"/>
        <v>11795.26</v>
      </c>
      <c r="XZ37">
        <f t="shared" si="312"/>
        <v>209.01</v>
      </c>
    </row>
    <row r="38" spans="1:650" x14ac:dyDescent="0.45">
      <c r="A38" s="10" t="s">
        <v>46</v>
      </c>
      <c r="B38" s="10"/>
      <c r="C38" s="10"/>
      <c r="D38" s="10"/>
      <c r="E38" s="10"/>
      <c r="F38" s="10"/>
      <c r="G38" s="10"/>
      <c r="H38" s="10"/>
      <c r="I38" s="10"/>
      <c r="AT38">
        <v>35</v>
      </c>
      <c r="AU38">
        <f t="shared" si="673"/>
        <v>0</v>
      </c>
      <c r="AV38">
        <f t="shared" si="674"/>
        <v>0</v>
      </c>
      <c r="AW38">
        <f t="shared" si="675"/>
        <v>2058.85</v>
      </c>
      <c r="AX38">
        <f t="shared" si="676"/>
        <v>0</v>
      </c>
      <c r="AY38">
        <f t="shared" si="677"/>
        <v>0</v>
      </c>
      <c r="AZ38">
        <f t="shared" si="678"/>
        <v>0</v>
      </c>
      <c r="BA38">
        <f t="shared" si="679"/>
        <v>0</v>
      </c>
      <c r="BB38">
        <f t="shared" si="680"/>
        <v>0</v>
      </c>
      <c r="BC38">
        <f t="shared" si="681"/>
        <v>0</v>
      </c>
      <c r="BD38">
        <f t="shared" si="682"/>
        <v>0</v>
      </c>
      <c r="BE38">
        <f t="shared" si="393"/>
        <v>0</v>
      </c>
      <c r="BF38">
        <f t="shared" si="394"/>
        <v>0</v>
      </c>
      <c r="BG38">
        <f t="shared" si="395"/>
        <v>200</v>
      </c>
      <c r="BH38">
        <f t="shared" si="396"/>
        <v>0</v>
      </c>
      <c r="BI38">
        <f t="shared" si="397"/>
        <v>0</v>
      </c>
      <c r="BJ38">
        <f t="shared" si="398"/>
        <v>0</v>
      </c>
      <c r="BK38">
        <f t="shared" si="399"/>
        <v>0</v>
      </c>
      <c r="BL38">
        <f t="shared" si="400"/>
        <v>0</v>
      </c>
      <c r="BM38">
        <f t="shared" si="401"/>
        <v>0</v>
      </c>
      <c r="BN38">
        <f t="shared" si="402"/>
        <v>0</v>
      </c>
      <c r="BO38">
        <f t="shared" si="403"/>
        <v>0</v>
      </c>
      <c r="BP38">
        <f t="shared" si="404"/>
        <v>0</v>
      </c>
      <c r="BQ38">
        <f t="shared" si="405"/>
        <v>1879.27</v>
      </c>
      <c r="BR38">
        <f t="shared" si="406"/>
        <v>0</v>
      </c>
      <c r="BS38">
        <f t="shared" si="407"/>
        <v>0</v>
      </c>
      <c r="BT38">
        <f t="shared" si="408"/>
        <v>0</v>
      </c>
      <c r="BU38">
        <f t="shared" si="409"/>
        <v>0</v>
      </c>
      <c r="BV38">
        <f t="shared" si="410"/>
        <v>0</v>
      </c>
      <c r="BW38">
        <f t="shared" si="411"/>
        <v>0</v>
      </c>
      <c r="BX38">
        <f t="shared" si="412"/>
        <v>0</v>
      </c>
      <c r="BY38">
        <f t="shared" si="413"/>
        <v>0</v>
      </c>
      <c r="BZ38">
        <f t="shared" si="414"/>
        <v>0</v>
      </c>
      <c r="CA38">
        <f t="shared" si="415"/>
        <v>1426.27</v>
      </c>
      <c r="CB38">
        <f t="shared" si="416"/>
        <v>0</v>
      </c>
      <c r="CC38">
        <f t="shared" si="417"/>
        <v>0</v>
      </c>
      <c r="CD38">
        <f t="shared" si="418"/>
        <v>0</v>
      </c>
      <c r="CE38">
        <f t="shared" si="419"/>
        <v>0</v>
      </c>
      <c r="CF38">
        <f t="shared" si="420"/>
        <v>0</v>
      </c>
      <c r="CG38">
        <f t="shared" si="421"/>
        <v>0</v>
      </c>
      <c r="CH38">
        <f t="shared" si="422"/>
        <v>0</v>
      </c>
      <c r="CI38">
        <f t="shared" si="423"/>
        <v>453</v>
      </c>
      <c r="CJ38">
        <f t="shared" si="424"/>
        <v>2058.85</v>
      </c>
      <c r="CK38">
        <f t="shared" si="425"/>
        <v>1426.27</v>
      </c>
      <c r="CL38">
        <f t="shared" si="426"/>
        <v>20.420000000000002</v>
      </c>
      <c r="CM38">
        <f t="shared" si="427"/>
        <v>652.99999999999989</v>
      </c>
      <c r="CN38">
        <f t="shared" si="428"/>
        <v>3</v>
      </c>
      <c r="CO38" t="str">
        <f t="shared" si="429"/>
        <v/>
      </c>
      <c r="CP38">
        <f t="shared" si="430"/>
        <v>2</v>
      </c>
      <c r="DM38">
        <f t="shared" si="431"/>
        <v>3</v>
      </c>
      <c r="DN38">
        <f t="shared" si="432"/>
        <v>999</v>
      </c>
      <c r="DV38">
        <v>35</v>
      </c>
      <c r="DW38">
        <f t="shared" si="683"/>
        <v>0</v>
      </c>
      <c r="DX38">
        <f t="shared" si="684"/>
        <v>0</v>
      </c>
      <c r="DY38">
        <f t="shared" si="685"/>
        <v>1810.92</v>
      </c>
      <c r="DZ38">
        <f t="shared" si="686"/>
        <v>0</v>
      </c>
      <c r="EA38">
        <f t="shared" si="687"/>
        <v>0</v>
      </c>
      <c r="EB38">
        <f t="shared" si="688"/>
        <v>0</v>
      </c>
      <c r="EC38">
        <f t="shared" si="689"/>
        <v>0</v>
      </c>
      <c r="ED38">
        <f t="shared" si="690"/>
        <v>0</v>
      </c>
      <c r="EE38">
        <f t="shared" si="691"/>
        <v>0</v>
      </c>
      <c r="EF38">
        <f t="shared" si="692"/>
        <v>0</v>
      </c>
      <c r="EG38">
        <f t="shared" si="433"/>
        <v>0</v>
      </c>
      <c r="EH38">
        <f t="shared" si="434"/>
        <v>0</v>
      </c>
      <c r="EI38">
        <f t="shared" si="435"/>
        <v>200</v>
      </c>
      <c r="EJ38">
        <f t="shared" si="436"/>
        <v>0</v>
      </c>
      <c r="EK38">
        <f t="shared" si="437"/>
        <v>0</v>
      </c>
      <c r="EL38">
        <f t="shared" si="438"/>
        <v>0</v>
      </c>
      <c r="EM38">
        <f t="shared" si="439"/>
        <v>0</v>
      </c>
      <c r="EN38">
        <f t="shared" si="440"/>
        <v>0</v>
      </c>
      <c r="EO38">
        <f t="shared" si="441"/>
        <v>0</v>
      </c>
      <c r="EP38">
        <f t="shared" si="442"/>
        <v>0</v>
      </c>
      <c r="EQ38">
        <f t="shared" si="443"/>
        <v>0</v>
      </c>
      <c r="ER38">
        <f t="shared" si="444"/>
        <v>0</v>
      </c>
      <c r="ES38">
        <f t="shared" si="445"/>
        <v>1628.88</v>
      </c>
      <c r="ET38">
        <f t="shared" si="446"/>
        <v>0</v>
      </c>
      <c r="EU38">
        <f t="shared" si="447"/>
        <v>0</v>
      </c>
      <c r="EV38">
        <f t="shared" si="448"/>
        <v>0</v>
      </c>
      <c r="EW38">
        <f t="shared" si="449"/>
        <v>0</v>
      </c>
      <c r="EX38">
        <f t="shared" si="450"/>
        <v>0</v>
      </c>
      <c r="EY38">
        <f t="shared" si="451"/>
        <v>0</v>
      </c>
      <c r="EZ38">
        <f t="shared" si="452"/>
        <v>0</v>
      </c>
      <c r="FA38">
        <f t="shared" si="453"/>
        <v>0</v>
      </c>
      <c r="FB38">
        <f t="shared" si="454"/>
        <v>0</v>
      </c>
      <c r="FC38">
        <f t="shared" si="455"/>
        <v>1175.8800000000001</v>
      </c>
      <c r="FD38">
        <f t="shared" si="456"/>
        <v>0</v>
      </c>
      <c r="FE38">
        <f t="shared" si="457"/>
        <v>0</v>
      </c>
      <c r="FF38">
        <f t="shared" si="458"/>
        <v>0</v>
      </c>
      <c r="FG38">
        <f t="shared" si="459"/>
        <v>0</v>
      </c>
      <c r="FH38">
        <f t="shared" si="460"/>
        <v>0</v>
      </c>
      <c r="FI38">
        <f t="shared" si="461"/>
        <v>0</v>
      </c>
      <c r="FJ38">
        <f t="shared" si="462"/>
        <v>0</v>
      </c>
      <c r="FK38">
        <f t="shared" si="463"/>
        <v>453</v>
      </c>
      <c r="FL38">
        <f t="shared" si="464"/>
        <v>1810.92</v>
      </c>
      <c r="FM38">
        <f t="shared" si="465"/>
        <v>1175.8800000000001</v>
      </c>
      <c r="FN38">
        <f t="shared" si="466"/>
        <v>17.96</v>
      </c>
      <c r="FO38">
        <f t="shared" si="467"/>
        <v>653</v>
      </c>
      <c r="FP38">
        <f t="shared" si="468"/>
        <v>3</v>
      </c>
      <c r="FQ38" t="str">
        <f t="shared" si="469"/>
        <v/>
      </c>
      <c r="FR38">
        <f t="shared" si="470"/>
        <v>2</v>
      </c>
      <c r="GO38">
        <f t="shared" si="471"/>
        <v>3</v>
      </c>
      <c r="GP38">
        <f t="shared" si="472"/>
        <v>999</v>
      </c>
      <c r="GX38">
        <v>35</v>
      </c>
      <c r="GY38">
        <f t="shared" si="693"/>
        <v>1461.2</v>
      </c>
      <c r="GZ38">
        <f t="shared" si="694"/>
        <v>5786.22</v>
      </c>
      <c r="HA38">
        <f t="shared" si="695"/>
        <v>4547.84</v>
      </c>
      <c r="HB38">
        <f t="shared" si="696"/>
        <v>0</v>
      </c>
      <c r="HC38">
        <f t="shared" si="697"/>
        <v>0</v>
      </c>
      <c r="HD38">
        <f t="shared" si="698"/>
        <v>0</v>
      </c>
      <c r="HE38">
        <f t="shared" si="699"/>
        <v>0</v>
      </c>
      <c r="HF38">
        <f t="shared" si="700"/>
        <v>0</v>
      </c>
      <c r="HG38">
        <f t="shared" si="701"/>
        <v>0</v>
      </c>
      <c r="HH38">
        <f t="shared" si="702"/>
        <v>0</v>
      </c>
      <c r="HI38">
        <f t="shared" si="473"/>
        <v>90</v>
      </c>
      <c r="HJ38">
        <f t="shared" si="474"/>
        <v>163</v>
      </c>
      <c r="HK38">
        <f t="shared" si="475"/>
        <v>200</v>
      </c>
      <c r="HL38">
        <f t="shared" si="476"/>
        <v>0</v>
      </c>
      <c r="HM38">
        <f t="shared" si="477"/>
        <v>0</v>
      </c>
      <c r="HN38">
        <f t="shared" si="478"/>
        <v>0</v>
      </c>
      <c r="HO38">
        <f t="shared" si="479"/>
        <v>0</v>
      </c>
      <c r="HP38">
        <f t="shared" si="480"/>
        <v>0</v>
      </c>
      <c r="HQ38">
        <f t="shared" si="481"/>
        <v>0</v>
      </c>
      <c r="HR38">
        <f t="shared" si="482"/>
        <v>0</v>
      </c>
      <c r="HS38">
        <f t="shared" si="483"/>
        <v>1399.19</v>
      </c>
      <c r="HT38">
        <f t="shared" si="484"/>
        <v>5755.77</v>
      </c>
      <c r="HU38">
        <f t="shared" si="485"/>
        <v>4392.9400000000005</v>
      </c>
      <c r="HV38">
        <f t="shared" si="486"/>
        <v>0</v>
      </c>
      <c r="HW38">
        <f t="shared" si="487"/>
        <v>0</v>
      </c>
      <c r="HX38">
        <f t="shared" si="488"/>
        <v>0</v>
      </c>
      <c r="HY38">
        <f t="shared" si="489"/>
        <v>0</v>
      </c>
      <c r="HZ38">
        <f t="shared" si="490"/>
        <v>0</v>
      </c>
      <c r="IA38">
        <f t="shared" si="491"/>
        <v>0</v>
      </c>
      <c r="IB38">
        <f t="shared" si="492"/>
        <v>0</v>
      </c>
      <c r="IC38">
        <f t="shared" si="493"/>
        <v>1399.19</v>
      </c>
      <c r="ID38">
        <f t="shared" si="494"/>
        <v>5755.77</v>
      </c>
      <c r="IE38">
        <f t="shared" si="495"/>
        <v>4392.9399999999996</v>
      </c>
      <c r="IF38">
        <f t="shared" si="496"/>
        <v>0</v>
      </c>
      <c r="IG38">
        <f t="shared" si="497"/>
        <v>0</v>
      </c>
      <c r="IH38">
        <f t="shared" si="498"/>
        <v>0</v>
      </c>
      <c r="II38">
        <f t="shared" si="499"/>
        <v>0</v>
      </c>
      <c r="IJ38">
        <f t="shared" si="500"/>
        <v>0</v>
      </c>
      <c r="IK38">
        <f t="shared" si="501"/>
        <v>0</v>
      </c>
      <c r="IL38">
        <f t="shared" si="502"/>
        <v>0</v>
      </c>
      <c r="IM38">
        <f t="shared" si="503"/>
        <v>0</v>
      </c>
      <c r="IN38">
        <f t="shared" si="504"/>
        <v>11795.26</v>
      </c>
      <c r="IO38">
        <f t="shared" si="505"/>
        <v>11547.900000000001</v>
      </c>
      <c r="IP38">
        <f t="shared" si="506"/>
        <v>205.64000000000001</v>
      </c>
      <c r="IQ38">
        <f t="shared" si="507"/>
        <v>452.99999999999875</v>
      </c>
      <c r="IR38">
        <f t="shared" si="508"/>
        <v>1</v>
      </c>
      <c r="IS38" t="str">
        <f t="shared" si="509"/>
        <v/>
      </c>
      <c r="IT38">
        <f t="shared" si="510"/>
        <v>0</v>
      </c>
      <c r="JQ38">
        <f t="shared" si="511"/>
        <v>1</v>
      </c>
      <c r="JR38">
        <f t="shared" si="512"/>
        <v>999</v>
      </c>
      <c r="JZ38">
        <v>35</v>
      </c>
      <c r="KA38">
        <f t="shared" si="703"/>
        <v>0</v>
      </c>
      <c r="KB38">
        <f t="shared" si="704"/>
        <v>2426.1799999999998</v>
      </c>
      <c r="KC38">
        <f t="shared" si="705"/>
        <v>4547.84</v>
      </c>
      <c r="KD38">
        <f t="shared" si="706"/>
        <v>0</v>
      </c>
      <c r="KE38">
        <f t="shared" si="707"/>
        <v>0</v>
      </c>
      <c r="KF38">
        <f t="shared" si="708"/>
        <v>0</v>
      </c>
      <c r="KG38">
        <f t="shared" si="709"/>
        <v>0</v>
      </c>
      <c r="KH38">
        <f t="shared" si="710"/>
        <v>0</v>
      </c>
      <c r="KI38">
        <f t="shared" si="711"/>
        <v>0</v>
      </c>
      <c r="KJ38">
        <f t="shared" si="712"/>
        <v>0</v>
      </c>
      <c r="KK38">
        <f t="shared" si="513"/>
        <v>0</v>
      </c>
      <c r="KL38">
        <f t="shared" si="514"/>
        <v>163</v>
      </c>
      <c r="KM38">
        <f t="shared" si="515"/>
        <v>200</v>
      </c>
      <c r="KN38">
        <f t="shared" si="516"/>
        <v>0</v>
      </c>
      <c r="KO38">
        <f t="shared" si="517"/>
        <v>0</v>
      </c>
      <c r="KP38">
        <f t="shared" si="518"/>
        <v>0</v>
      </c>
      <c r="KQ38">
        <f t="shared" si="519"/>
        <v>0</v>
      </c>
      <c r="KR38">
        <f t="shared" si="520"/>
        <v>0</v>
      </c>
      <c r="KS38">
        <f t="shared" si="521"/>
        <v>0</v>
      </c>
      <c r="KT38">
        <f t="shared" si="522"/>
        <v>0</v>
      </c>
      <c r="KU38">
        <f t="shared" si="523"/>
        <v>0</v>
      </c>
      <c r="KV38">
        <f t="shared" si="524"/>
        <v>2318.7599999999998</v>
      </c>
      <c r="KW38">
        <f t="shared" si="525"/>
        <v>4392.9400000000005</v>
      </c>
      <c r="KX38">
        <f t="shared" si="526"/>
        <v>0</v>
      </c>
      <c r="KY38">
        <f t="shared" si="527"/>
        <v>0</v>
      </c>
      <c r="KZ38">
        <f t="shared" si="528"/>
        <v>0</v>
      </c>
      <c r="LA38">
        <f t="shared" si="529"/>
        <v>0</v>
      </c>
      <c r="LB38">
        <f t="shared" si="530"/>
        <v>0</v>
      </c>
      <c r="LC38">
        <f t="shared" si="531"/>
        <v>0</v>
      </c>
      <c r="LD38">
        <f t="shared" si="532"/>
        <v>0</v>
      </c>
      <c r="LE38">
        <f t="shared" si="533"/>
        <v>0</v>
      </c>
      <c r="LF38">
        <f t="shared" si="534"/>
        <v>2128.7600000000002</v>
      </c>
      <c r="LG38">
        <f t="shared" si="535"/>
        <v>4392.9399999999996</v>
      </c>
      <c r="LH38">
        <f t="shared" si="536"/>
        <v>0</v>
      </c>
      <c r="LI38">
        <f t="shared" si="537"/>
        <v>0</v>
      </c>
      <c r="LJ38">
        <f t="shared" si="538"/>
        <v>0</v>
      </c>
      <c r="LK38">
        <f t="shared" si="539"/>
        <v>0</v>
      </c>
      <c r="LL38">
        <f t="shared" si="540"/>
        <v>0</v>
      </c>
      <c r="LM38">
        <f t="shared" si="541"/>
        <v>0</v>
      </c>
      <c r="LN38">
        <f t="shared" si="542"/>
        <v>0</v>
      </c>
      <c r="LO38">
        <f t="shared" si="543"/>
        <v>190</v>
      </c>
      <c r="LP38">
        <f t="shared" si="544"/>
        <v>6974.02</v>
      </c>
      <c r="LQ38">
        <f t="shared" si="545"/>
        <v>6521.7</v>
      </c>
      <c r="LR38">
        <f t="shared" si="546"/>
        <v>100.68</v>
      </c>
      <c r="LS38">
        <f t="shared" si="547"/>
        <v>553.00000000000068</v>
      </c>
      <c r="LT38">
        <f t="shared" si="548"/>
        <v>2</v>
      </c>
      <c r="LU38" t="str">
        <f t="shared" si="549"/>
        <v/>
      </c>
      <c r="LV38">
        <f t="shared" si="550"/>
        <v>1</v>
      </c>
      <c r="MS38">
        <f t="shared" si="551"/>
        <v>2</v>
      </c>
      <c r="MT38">
        <f t="shared" si="552"/>
        <v>999</v>
      </c>
      <c r="NB38">
        <v>35</v>
      </c>
      <c r="NC38">
        <f t="shared" si="713"/>
        <v>0</v>
      </c>
      <c r="ND38">
        <f t="shared" si="714"/>
        <v>0</v>
      </c>
      <c r="NE38">
        <f t="shared" si="715"/>
        <v>2058.85</v>
      </c>
      <c r="NF38">
        <f t="shared" si="716"/>
        <v>0</v>
      </c>
      <c r="NG38">
        <f t="shared" si="717"/>
        <v>0</v>
      </c>
      <c r="NH38">
        <f t="shared" si="718"/>
        <v>0</v>
      </c>
      <c r="NI38">
        <f t="shared" si="719"/>
        <v>0</v>
      </c>
      <c r="NJ38">
        <f t="shared" si="720"/>
        <v>0</v>
      </c>
      <c r="NK38">
        <f t="shared" si="721"/>
        <v>0</v>
      </c>
      <c r="NL38">
        <f t="shared" si="722"/>
        <v>0</v>
      </c>
      <c r="NM38">
        <f t="shared" si="553"/>
        <v>0</v>
      </c>
      <c r="NN38">
        <f t="shared" si="554"/>
        <v>0</v>
      </c>
      <c r="NO38">
        <f t="shared" si="555"/>
        <v>200</v>
      </c>
      <c r="NP38">
        <f t="shared" si="556"/>
        <v>0</v>
      </c>
      <c r="NQ38">
        <f t="shared" si="557"/>
        <v>0</v>
      </c>
      <c r="NR38">
        <f t="shared" si="558"/>
        <v>0</v>
      </c>
      <c r="NS38">
        <f t="shared" si="559"/>
        <v>0</v>
      </c>
      <c r="NT38">
        <f t="shared" si="560"/>
        <v>0</v>
      </c>
      <c r="NU38">
        <f t="shared" si="561"/>
        <v>0</v>
      </c>
      <c r="NV38">
        <f t="shared" si="562"/>
        <v>0</v>
      </c>
      <c r="NW38">
        <f t="shared" si="563"/>
        <v>0</v>
      </c>
      <c r="NX38">
        <f t="shared" si="564"/>
        <v>0</v>
      </c>
      <c r="NY38">
        <f t="shared" si="565"/>
        <v>1879.27</v>
      </c>
      <c r="NZ38">
        <f t="shared" si="566"/>
        <v>0</v>
      </c>
      <c r="OA38">
        <f t="shared" si="567"/>
        <v>0</v>
      </c>
      <c r="OB38">
        <f t="shared" si="568"/>
        <v>0</v>
      </c>
      <c r="OC38">
        <f t="shared" si="569"/>
        <v>0</v>
      </c>
      <c r="OD38">
        <f t="shared" si="570"/>
        <v>0</v>
      </c>
      <c r="OE38">
        <f t="shared" si="571"/>
        <v>0</v>
      </c>
      <c r="OF38">
        <f t="shared" si="572"/>
        <v>0</v>
      </c>
      <c r="OG38">
        <f t="shared" si="573"/>
        <v>0</v>
      </c>
      <c r="OH38">
        <f t="shared" si="574"/>
        <v>0</v>
      </c>
      <c r="OI38">
        <f t="shared" si="575"/>
        <v>1426.27</v>
      </c>
      <c r="OJ38">
        <f t="shared" si="576"/>
        <v>0</v>
      </c>
      <c r="OK38">
        <f t="shared" si="577"/>
        <v>0</v>
      </c>
      <c r="OL38">
        <f t="shared" si="578"/>
        <v>0</v>
      </c>
      <c r="OM38">
        <f t="shared" si="579"/>
        <v>0</v>
      </c>
      <c r="ON38">
        <f t="shared" si="580"/>
        <v>0</v>
      </c>
      <c r="OO38">
        <f t="shared" si="581"/>
        <v>0</v>
      </c>
      <c r="OP38">
        <f t="shared" si="582"/>
        <v>0</v>
      </c>
      <c r="OQ38">
        <f t="shared" si="583"/>
        <v>453</v>
      </c>
      <c r="OR38">
        <f t="shared" si="584"/>
        <v>2058.85</v>
      </c>
      <c r="OS38">
        <f t="shared" si="585"/>
        <v>1426.27</v>
      </c>
      <c r="OT38">
        <f t="shared" si="586"/>
        <v>20.420000000000002</v>
      </c>
      <c r="OU38">
        <f t="shared" si="587"/>
        <v>652.99999999999989</v>
      </c>
      <c r="OV38">
        <f t="shared" si="588"/>
        <v>3</v>
      </c>
      <c r="OW38" t="str">
        <f t="shared" si="589"/>
        <v/>
      </c>
      <c r="OX38">
        <f t="shared" si="590"/>
        <v>2</v>
      </c>
      <c r="PU38">
        <f t="shared" si="591"/>
        <v>3</v>
      </c>
      <c r="PV38">
        <f t="shared" si="592"/>
        <v>999</v>
      </c>
      <c r="QD38">
        <v>35</v>
      </c>
      <c r="QE38">
        <f t="shared" si="723"/>
        <v>0</v>
      </c>
      <c r="QF38">
        <f t="shared" si="724"/>
        <v>0</v>
      </c>
      <c r="QG38">
        <f t="shared" si="725"/>
        <v>0</v>
      </c>
      <c r="QH38">
        <f t="shared" si="726"/>
        <v>0</v>
      </c>
      <c r="QI38">
        <f t="shared" si="727"/>
        <v>0</v>
      </c>
      <c r="QJ38">
        <f t="shared" si="728"/>
        <v>0</v>
      </c>
      <c r="QK38">
        <f t="shared" si="729"/>
        <v>0</v>
      </c>
      <c r="QL38">
        <f t="shared" si="730"/>
        <v>0</v>
      </c>
      <c r="QM38">
        <f t="shared" si="731"/>
        <v>0</v>
      </c>
      <c r="QN38">
        <f t="shared" si="732"/>
        <v>0</v>
      </c>
      <c r="QO38">
        <f t="shared" si="593"/>
        <v>0</v>
      </c>
      <c r="QP38">
        <f t="shared" si="594"/>
        <v>0</v>
      </c>
      <c r="QQ38">
        <f t="shared" si="595"/>
        <v>0</v>
      </c>
      <c r="QR38">
        <f t="shared" si="596"/>
        <v>0</v>
      </c>
      <c r="QS38">
        <f t="shared" si="597"/>
        <v>0</v>
      </c>
      <c r="QT38">
        <f t="shared" si="598"/>
        <v>0</v>
      </c>
      <c r="QU38">
        <f t="shared" si="599"/>
        <v>0</v>
      </c>
      <c r="QV38">
        <f t="shared" si="600"/>
        <v>0</v>
      </c>
      <c r="QW38">
        <f t="shared" si="601"/>
        <v>0</v>
      </c>
      <c r="QX38">
        <f t="shared" si="602"/>
        <v>0</v>
      </c>
      <c r="QY38">
        <f t="shared" si="603"/>
        <v>0</v>
      </c>
      <c r="QZ38">
        <f t="shared" si="604"/>
        <v>0</v>
      </c>
      <c r="RA38">
        <f t="shared" si="605"/>
        <v>0</v>
      </c>
      <c r="RB38">
        <f t="shared" si="606"/>
        <v>0</v>
      </c>
      <c r="RC38">
        <f t="shared" si="607"/>
        <v>0</v>
      </c>
      <c r="RD38">
        <f t="shared" si="608"/>
        <v>0</v>
      </c>
      <c r="RE38">
        <f t="shared" si="609"/>
        <v>0</v>
      </c>
      <c r="RF38">
        <f t="shared" si="610"/>
        <v>0</v>
      </c>
      <c r="RG38">
        <f t="shared" si="611"/>
        <v>0</v>
      </c>
      <c r="RH38">
        <f t="shared" si="612"/>
        <v>0</v>
      </c>
      <c r="RI38">
        <f t="shared" si="613"/>
        <v>0</v>
      </c>
      <c r="RJ38">
        <f t="shared" si="614"/>
        <v>0</v>
      </c>
      <c r="RK38">
        <f t="shared" si="615"/>
        <v>0</v>
      </c>
      <c r="RL38">
        <f t="shared" si="616"/>
        <v>0</v>
      </c>
      <c r="RM38">
        <f t="shared" si="617"/>
        <v>0</v>
      </c>
      <c r="RN38">
        <f t="shared" si="618"/>
        <v>0</v>
      </c>
      <c r="RO38">
        <f t="shared" si="619"/>
        <v>0</v>
      </c>
      <c r="RP38">
        <f t="shared" si="620"/>
        <v>0</v>
      </c>
      <c r="RQ38">
        <f t="shared" si="621"/>
        <v>0</v>
      </c>
      <c r="RR38">
        <f t="shared" si="622"/>
        <v>0</v>
      </c>
      <c r="RS38">
        <f t="shared" si="623"/>
        <v>753</v>
      </c>
      <c r="RT38">
        <f t="shared" si="624"/>
        <v>0</v>
      </c>
      <c r="RU38">
        <f t="shared" si="625"/>
        <v>0</v>
      </c>
      <c r="RV38">
        <f t="shared" si="626"/>
        <v>0</v>
      </c>
      <c r="RW38">
        <f t="shared" si="627"/>
        <v>0</v>
      </c>
      <c r="RX38" t="str">
        <f t="shared" si="628"/>
        <v/>
      </c>
      <c r="RY38" t="str">
        <f t="shared" si="629"/>
        <v/>
      </c>
      <c r="RZ38">
        <f t="shared" si="630"/>
        <v>3</v>
      </c>
      <c r="SW38">
        <f t="shared" si="631"/>
        <v>999</v>
      </c>
      <c r="SX38">
        <f t="shared" si="632"/>
        <v>999</v>
      </c>
      <c r="TF38">
        <v>35</v>
      </c>
      <c r="TG38">
        <f t="shared" si="733"/>
        <v>0</v>
      </c>
      <c r="TH38">
        <f t="shared" si="734"/>
        <v>0</v>
      </c>
      <c r="TI38">
        <f t="shared" si="735"/>
        <v>0</v>
      </c>
      <c r="TJ38">
        <f t="shared" si="736"/>
        <v>0</v>
      </c>
      <c r="TK38">
        <f t="shared" si="737"/>
        <v>0</v>
      </c>
      <c r="TL38">
        <f t="shared" si="738"/>
        <v>0</v>
      </c>
      <c r="TM38">
        <f t="shared" si="739"/>
        <v>0</v>
      </c>
      <c r="TN38">
        <f t="shared" si="740"/>
        <v>0</v>
      </c>
      <c r="TO38">
        <f t="shared" si="741"/>
        <v>0</v>
      </c>
      <c r="TP38">
        <f t="shared" si="742"/>
        <v>0</v>
      </c>
      <c r="TQ38">
        <f t="shared" si="633"/>
        <v>0</v>
      </c>
      <c r="TR38">
        <f t="shared" si="634"/>
        <v>0</v>
      </c>
      <c r="TS38">
        <f t="shared" si="635"/>
        <v>0</v>
      </c>
      <c r="TT38">
        <f t="shared" si="636"/>
        <v>0</v>
      </c>
      <c r="TU38">
        <f t="shared" si="637"/>
        <v>0</v>
      </c>
      <c r="TV38">
        <f t="shared" si="638"/>
        <v>0</v>
      </c>
      <c r="TW38">
        <f t="shared" si="639"/>
        <v>0</v>
      </c>
      <c r="TX38">
        <f t="shared" si="640"/>
        <v>0</v>
      </c>
      <c r="TY38">
        <f t="shared" si="641"/>
        <v>0</v>
      </c>
      <c r="TZ38">
        <f t="shared" si="642"/>
        <v>0</v>
      </c>
      <c r="UA38">
        <f t="shared" si="643"/>
        <v>0</v>
      </c>
      <c r="UB38">
        <f t="shared" si="644"/>
        <v>0</v>
      </c>
      <c r="UC38">
        <f t="shared" si="645"/>
        <v>0</v>
      </c>
      <c r="UD38">
        <f t="shared" si="646"/>
        <v>0</v>
      </c>
      <c r="UE38">
        <f t="shared" si="647"/>
        <v>0</v>
      </c>
      <c r="UF38">
        <f t="shared" si="648"/>
        <v>0</v>
      </c>
      <c r="UG38">
        <f t="shared" si="649"/>
        <v>0</v>
      </c>
      <c r="UH38">
        <f t="shared" si="650"/>
        <v>0</v>
      </c>
      <c r="UI38">
        <f t="shared" si="651"/>
        <v>0</v>
      </c>
      <c r="UJ38">
        <f t="shared" si="652"/>
        <v>0</v>
      </c>
      <c r="UK38">
        <f t="shared" si="653"/>
        <v>0</v>
      </c>
      <c r="UL38">
        <f t="shared" si="654"/>
        <v>0</v>
      </c>
      <c r="UM38">
        <f t="shared" si="655"/>
        <v>0</v>
      </c>
      <c r="UN38">
        <f t="shared" si="656"/>
        <v>0</v>
      </c>
      <c r="UO38">
        <f t="shared" si="657"/>
        <v>0</v>
      </c>
      <c r="UP38">
        <f t="shared" si="658"/>
        <v>0</v>
      </c>
      <c r="UQ38">
        <f t="shared" si="659"/>
        <v>0</v>
      </c>
      <c r="UR38">
        <f t="shared" si="660"/>
        <v>0</v>
      </c>
      <c r="US38">
        <f t="shared" si="661"/>
        <v>0</v>
      </c>
      <c r="UT38">
        <f t="shared" si="662"/>
        <v>0</v>
      </c>
      <c r="UU38">
        <f t="shared" si="663"/>
        <v>853</v>
      </c>
      <c r="UV38">
        <f t="shared" si="664"/>
        <v>0</v>
      </c>
      <c r="UW38">
        <f t="shared" si="665"/>
        <v>0</v>
      </c>
      <c r="UX38">
        <f t="shared" si="666"/>
        <v>0</v>
      </c>
      <c r="UY38">
        <f t="shared" si="667"/>
        <v>0</v>
      </c>
      <c r="UZ38" t="str">
        <f t="shared" si="668"/>
        <v/>
      </c>
      <c r="VA38" t="str">
        <f t="shared" si="669"/>
        <v/>
      </c>
      <c r="VB38">
        <f t="shared" si="670"/>
        <v>3</v>
      </c>
      <c r="VY38">
        <f t="shared" si="671"/>
        <v>999</v>
      </c>
      <c r="VZ38">
        <f t="shared" si="672"/>
        <v>999</v>
      </c>
      <c r="WH38">
        <v>35</v>
      </c>
      <c r="WI38">
        <f t="shared" si="383"/>
        <v>1461.2</v>
      </c>
      <c r="WJ38">
        <f t="shared" si="384"/>
        <v>5786.22</v>
      </c>
      <c r="WK38">
        <f t="shared" si="385"/>
        <v>4547.84</v>
      </c>
      <c r="WL38">
        <f t="shared" si="386"/>
        <v>0</v>
      </c>
      <c r="WM38">
        <f t="shared" si="387"/>
        <v>0</v>
      </c>
      <c r="WN38">
        <f t="shared" si="388"/>
        <v>0</v>
      </c>
      <c r="WO38">
        <f t="shared" si="389"/>
        <v>0</v>
      </c>
      <c r="WP38">
        <f t="shared" si="390"/>
        <v>0</v>
      </c>
      <c r="WQ38">
        <f t="shared" si="391"/>
        <v>0</v>
      </c>
      <c r="WR38">
        <f t="shared" si="392"/>
        <v>0</v>
      </c>
      <c r="WS38">
        <f t="shared" si="280"/>
        <v>90</v>
      </c>
      <c r="WT38">
        <f t="shared" si="281"/>
        <v>163</v>
      </c>
      <c r="WU38">
        <f t="shared" si="282"/>
        <v>200</v>
      </c>
      <c r="WV38">
        <f t="shared" si="283"/>
        <v>0</v>
      </c>
      <c r="WW38">
        <f t="shared" si="284"/>
        <v>0</v>
      </c>
      <c r="WX38">
        <f t="shared" si="285"/>
        <v>0</v>
      </c>
      <c r="WY38">
        <f t="shared" si="286"/>
        <v>0</v>
      </c>
      <c r="WZ38">
        <f t="shared" si="287"/>
        <v>0</v>
      </c>
      <c r="XA38">
        <f t="shared" si="288"/>
        <v>0</v>
      </c>
      <c r="XB38">
        <f t="shared" si="289"/>
        <v>0</v>
      </c>
      <c r="XC38">
        <f t="shared" si="290"/>
        <v>1399.19</v>
      </c>
      <c r="XD38">
        <f t="shared" si="291"/>
        <v>5755.77</v>
      </c>
      <c r="XE38">
        <f t="shared" si="292"/>
        <v>4392.9400000000005</v>
      </c>
      <c r="XF38">
        <f t="shared" si="293"/>
        <v>0</v>
      </c>
      <c r="XG38">
        <f t="shared" si="294"/>
        <v>0</v>
      </c>
      <c r="XH38">
        <f t="shared" si="295"/>
        <v>0</v>
      </c>
      <c r="XI38">
        <f t="shared" si="296"/>
        <v>0</v>
      </c>
      <c r="XJ38">
        <f t="shared" si="297"/>
        <v>0</v>
      </c>
      <c r="XK38">
        <f t="shared" si="298"/>
        <v>0</v>
      </c>
      <c r="XL38">
        <f t="shared" si="299"/>
        <v>0</v>
      </c>
      <c r="XM38">
        <f t="shared" si="300"/>
        <v>1399.19</v>
      </c>
      <c r="XN38">
        <f t="shared" si="301"/>
        <v>5755.77</v>
      </c>
      <c r="XO38">
        <f t="shared" si="302"/>
        <v>4392.9399999999996</v>
      </c>
      <c r="XP38">
        <f t="shared" si="303"/>
        <v>0</v>
      </c>
      <c r="XQ38">
        <f t="shared" si="304"/>
        <v>0</v>
      </c>
      <c r="XR38">
        <f t="shared" si="305"/>
        <v>0</v>
      </c>
      <c r="XS38">
        <f t="shared" si="306"/>
        <v>0</v>
      </c>
      <c r="XT38">
        <f t="shared" si="307"/>
        <v>0</v>
      </c>
      <c r="XU38">
        <f t="shared" si="308"/>
        <v>0</v>
      </c>
      <c r="XV38">
        <f t="shared" si="309"/>
        <v>0</v>
      </c>
      <c r="XX38">
        <f t="shared" si="310"/>
        <v>11795.26</v>
      </c>
      <c r="XY38">
        <f t="shared" si="311"/>
        <v>11547.900000000001</v>
      </c>
      <c r="XZ38">
        <f t="shared" si="312"/>
        <v>205.64000000000001</v>
      </c>
    </row>
    <row r="39" spans="1:650" x14ac:dyDescent="0.45">
      <c r="B39" s="6" t="str">
        <f>IF(CQ2&lt;=0,"Enter your debts above to see results.","Showing your "&amp;LOWER($D$20)&amp;" plan with $"&amp;TEXT($D$18,"#,##0")&amp;" extra per month")</f>
        <v>Showing your snowball plan with $200 extra per month</v>
      </c>
      <c r="C39" s="6"/>
      <c r="D39" s="6"/>
      <c r="E39" s="6"/>
      <c r="F39" s="6"/>
      <c r="G39" s="6"/>
      <c r="H39" s="6"/>
      <c r="I39" s="6"/>
      <c r="AT39">
        <v>36</v>
      </c>
      <c r="AU39">
        <f t="shared" si="673"/>
        <v>0</v>
      </c>
      <c r="AV39">
        <f t="shared" si="674"/>
        <v>0</v>
      </c>
      <c r="AW39">
        <f t="shared" si="675"/>
        <v>1426.27</v>
      </c>
      <c r="AX39">
        <f t="shared" si="676"/>
        <v>0</v>
      </c>
      <c r="AY39">
        <f t="shared" si="677"/>
        <v>0</v>
      </c>
      <c r="AZ39">
        <f t="shared" si="678"/>
        <v>0</v>
      </c>
      <c r="BA39">
        <f t="shared" si="679"/>
        <v>0</v>
      </c>
      <c r="BB39">
        <f t="shared" si="680"/>
        <v>0</v>
      </c>
      <c r="BC39">
        <f t="shared" si="681"/>
        <v>0</v>
      </c>
      <c r="BD39">
        <f t="shared" si="682"/>
        <v>0</v>
      </c>
      <c r="BE39">
        <f t="shared" si="393"/>
        <v>0</v>
      </c>
      <c r="BF39">
        <f t="shared" si="394"/>
        <v>0</v>
      </c>
      <c r="BG39">
        <f t="shared" si="395"/>
        <v>200</v>
      </c>
      <c r="BH39">
        <f t="shared" si="396"/>
        <v>0</v>
      </c>
      <c r="BI39">
        <f t="shared" si="397"/>
        <v>0</v>
      </c>
      <c r="BJ39">
        <f t="shared" si="398"/>
        <v>0</v>
      </c>
      <c r="BK39">
        <f t="shared" si="399"/>
        <v>0</v>
      </c>
      <c r="BL39">
        <f t="shared" si="400"/>
        <v>0</v>
      </c>
      <c r="BM39">
        <f t="shared" si="401"/>
        <v>0</v>
      </c>
      <c r="BN39">
        <f t="shared" si="402"/>
        <v>0</v>
      </c>
      <c r="BO39">
        <f t="shared" si="403"/>
        <v>0</v>
      </c>
      <c r="BP39">
        <f t="shared" si="404"/>
        <v>0</v>
      </c>
      <c r="BQ39">
        <f t="shared" si="405"/>
        <v>1240.4100000000001</v>
      </c>
      <c r="BR39">
        <f t="shared" si="406"/>
        <v>0</v>
      </c>
      <c r="BS39">
        <f t="shared" si="407"/>
        <v>0</v>
      </c>
      <c r="BT39">
        <f t="shared" si="408"/>
        <v>0</v>
      </c>
      <c r="BU39">
        <f t="shared" si="409"/>
        <v>0</v>
      </c>
      <c r="BV39">
        <f t="shared" si="410"/>
        <v>0</v>
      </c>
      <c r="BW39">
        <f t="shared" si="411"/>
        <v>0</v>
      </c>
      <c r="BX39">
        <f t="shared" si="412"/>
        <v>0</v>
      </c>
      <c r="BY39">
        <f t="shared" si="413"/>
        <v>0</v>
      </c>
      <c r="BZ39">
        <f t="shared" si="414"/>
        <v>0</v>
      </c>
      <c r="CA39">
        <f t="shared" si="415"/>
        <v>787.41</v>
      </c>
      <c r="CB39">
        <f t="shared" si="416"/>
        <v>0</v>
      </c>
      <c r="CC39">
        <f t="shared" si="417"/>
        <v>0</v>
      </c>
      <c r="CD39">
        <f t="shared" si="418"/>
        <v>0</v>
      </c>
      <c r="CE39">
        <f t="shared" si="419"/>
        <v>0</v>
      </c>
      <c r="CF39">
        <f t="shared" si="420"/>
        <v>0</v>
      </c>
      <c r="CG39">
        <f t="shared" si="421"/>
        <v>0</v>
      </c>
      <c r="CH39">
        <f t="shared" si="422"/>
        <v>0</v>
      </c>
      <c r="CI39">
        <f t="shared" si="423"/>
        <v>453</v>
      </c>
      <c r="CJ39">
        <f t="shared" si="424"/>
        <v>1426.27</v>
      </c>
      <c r="CK39">
        <f t="shared" si="425"/>
        <v>787.41</v>
      </c>
      <c r="CL39">
        <f t="shared" si="426"/>
        <v>14.14</v>
      </c>
      <c r="CM39">
        <f t="shared" si="427"/>
        <v>653</v>
      </c>
      <c r="CN39">
        <f t="shared" si="428"/>
        <v>3</v>
      </c>
      <c r="CO39" t="str">
        <f t="shared" si="429"/>
        <v/>
      </c>
      <c r="CP39">
        <f t="shared" si="430"/>
        <v>2</v>
      </c>
      <c r="DM39">
        <f t="shared" si="431"/>
        <v>3</v>
      </c>
      <c r="DN39">
        <f t="shared" si="432"/>
        <v>999</v>
      </c>
      <c r="DV39">
        <v>36</v>
      </c>
      <c r="DW39">
        <f t="shared" si="683"/>
        <v>0</v>
      </c>
      <c r="DX39">
        <f t="shared" si="684"/>
        <v>0</v>
      </c>
      <c r="DY39">
        <f t="shared" si="685"/>
        <v>1175.8800000000001</v>
      </c>
      <c r="DZ39">
        <f t="shared" si="686"/>
        <v>0</v>
      </c>
      <c r="EA39">
        <f t="shared" si="687"/>
        <v>0</v>
      </c>
      <c r="EB39">
        <f t="shared" si="688"/>
        <v>0</v>
      </c>
      <c r="EC39">
        <f t="shared" si="689"/>
        <v>0</v>
      </c>
      <c r="ED39">
        <f t="shared" si="690"/>
        <v>0</v>
      </c>
      <c r="EE39">
        <f t="shared" si="691"/>
        <v>0</v>
      </c>
      <c r="EF39">
        <f t="shared" si="692"/>
        <v>0</v>
      </c>
      <c r="EG39">
        <f t="shared" si="433"/>
        <v>0</v>
      </c>
      <c r="EH39">
        <f t="shared" si="434"/>
        <v>0</v>
      </c>
      <c r="EI39">
        <f t="shared" si="435"/>
        <v>200</v>
      </c>
      <c r="EJ39">
        <f t="shared" si="436"/>
        <v>0</v>
      </c>
      <c r="EK39">
        <f t="shared" si="437"/>
        <v>0</v>
      </c>
      <c r="EL39">
        <f t="shared" si="438"/>
        <v>0</v>
      </c>
      <c r="EM39">
        <f t="shared" si="439"/>
        <v>0</v>
      </c>
      <c r="EN39">
        <f t="shared" si="440"/>
        <v>0</v>
      </c>
      <c r="EO39">
        <f t="shared" si="441"/>
        <v>0</v>
      </c>
      <c r="EP39">
        <f t="shared" si="442"/>
        <v>0</v>
      </c>
      <c r="EQ39">
        <f t="shared" si="443"/>
        <v>0</v>
      </c>
      <c r="ER39">
        <f t="shared" si="444"/>
        <v>0</v>
      </c>
      <c r="ES39">
        <f t="shared" si="445"/>
        <v>987.54000000000019</v>
      </c>
      <c r="ET39">
        <f t="shared" si="446"/>
        <v>0</v>
      </c>
      <c r="EU39">
        <f t="shared" si="447"/>
        <v>0</v>
      </c>
      <c r="EV39">
        <f t="shared" si="448"/>
        <v>0</v>
      </c>
      <c r="EW39">
        <f t="shared" si="449"/>
        <v>0</v>
      </c>
      <c r="EX39">
        <f t="shared" si="450"/>
        <v>0</v>
      </c>
      <c r="EY39">
        <f t="shared" si="451"/>
        <v>0</v>
      </c>
      <c r="EZ39">
        <f t="shared" si="452"/>
        <v>0</v>
      </c>
      <c r="FA39">
        <f t="shared" si="453"/>
        <v>0</v>
      </c>
      <c r="FB39">
        <f t="shared" si="454"/>
        <v>0</v>
      </c>
      <c r="FC39">
        <f t="shared" si="455"/>
        <v>534.54</v>
      </c>
      <c r="FD39">
        <f t="shared" si="456"/>
        <v>0</v>
      </c>
      <c r="FE39">
        <f t="shared" si="457"/>
        <v>0</v>
      </c>
      <c r="FF39">
        <f t="shared" si="458"/>
        <v>0</v>
      </c>
      <c r="FG39">
        <f t="shared" si="459"/>
        <v>0</v>
      </c>
      <c r="FH39">
        <f t="shared" si="460"/>
        <v>0</v>
      </c>
      <c r="FI39">
        <f t="shared" si="461"/>
        <v>0</v>
      </c>
      <c r="FJ39">
        <f t="shared" si="462"/>
        <v>0</v>
      </c>
      <c r="FK39">
        <f t="shared" si="463"/>
        <v>453</v>
      </c>
      <c r="FL39">
        <f t="shared" si="464"/>
        <v>1175.8800000000001</v>
      </c>
      <c r="FM39">
        <f t="shared" si="465"/>
        <v>534.54</v>
      </c>
      <c r="FN39">
        <f t="shared" si="466"/>
        <v>11.66</v>
      </c>
      <c r="FO39">
        <f t="shared" si="467"/>
        <v>653.00000000000011</v>
      </c>
      <c r="FP39">
        <f t="shared" si="468"/>
        <v>3</v>
      </c>
      <c r="FQ39" t="str">
        <f t="shared" si="469"/>
        <v/>
      </c>
      <c r="FR39">
        <f t="shared" si="470"/>
        <v>2</v>
      </c>
      <c r="GO39">
        <f t="shared" si="471"/>
        <v>3</v>
      </c>
      <c r="GP39">
        <f t="shared" si="472"/>
        <v>999</v>
      </c>
      <c r="GX39">
        <v>36</v>
      </c>
      <c r="GY39">
        <f t="shared" si="693"/>
        <v>1399.19</v>
      </c>
      <c r="GZ39">
        <f t="shared" si="694"/>
        <v>5755.77</v>
      </c>
      <c r="HA39">
        <f t="shared" si="695"/>
        <v>4392.9399999999996</v>
      </c>
      <c r="HB39">
        <f t="shared" si="696"/>
        <v>0</v>
      </c>
      <c r="HC39">
        <f t="shared" si="697"/>
        <v>0</v>
      </c>
      <c r="HD39">
        <f t="shared" si="698"/>
        <v>0</v>
      </c>
      <c r="HE39">
        <f t="shared" si="699"/>
        <v>0</v>
      </c>
      <c r="HF39">
        <f t="shared" si="700"/>
        <v>0</v>
      </c>
      <c r="HG39">
        <f t="shared" si="701"/>
        <v>0</v>
      </c>
      <c r="HH39">
        <f t="shared" si="702"/>
        <v>0</v>
      </c>
      <c r="HI39">
        <f t="shared" si="473"/>
        <v>90</v>
      </c>
      <c r="HJ39">
        <f t="shared" si="474"/>
        <v>163</v>
      </c>
      <c r="HK39">
        <f t="shared" si="475"/>
        <v>200</v>
      </c>
      <c r="HL39">
        <f t="shared" si="476"/>
        <v>0</v>
      </c>
      <c r="HM39">
        <f t="shared" si="477"/>
        <v>0</v>
      </c>
      <c r="HN39">
        <f t="shared" si="478"/>
        <v>0</v>
      </c>
      <c r="HO39">
        <f t="shared" si="479"/>
        <v>0</v>
      </c>
      <c r="HP39">
        <f t="shared" si="480"/>
        <v>0</v>
      </c>
      <c r="HQ39">
        <f t="shared" si="481"/>
        <v>0</v>
      </c>
      <c r="HR39">
        <f t="shared" si="482"/>
        <v>0</v>
      </c>
      <c r="HS39">
        <f t="shared" si="483"/>
        <v>1336</v>
      </c>
      <c r="HT39">
        <f t="shared" si="484"/>
        <v>5724.63</v>
      </c>
      <c r="HU39">
        <f t="shared" si="485"/>
        <v>4236.5</v>
      </c>
      <c r="HV39">
        <f t="shared" si="486"/>
        <v>0</v>
      </c>
      <c r="HW39">
        <f t="shared" si="487"/>
        <v>0</v>
      </c>
      <c r="HX39">
        <f t="shared" si="488"/>
        <v>0</v>
      </c>
      <c r="HY39">
        <f t="shared" si="489"/>
        <v>0</v>
      </c>
      <c r="HZ39">
        <f t="shared" si="490"/>
        <v>0</v>
      </c>
      <c r="IA39">
        <f t="shared" si="491"/>
        <v>0</v>
      </c>
      <c r="IB39">
        <f t="shared" si="492"/>
        <v>0</v>
      </c>
      <c r="IC39">
        <f t="shared" si="493"/>
        <v>1336</v>
      </c>
      <c r="ID39">
        <f t="shared" si="494"/>
        <v>5724.63</v>
      </c>
      <c r="IE39">
        <f t="shared" si="495"/>
        <v>4236.5</v>
      </c>
      <c r="IF39">
        <f t="shared" si="496"/>
        <v>0</v>
      </c>
      <c r="IG39">
        <f t="shared" si="497"/>
        <v>0</v>
      </c>
      <c r="IH39">
        <f t="shared" si="498"/>
        <v>0</v>
      </c>
      <c r="II39">
        <f t="shared" si="499"/>
        <v>0</v>
      </c>
      <c r="IJ39">
        <f t="shared" si="500"/>
        <v>0</v>
      </c>
      <c r="IK39">
        <f t="shared" si="501"/>
        <v>0</v>
      </c>
      <c r="IL39">
        <f t="shared" si="502"/>
        <v>0</v>
      </c>
      <c r="IM39">
        <f t="shared" si="503"/>
        <v>0</v>
      </c>
      <c r="IN39">
        <f t="shared" si="504"/>
        <v>11547.900000000001</v>
      </c>
      <c r="IO39">
        <f t="shared" si="505"/>
        <v>11297.130000000001</v>
      </c>
      <c r="IP39">
        <f t="shared" si="506"/>
        <v>202.23000000000002</v>
      </c>
      <c r="IQ39">
        <f t="shared" si="507"/>
        <v>453.00000000000045</v>
      </c>
      <c r="IR39">
        <f t="shared" si="508"/>
        <v>1</v>
      </c>
      <c r="IS39" t="str">
        <f t="shared" si="509"/>
        <v/>
      </c>
      <c r="IT39">
        <f t="shared" si="510"/>
        <v>0</v>
      </c>
      <c r="JQ39">
        <f t="shared" si="511"/>
        <v>1</v>
      </c>
      <c r="JR39">
        <f t="shared" si="512"/>
        <v>999</v>
      </c>
      <c r="JZ39">
        <v>36</v>
      </c>
      <c r="KA39">
        <f t="shared" si="703"/>
        <v>0</v>
      </c>
      <c r="KB39">
        <f t="shared" si="704"/>
        <v>2128.7600000000002</v>
      </c>
      <c r="KC39">
        <f t="shared" si="705"/>
        <v>4392.9399999999996</v>
      </c>
      <c r="KD39">
        <f t="shared" si="706"/>
        <v>0</v>
      </c>
      <c r="KE39">
        <f t="shared" si="707"/>
        <v>0</v>
      </c>
      <c r="KF39">
        <f t="shared" si="708"/>
        <v>0</v>
      </c>
      <c r="KG39">
        <f t="shared" si="709"/>
        <v>0</v>
      </c>
      <c r="KH39">
        <f t="shared" si="710"/>
        <v>0</v>
      </c>
      <c r="KI39">
        <f t="shared" si="711"/>
        <v>0</v>
      </c>
      <c r="KJ39">
        <f t="shared" si="712"/>
        <v>0</v>
      </c>
      <c r="KK39">
        <f t="shared" si="513"/>
        <v>0</v>
      </c>
      <c r="KL39">
        <f t="shared" si="514"/>
        <v>163</v>
      </c>
      <c r="KM39">
        <f t="shared" si="515"/>
        <v>200</v>
      </c>
      <c r="KN39">
        <f t="shared" si="516"/>
        <v>0</v>
      </c>
      <c r="KO39">
        <f t="shared" si="517"/>
        <v>0</v>
      </c>
      <c r="KP39">
        <f t="shared" si="518"/>
        <v>0</v>
      </c>
      <c r="KQ39">
        <f t="shared" si="519"/>
        <v>0</v>
      </c>
      <c r="KR39">
        <f t="shared" si="520"/>
        <v>0</v>
      </c>
      <c r="KS39">
        <f t="shared" si="521"/>
        <v>0</v>
      </c>
      <c r="KT39">
        <f t="shared" si="522"/>
        <v>0</v>
      </c>
      <c r="KU39">
        <f t="shared" si="523"/>
        <v>0</v>
      </c>
      <c r="KV39">
        <f t="shared" si="524"/>
        <v>2014.5300000000002</v>
      </c>
      <c r="KW39">
        <f t="shared" si="525"/>
        <v>4236.5</v>
      </c>
      <c r="KX39">
        <f t="shared" si="526"/>
        <v>0</v>
      </c>
      <c r="KY39">
        <f t="shared" si="527"/>
        <v>0</v>
      </c>
      <c r="KZ39">
        <f t="shared" si="528"/>
        <v>0</v>
      </c>
      <c r="LA39">
        <f t="shared" si="529"/>
        <v>0</v>
      </c>
      <c r="LB39">
        <f t="shared" si="530"/>
        <v>0</v>
      </c>
      <c r="LC39">
        <f t="shared" si="531"/>
        <v>0</v>
      </c>
      <c r="LD39">
        <f t="shared" si="532"/>
        <v>0</v>
      </c>
      <c r="LE39">
        <f t="shared" si="533"/>
        <v>0</v>
      </c>
      <c r="LF39">
        <f t="shared" si="534"/>
        <v>1824.53</v>
      </c>
      <c r="LG39">
        <f t="shared" si="535"/>
        <v>4236.5</v>
      </c>
      <c r="LH39">
        <f t="shared" si="536"/>
        <v>0</v>
      </c>
      <c r="LI39">
        <f t="shared" si="537"/>
        <v>0</v>
      </c>
      <c r="LJ39">
        <f t="shared" si="538"/>
        <v>0</v>
      </c>
      <c r="LK39">
        <f t="shared" si="539"/>
        <v>0</v>
      </c>
      <c r="LL39">
        <f t="shared" si="540"/>
        <v>0</v>
      </c>
      <c r="LM39">
        <f t="shared" si="541"/>
        <v>0</v>
      </c>
      <c r="LN39">
        <f t="shared" si="542"/>
        <v>0</v>
      </c>
      <c r="LO39">
        <f t="shared" si="543"/>
        <v>190</v>
      </c>
      <c r="LP39">
        <f t="shared" si="544"/>
        <v>6521.7</v>
      </c>
      <c r="LQ39">
        <f t="shared" si="545"/>
        <v>6061.03</v>
      </c>
      <c r="LR39">
        <f t="shared" si="546"/>
        <v>92.330000000000013</v>
      </c>
      <c r="LS39">
        <f t="shared" si="547"/>
        <v>553.00000000000011</v>
      </c>
      <c r="LT39">
        <f t="shared" si="548"/>
        <v>2</v>
      </c>
      <c r="LU39" t="str">
        <f t="shared" si="549"/>
        <v/>
      </c>
      <c r="LV39">
        <f t="shared" si="550"/>
        <v>1</v>
      </c>
      <c r="MS39">
        <f t="shared" si="551"/>
        <v>2</v>
      </c>
      <c r="MT39">
        <f t="shared" si="552"/>
        <v>999</v>
      </c>
      <c r="NB39">
        <v>36</v>
      </c>
      <c r="NC39">
        <f t="shared" si="713"/>
        <v>0</v>
      </c>
      <c r="ND39">
        <f t="shared" si="714"/>
        <v>0</v>
      </c>
      <c r="NE39">
        <f t="shared" si="715"/>
        <v>1426.27</v>
      </c>
      <c r="NF39">
        <f t="shared" si="716"/>
        <v>0</v>
      </c>
      <c r="NG39">
        <f t="shared" si="717"/>
        <v>0</v>
      </c>
      <c r="NH39">
        <f t="shared" si="718"/>
        <v>0</v>
      </c>
      <c r="NI39">
        <f t="shared" si="719"/>
        <v>0</v>
      </c>
      <c r="NJ39">
        <f t="shared" si="720"/>
        <v>0</v>
      </c>
      <c r="NK39">
        <f t="shared" si="721"/>
        <v>0</v>
      </c>
      <c r="NL39">
        <f t="shared" si="722"/>
        <v>0</v>
      </c>
      <c r="NM39">
        <f t="shared" si="553"/>
        <v>0</v>
      </c>
      <c r="NN39">
        <f t="shared" si="554"/>
        <v>0</v>
      </c>
      <c r="NO39">
        <f t="shared" si="555"/>
        <v>200</v>
      </c>
      <c r="NP39">
        <f t="shared" si="556"/>
        <v>0</v>
      </c>
      <c r="NQ39">
        <f t="shared" si="557"/>
        <v>0</v>
      </c>
      <c r="NR39">
        <f t="shared" si="558"/>
        <v>0</v>
      </c>
      <c r="NS39">
        <f t="shared" si="559"/>
        <v>0</v>
      </c>
      <c r="NT39">
        <f t="shared" si="560"/>
        <v>0</v>
      </c>
      <c r="NU39">
        <f t="shared" si="561"/>
        <v>0</v>
      </c>
      <c r="NV39">
        <f t="shared" si="562"/>
        <v>0</v>
      </c>
      <c r="NW39">
        <f t="shared" si="563"/>
        <v>0</v>
      </c>
      <c r="NX39">
        <f t="shared" si="564"/>
        <v>0</v>
      </c>
      <c r="NY39">
        <f t="shared" si="565"/>
        <v>1240.4100000000001</v>
      </c>
      <c r="NZ39">
        <f t="shared" si="566"/>
        <v>0</v>
      </c>
      <c r="OA39">
        <f t="shared" si="567"/>
        <v>0</v>
      </c>
      <c r="OB39">
        <f t="shared" si="568"/>
        <v>0</v>
      </c>
      <c r="OC39">
        <f t="shared" si="569"/>
        <v>0</v>
      </c>
      <c r="OD39">
        <f t="shared" si="570"/>
        <v>0</v>
      </c>
      <c r="OE39">
        <f t="shared" si="571"/>
        <v>0</v>
      </c>
      <c r="OF39">
        <f t="shared" si="572"/>
        <v>0</v>
      </c>
      <c r="OG39">
        <f t="shared" si="573"/>
        <v>0</v>
      </c>
      <c r="OH39">
        <f t="shared" si="574"/>
        <v>0</v>
      </c>
      <c r="OI39">
        <f t="shared" si="575"/>
        <v>787.41</v>
      </c>
      <c r="OJ39">
        <f t="shared" si="576"/>
        <v>0</v>
      </c>
      <c r="OK39">
        <f t="shared" si="577"/>
        <v>0</v>
      </c>
      <c r="OL39">
        <f t="shared" si="578"/>
        <v>0</v>
      </c>
      <c r="OM39">
        <f t="shared" si="579"/>
        <v>0</v>
      </c>
      <c r="ON39">
        <f t="shared" si="580"/>
        <v>0</v>
      </c>
      <c r="OO39">
        <f t="shared" si="581"/>
        <v>0</v>
      </c>
      <c r="OP39">
        <f t="shared" si="582"/>
        <v>0</v>
      </c>
      <c r="OQ39">
        <f t="shared" si="583"/>
        <v>453</v>
      </c>
      <c r="OR39">
        <f t="shared" si="584"/>
        <v>1426.27</v>
      </c>
      <c r="OS39">
        <f t="shared" si="585"/>
        <v>787.41</v>
      </c>
      <c r="OT39">
        <f t="shared" si="586"/>
        <v>14.14</v>
      </c>
      <c r="OU39">
        <f t="shared" si="587"/>
        <v>653</v>
      </c>
      <c r="OV39">
        <f t="shared" si="588"/>
        <v>3</v>
      </c>
      <c r="OW39" t="str">
        <f t="shared" si="589"/>
        <v/>
      </c>
      <c r="OX39">
        <f t="shared" si="590"/>
        <v>2</v>
      </c>
      <c r="PU39">
        <f t="shared" si="591"/>
        <v>3</v>
      </c>
      <c r="PV39">
        <f t="shared" si="592"/>
        <v>999</v>
      </c>
      <c r="QD39">
        <v>36</v>
      </c>
      <c r="QE39">
        <f t="shared" si="723"/>
        <v>0</v>
      </c>
      <c r="QF39">
        <f t="shared" si="724"/>
        <v>0</v>
      </c>
      <c r="QG39">
        <f t="shared" si="725"/>
        <v>0</v>
      </c>
      <c r="QH39">
        <f t="shared" si="726"/>
        <v>0</v>
      </c>
      <c r="QI39">
        <f t="shared" si="727"/>
        <v>0</v>
      </c>
      <c r="QJ39">
        <f t="shared" si="728"/>
        <v>0</v>
      </c>
      <c r="QK39">
        <f t="shared" si="729"/>
        <v>0</v>
      </c>
      <c r="QL39">
        <f t="shared" si="730"/>
        <v>0</v>
      </c>
      <c r="QM39">
        <f t="shared" si="731"/>
        <v>0</v>
      </c>
      <c r="QN39">
        <f t="shared" si="732"/>
        <v>0</v>
      </c>
      <c r="QO39">
        <f t="shared" si="593"/>
        <v>0</v>
      </c>
      <c r="QP39">
        <f t="shared" si="594"/>
        <v>0</v>
      </c>
      <c r="QQ39">
        <f t="shared" si="595"/>
        <v>0</v>
      </c>
      <c r="QR39">
        <f t="shared" si="596"/>
        <v>0</v>
      </c>
      <c r="QS39">
        <f t="shared" si="597"/>
        <v>0</v>
      </c>
      <c r="QT39">
        <f t="shared" si="598"/>
        <v>0</v>
      </c>
      <c r="QU39">
        <f t="shared" si="599"/>
        <v>0</v>
      </c>
      <c r="QV39">
        <f t="shared" si="600"/>
        <v>0</v>
      </c>
      <c r="QW39">
        <f t="shared" si="601"/>
        <v>0</v>
      </c>
      <c r="QX39">
        <f t="shared" si="602"/>
        <v>0</v>
      </c>
      <c r="QY39">
        <f t="shared" si="603"/>
        <v>0</v>
      </c>
      <c r="QZ39">
        <f t="shared" si="604"/>
        <v>0</v>
      </c>
      <c r="RA39">
        <f t="shared" si="605"/>
        <v>0</v>
      </c>
      <c r="RB39">
        <f t="shared" si="606"/>
        <v>0</v>
      </c>
      <c r="RC39">
        <f t="shared" si="607"/>
        <v>0</v>
      </c>
      <c r="RD39">
        <f t="shared" si="608"/>
        <v>0</v>
      </c>
      <c r="RE39">
        <f t="shared" si="609"/>
        <v>0</v>
      </c>
      <c r="RF39">
        <f t="shared" si="610"/>
        <v>0</v>
      </c>
      <c r="RG39">
        <f t="shared" si="611"/>
        <v>0</v>
      </c>
      <c r="RH39">
        <f t="shared" si="612"/>
        <v>0</v>
      </c>
      <c r="RI39">
        <f t="shared" si="613"/>
        <v>0</v>
      </c>
      <c r="RJ39">
        <f t="shared" si="614"/>
        <v>0</v>
      </c>
      <c r="RK39">
        <f t="shared" si="615"/>
        <v>0</v>
      </c>
      <c r="RL39">
        <f t="shared" si="616"/>
        <v>0</v>
      </c>
      <c r="RM39">
        <f t="shared" si="617"/>
        <v>0</v>
      </c>
      <c r="RN39">
        <f t="shared" si="618"/>
        <v>0</v>
      </c>
      <c r="RO39">
        <f t="shared" si="619"/>
        <v>0</v>
      </c>
      <c r="RP39">
        <f t="shared" si="620"/>
        <v>0</v>
      </c>
      <c r="RQ39">
        <f t="shared" si="621"/>
        <v>0</v>
      </c>
      <c r="RR39">
        <f t="shared" si="622"/>
        <v>0</v>
      </c>
      <c r="RS39">
        <f t="shared" si="623"/>
        <v>753</v>
      </c>
      <c r="RT39">
        <f t="shared" si="624"/>
        <v>0</v>
      </c>
      <c r="RU39">
        <f t="shared" si="625"/>
        <v>0</v>
      </c>
      <c r="RV39">
        <f t="shared" si="626"/>
        <v>0</v>
      </c>
      <c r="RW39">
        <f t="shared" si="627"/>
        <v>0</v>
      </c>
      <c r="RX39" t="str">
        <f t="shared" si="628"/>
        <v/>
      </c>
      <c r="RY39" t="str">
        <f t="shared" si="629"/>
        <v/>
      </c>
      <c r="RZ39">
        <f t="shared" si="630"/>
        <v>3</v>
      </c>
      <c r="SW39">
        <f t="shared" si="631"/>
        <v>999</v>
      </c>
      <c r="SX39">
        <f t="shared" si="632"/>
        <v>999</v>
      </c>
      <c r="TF39">
        <v>36</v>
      </c>
      <c r="TG39">
        <f t="shared" si="733"/>
        <v>0</v>
      </c>
      <c r="TH39">
        <f t="shared" si="734"/>
        <v>0</v>
      </c>
      <c r="TI39">
        <f t="shared" si="735"/>
        <v>0</v>
      </c>
      <c r="TJ39">
        <f t="shared" si="736"/>
        <v>0</v>
      </c>
      <c r="TK39">
        <f t="shared" si="737"/>
        <v>0</v>
      </c>
      <c r="TL39">
        <f t="shared" si="738"/>
        <v>0</v>
      </c>
      <c r="TM39">
        <f t="shared" si="739"/>
        <v>0</v>
      </c>
      <c r="TN39">
        <f t="shared" si="740"/>
        <v>0</v>
      </c>
      <c r="TO39">
        <f t="shared" si="741"/>
        <v>0</v>
      </c>
      <c r="TP39">
        <f t="shared" si="742"/>
        <v>0</v>
      </c>
      <c r="TQ39">
        <f t="shared" si="633"/>
        <v>0</v>
      </c>
      <c r="TR39">
        <f t="shared" si="634"/>
        <v>0</v>
      </c>
      <c r="TS39">
        <f t="shared" si="635"/>
        <v>0</v>
      </c>
      <c r="TT39">
        <f t="shared" si="636"/>
        <v>0</v>
      </c>
      <c r="TU39">
        <f t="shared" si="637"/>
        <v>0</v>
      </c>
      <c r="TV39">
        <f t="shared" si="638"/>
        <v>0</v>
      </c>
      <c r="TW39">
        <f t="shared" si="639"/>
        <v>0</v>
      </c>
      <c r="TX39">
        <f t="shared" si="640"/>
        <v>0</v>
      </c>
      <c r="TY39">
        <f t="shared" si="641"/>
        <v>0</v>
      </c>
      <c r="TZ39">
        <f t="shared" si="642"/>
        <v>0</v>
      </c>
      <c r="UA39">
        <f t="shared" si="643"/>
        <v>0</v>
      </c>
      <c r="UB39">
        <f t="shared" si="644"/>
        <v>0</v>
      </c>
      <c r="UC39">
        <f t="shared" si="645"/>
        <v>0</v>
      </c>
      <c r="UD39">
        <f t="shared" si="646"/>
        <v>0</v>
      </c>
      <c r="UE39">
        <f t="shared" si="647"/>
        <v>0</v>
      </c>
      <c r="UF39">
        <f t="shared" si="648"/>
        <v>0</v>
      </c>
      <c r="UG39">
        <f t="shared" si="649"/>
        <v>0</v>
      </c>
      <c r="UH39">
        <f t="shared" si="650"/>
        <v>0</v>
      </c>
      <c r="UI39">
        <f t="shared" si="651"/>
        <v>0</v>
      </c>
      <c r="UJ39">
        <f t="shared" si="652"/>
        <v>0</v>
      </c>
      <c r="UK39">
        <f t="shared" si="653"/>
        <v>0</v>
      </c>
      <c r="UL39">
        <f t="shared" si="654"/>
        <v>0</v>
      </c>
      <c r="UM39">
        <f t="shared" si="655"/>
        <v>0</v>
      </c>
      <c r="UN39">
        <f t="shared" si="656"/>
        <v>0</v>
      </c>
      <c r="UO39">
        <f t="shared" si="657"/>
        <v>0</v>
      </c>
      <c r="UP39">
        <f t="shared" si="658"/>
        <v>0</v>
      </c>
      <c r="UQ39">
        <f t="shared" si="659"/>
        <v>0</v>
      </c>
      <c r="UR39">
        <f t="shared" si="660"/>
        <v>0</v>
      </c>
      <c r="US39">
        <f t="shared" si="661"/>
        <v>0</v>
      </c>
      <c r="UT39">
        <f t="shared" si="662"/>
        <v>0</v>
      </c>
      <c r="UU39">
        <f t="shared" si="663"/>
        <v>853</v>
      </c>
      <c r="UV39">
        <f t="shared" si="664"/>
        <v>0</v>
      </c>
      <c r="UW39">
        <f t="shared" si="665"/>
        <v>0</v>
      </c>
      <c r="UX39">
        <f t="shared" si="666"/>
        <v>0</v>
      </c>
      <c r="UY39">
        <f t="shared" si="667"/>
        <v>0</v>
      </c>
      <c r="UZ39" t="str">
        <f t="shared" si="668"/>
        <v/>
      </c>
      <c r="VA39" t="str">
        <f t="shared" si="669"/>
        <v/>
      </c>
      <c r="VB39">
        <f t="shared" si="670"/>
        <v>3</v>
      </c>
      <c r="VY39">
        <f t="shared" si="671"/>
        <v>999</v>
      </c>
      <c r="VZ39">
        <f t="shared" si="672"/>
        <v>999</v>
      </c>
      <c r="WH39">
        <v>36</v>
      </c>
      <c r="WI39">
        <f t="shared" si="383"/>
        <v>1399.19</v>
      </c>
      <c r="WJ39">
        <f t="shared" si="384"/>
        <v>5755.77</v>
      </c>
      <c r="WK39">
        <f t="shared" si="385"/>
        <v>4392.9399999999996</v>
      </c>
      <c r="WL39">
        <f t="shared" si="386"/>
        <v>0</v>
      </c>
      <c r="WM39">
        <f t="shared" si="387"/>
        <v>0</v>
      </c>
      <c r="WN39">
        <f t="shared" si="388"/>
        <v>0</v>
      </c>
      <c r="WO39">
        <f t="shared" si="389"/>
        <v>0</v>
      </c>
      <c r="WP39">
        <f t="shared" si="390"/>
        <v>0</v>
      </c>
      <c r="WQ39">
        <f t="shared" si="391"/>
        <v>0</v>
      </c>
      <c r="WR39">
        <f t="shared" si="392"/>
        <v>0</v>
      </c>
      <c r="WS39">
        <f t="shared" si="280"/>
        <v>90</v>
      </c>
      <c r="WT39">
        <f t="shared" si="281"/>
        <v>163</v>
      </c>
      <c r="WU39">
        <f t="shared" si="282"/>
        <v>200</v>
      </c>
      <c r="WV39">
        <f t="shared" si="283"/>
        <v>0</v>
      </c>
      <c r="WW39">
        <f t="shared" si="284"/>
        <v>0</v>
      </c>
      <c r="WX39">
        <f t="shared" si="285"/>
        <v>0</v>
      </c>
      <c r="WY39">
        <f t="shared" si="286"/>
        <v>0</v>
      </c>
      <c r="WZ39">
        <f t="shared" si="287"/>
        <v>0</v>
      </c>
      <c r="XA39">
        <f t="shared" si="288"/>
        <v>0</v>
      </c>
      <c r="XB39">
        <f t="shared" si="289"/>
        <v>0</v>
      </c>
      <c r="XC39">
        <f t="shared" si="290"/>
        <v>1336</v>
      </c>
      <c r="XD39">
        <f t="shared" si="291"/>
        <v>5724.63</v>
      </c>
      <c r="XE39">
        <f t="shared" si="292"/>
        <v>4236.5</v>
      </c>
      <c r="XF39">
        <f t="shared" si="293"/>
        <v>0</v>
      </c>
      <c r="XG39">
        <f t="shared" si="294"/>
        <v>0</v>
      </c>
      <c r="XH39">
        <f t="shared" si="295"/>
        <v>0</v>
      </c>
      <c r="XI39">
        <f t="shared" si="296"/>
        <v>0</v>
      </c>
      <c r="XJ39">
        <f t="shared" si="297"/>
        <v>0</v>
      </c>
      <c r="XK39">
        <f t="shared" si="298"/>
        <v>0</v>
      </c>
      <c r="XL39">
        <f t="shared" si="299"/>
        <v>0</v>
      </c>
      <c r="XM39">
        <f t="shared" si="300"/>
        <v>1336</v>
      </c>
      <c r="XN39">
        <f t="shared" si="301"/>
        <v>5724.63</v>
      </c>
      <c r="XO39">
        <f t="shared" si="302"/>
        <v>4236.5</v>
      </c>
      <c r="XP39">
        <f t="shared" si="303"/>
        <v>0</v>
      </c>
      <c r="XQ39">
        <f t="shared" si="304"/>
        <v>0</v>
      </c>
      <c r="XR39">
        <f t="shared" si="305"/>
        <v>0</v>
      </c>
      <c r="XS39">
        <f t="shared" si="306"/>
        <v>0</v>
      </c>
      <c r="XT39">
        <f t="shared" si="307"/>
        <v>0</v>
      </c>
      <c r="XU39">
        <f t="shared" si="308"/>
        <v>0</v>
      </c>
      <c r="XV39">
        <f t="shared" si="309"/>
        <v>0</v>
      </c>
      <c r="XX39">
        <f t="shared" si="310"/>
        <v>11547.900000000001</v>
      </c>
      <c r="XY39">
        <f t="shared" si="311"/>
        <v>11297.130000000001</v>
      </c>
      <c r="XZ39">
        <f t="shared" si="312"/>
        <v>202.23000000000002</v>
      </c>
    </row>
    <row r="40" spans="1:650" x14ac:dyDescent="0.45">
      <c r="C40" s="26" t="s">
        <v>47</v>
      </c>
      <c r="D40" s="26" t="s">
        <v>48</v>
      </c>
      <c r="F40" s="26" t="s">
        <v>49</v>
      </c>
      <c r="H40" s="26" t="s">
        <v>50</v>
      </c>
      <c r="AT40">
        <v>37</v>
      </c>
      <c r="AU40">
        <f t="shared" si="673"/>
        <v>0</v>
      </c>
      <c r="AV40">
        <f t="shared" si="674"/>
        <v>0</v>
      </c>
      <c r="AW40">
        <f t="shared" si="675"/>
        <v>787.41</v>
      </c>
      <c r="AX40">
        <f t="shared" si="676"/>
        <v>0</v>
      </c>
      <c r="AY40">
        <f t="shared" si="677"/>
        <v>0</v>
      </c>
      <c r="AZ40">
        <f t="shared" si="678"/>
        <v>0</v>
      </c>
      <c r="BA40">
        <f t="shared" si="679"/>
        <v>0</v>
      </c>
      <c r="BB40">
        <f t="shared" si="680"/>
        <v>0</v>
      </c>
      <c r="BC40">
        <f t="shared" si="681"/>
        <v>0</v>
      </c>
      <c r="BD40">
        <f t="shared" si="682"/>
        <v>0</v>
      </c>
      <c r="BE40">
        <f t="shared" si="393"/>
        <v>0</v>
      </c>
      <c r="BF40">
        <f t="shared" si="394"/>
        <v>0</v>
      </c>
      <c r="BG40">
        <f t="shared" si="395"/>
        <v>200</v>
      </c>
      <c r="BH40">
        <f t="shared" si="396"/>
        <v>0</v>
      </c>
      <c r="BI40">
        <f t="shared" si="397"/>
        <v>0</v>
      </c>
      <c r="BJ40">
        <f t="shared" si="398"/>
        <v>0</v>
      </c>
      <c r="BK40">
        <f t="shared" si="399"/>
        <v>0</v>
      </c>
      <c r="BL40">
        <f t="shared" si="400"/>
        <v>0</v>
      </c>
      <c r="BM40">
        <f t="shared" si="401"/>
        <v>0</v>
      </c>
      <c r="BN40">
        <f t="shared" si="402"/>
        <v>0</v>
      </c>
      <c r="BO40">
        <f t="shared" si="403"/>
        <v>0</v>
      </c>
      <c r="BP40">
        <f t="shared" si="404"/>
        <v>0</v>
      </c>
      <c r="BQ40">
        <f t="shared" si="405"/>
        <v>595.21999999999991</v>
      </c>
      <c r="BR40">
        <f t="shared" si="406"/>
        <v>0</v>
      </c>
      <c r="BS40">
        <f t="shared" si="407"/>
        <v>0</v>
      </c>
      <c r="BT40">
        <f t="shared" si="408"/>
        <v>0</v>
      </c>
      <c r="BU40">
        <f t="shared" si="409"/>
        <v>0</v>
      </c>
      <c r="BV40">
        <f t="shared" si="410"/>
        <v>0</v>
      </c>
      <c r="BW40">
        <f t="shared" si="411"/>
        <v>0</v>
      </c>
      <c r="BX40">
        <f t="shared" si="412"/>
        <v>0</v>
      </c>
      <c r="BY40">
        <f t="shared" si="413"/>
        <v>0</v>
      </c>
      <c r="BZ40">
        <f t="shared" si="414"/>
        <v>0</v>
      </c>
      <c r="CA40">
        <f t="shared" si="415"/>
        <v>142.22</v>
      </c>
      <c r="CB40">
        <f t="shared" si="416"/>
        <v>0</v>
      </c>
      <c r="CC40">
        <f t="shared" si="417"/>
        <v>0</v>
      </c>
      <c r="CD40">
        <f t="shared" si="418"/>
        <v>0</v>
      </c>
      <c r="CE40">
        <f t="shared" si="419"/>
        <v>0</v>
      </c>
      <c r="CF40">
        <f t="shared" si="420"/>
        <v>0</v>
      </c>
      <c r="CG40">
        <f t="shared" si="421"/>
        <v>0</v>
      </c>
      <c r="CH40">
        <f t="shared" si="422"/>
        <v>0</v>
      </c>
      <c r="CI40">
        <f t="shared" si="423"/>
        <v>453</v>
      </c>
      <c r="CJ40">
        <f t="shared" si="424"/>
        <v>787.41</v>
      </c>
      <c r="CK40">
        <f t="shared" si="425"/>
        <v>142.22</v>
      </c>
      <c r="CL40">
        <f t="shared" si="426"/>
        <v>7.81</v>
      </c>
      <c r="CM40">
        <f t="shared" si="427"/>
        <v>652.99999999999989</v>
      </c>
      <c r="CN40">
        <f t="shared" si="428"/>
        <v>3</v>
      </c>
      <c r="CO40" t="str">
        <f t="shared" si="429"/>
        <v/>
      </c>
      <c r="CP40">
        <f t="shared" si="430"/>
        <v>2</v>
      </c>
      <c r="DM40">
        <f t="shared" si="431"/>
        <v>3</v>
      </c>
      <c r="DN40">
        <f t="shared" si="432"/>
        <v>999</v>
      </c>
      <c r="DV40">
        <v>37</v>
      </c>
      <c r="DW40">
        <f t="shared" si="683"/>
        <v>0</v>
      </c>
      <c r="DX40">
        <f t="shared" si="684"/>
        <v>0</v>
      </c>
      <c r="DY40">
        <f t="shared" si="685"/>
        <v>534.54</v>
      </c>
      <c r="DZ40">
        <f t="shared" si="686"/>
        <v>0</v>
      </c>
      <c r="EA40">
        <f t="shared" si="687"/>
        <v>0</v>
      </c>
      <c r="EB40">
        <f t="shared" si="688"/>
        <v>0</v>
      </c>
      <c r="EC40">
        <f t="shared" si="689"/>
        <v>0</v>
      </c>
      <c r="ED40">
        <f t="shared" si="690"/>
        <v>0</v>
      </c>
      <c r="EE40">
        <f t="shared" si="691"/>
        <v>0</v>
      </c>
      <c r="EF40">
        <f t="shared" si="692"/>
        <v>0</v>
      </c>
      <c r="EG40">
        <f t="shared" si="433"/>
        <v>0</v>
      </c>
      <c r="EH40">
        <f t="shared" si="434"/>
        <v>0</v>
      </c>
      <c r="EI40">
        <f t="shared" si="435"/>
        <v>200</v>
      </c>
      <c r="EJ40">
        <f t="shared" si="436"/>
        <v>0</v>
      </c>
      <c r="EK40">
        <f t="shared" si="437"/>
        <v>0</v>
      </c>
      <c r="EL40">
        <f t="shared" si="438"/>
        <v>0</v>
      </c>
      <c r="EM40">
        <f t="shared" si="439"/>
        <v>0</v>
      </c>
      <c r="EN40">
        <f t="shared" si="440"/>
        <v>0</v>
      </c>
      <c r="EO40">
        <f t="shared" si="441"/>
        <v>0</v>
      </c>
      <c r="EP40">
        <f t="shared" si="442"/>
        <v>0</v>
      </c>
      <c r="EQ40">
        <f t="shared" si="443"/>
        <v>0</v>
      </c>
      <c r="ER40">
        <f t="shared" si="444"/>
        <v>0</v>
      </c>
      <c r="ES40">
        <f t="shared" si="445"/>
        <v>339.83999999999992</v>
      </c>
      <c r="ET40">
        <f t="shared" si="446"/>
        <v>0</v>
      </c>
      <c r="EU40">
        <f t="shared" si="447"/>
        <v>0</v>
      </c>
      <c r="EV40">
        <f t="shared" si="448"/>
        <v>0</v>
      </c>
      <c r="EW40">
        <f t="shared" si="449"/>
        <v>0</v>
      </c>
      <c r="EX40">
        <f t="shared" si="450"/>
        <v>0</v>
      </c>
      <c r="EY40">
        <f t="shared" si="451"/>
        <v>0</v>
      </c>
      <c r="EZ40">
        <f t="shared" si="452"/>
        <v>0</v>
      </c>
      <c r="FA40">
        <f t="shared" si="453"/>
        <v>0</v>
      </c>
      <c r="FB40">
        <f t="shared" si="454"/>
        <v>0</v>
      </c>
      <c r="FC40">
        <f t="shared" si="455"/>
        <v>0</v>
      </c>
      <c r="FD40">
        <f t="shared" si="456"/>
        <v>0</v>
      </c>
      <c r="FE40">
        <f t="shared" si="457"/>
        <v>0</v>
      </c>
      <c r="FF40">
        <f t="shared" si="458"/>
        <v>0</v>
      </c>
      <c r="FG40">
        <f t="shared" si="459"/>
        <v>0</v>
      </c>
      <c r="FH40">
        <f t="shared" si="460"/>
        <v>0</v>
      </c>
      <c r="FI40">
        <f t="shared" si="461"/>
        <v>0</v>
      </c>
      <c r="FJ40">
        <f t="shared" si="462"/>
        <v>0</v>
      </c>
      <c r="FK40">
        <f t="shared" si="463"/>
        <v>453</v>
      </c>
      <c r="FL40">
        <f t="shared" si="464"/>
        <v>534.54</v>
      </c>
      <c r="FM40">
        <f t="shared" si="465"/>
        <v>0</v>
      </c>
      <c r="FN40">
        <f t="shared" si="466"/>
        <v>5.3</v>
      </c>
      <c r="FO40">
        <f t="shared" si="467"/>
        <v>539.83999999999992</v>
      </c>
      <c r="FP40">
        <f t="shared" si="468"/>
        <v>3</v>
      </c>
      <c r="FQ40">
        <f t="shared" si="469"/>
        <v>3</v>
      </c>
      <c r="FR40">
        <f t="shared" si="470"/>
        <v>3</v>
      </c>
      <c r="GO40">
        <f t="shared" si="471"/>
        <v>3</v>
      </c>
      <c r="GP40">
        <f t="shared" si="472"/>
        <v>3</v>
      </c>
      <c r="GX40">
        <v>37</v>
      </c>
      <c r="GY40">
        <f t="shared" si="693"/>
        <v>1336</v>
      </c>
      <c r="GZ40">
        <f t="shared" si="694"/>
        <v>5724.63</v>
      </c>
      <c r="HA40">
        <f t="shared" si="695"/>
        <v>4236.5</v>
      </c>
      <c r="HB40">
        <f t="shared" si="696"/>
        <v>0</v>
      </c>
      <c r="HC40">
        <f t="shared" si="697"/>
        <v>0</v>
      </c>
      <c r="HD40">
        <f t="shared" si="698"/>
        <v>0</v>
      </c>
      <c r="HE40">
        <f t="shared" si="699"/>
        <v>0</v>
      </c>
      <c r="HF40">
        <f t="shared" si="700"/>
        <v>0</v>
      </c>
      <c r="HG40">
        <f t="shared" si="701"/>
        <v>0</v>
      </c>
      <c r="HH40">
        <f t="shared" si="702"/>
        <v>0</v>
      </c>
      <c r="HI40">
        <f t="shared" si="473"/>
        <v>90</v>
      </c>
      <c r="HJ40">
        <f t="shared" si="474"/>
        <v>163</v>
      </c>
      <c r="HK40">
        <f t="shared" si="475"/>
        <v>200</v>
      </c>
      <c r="HL40">
        <f t="shared" si="476"/>
        <v>0</v>
      </c>
      <c r="HM40">
        <f t="shared" si="477"/>
        <v>0</v>
      </c>
      <c r="HN40">
        <f t="shared" si="478"/>
        <v>0</v>
      </c>
      <c r="HO40">
        <f t="shared" si="479"/>
        <v>0</v>
      </c>
      <c r="HP40">
        <f t="shared" si="480"/>
        <v>0</v>
      </c>
      <c r="HQ40">
        <f t="shared" si="481"/>
        <v>0</v>
      </c>
      <c r="HR40">
        <f t="shared" si="482"/>
        <v>0</v>
      </c>
      <c r="HS40">
        <f t="shared" si="483"/>
        <v>1271.5999999999999</v>
      </c>
      <c r="HT40">
        <f t="shared" si="484"/>
        <v>5692.77</v>
      </c>
      <c r="HU40">
        <f t="shared" si="485"/>
        <v>4078.51</v>
      </c>
      <c r="HV40">
        <f t="shared" si="486"/>
        <v>0</v>
      </c>
      <c r="HW40">
        <f t="shared" si="487"/>
        <v>0</v>
      </c>
      <c r="HX40">
        <f t="shared" si="488"/>
        <v>0</v>
      </c>
      <c r="HY40">
        <f t="shared" si="489"/>
        <v>0</v>
      </c>
      <c r="HZ40">
        <f t="shared" si="490"/>
        <v>0</v>
      </c>
      <c r="IA40">
        <f t="shared" si="491"/>
        <v>0</v>
      </c>
      <c r="IB40">
        <f t="shared" si="492"/>
        <v>0</v>
      </c>
      <c r="IC40">
        <f t="shared" si="493"/>
        <v>1271.5999999999999</v>
      </c>
      <c r="ID40">
        <f t="shared" si="494"/>
        <v>5692.77</v>
      </c>
      <c r="IE40">
        <f t="shared" si="495"/>
        <v>4078.51</v>
      </c>
      <c r="IF40">
        <f t="shared" si="496"/>
        <v>0</v>
      </c>
      <c r="IG40">
        <f t="shared" si="497"/>
        <v>0</v>
      </c>
      <c r="IH40">
        <f t="shared" si="498"/>
        <v>0</v>
      </c>
      <c r="II40">
        <f t="shared" si="499"/>
        <v>0</v>
      </c>
      <c r="IJ40">
        <f t="shared" si="500"/>
        <v>0</v>
      </c>
      <c r="IK40">
        <f t="shared" si="501"/>
        <v>0</v>
      </c>
      <c r="IL40">
        <f t="shared" si="502"/>
        <v>0</v>
      </c>
      <c r="IM40">
        <f t="shared" si="503"/>
        <v>0</v>
      </c>
      <c r="IN40">
        <f t="shared" si="504"/>
        <v>11297.130000000001</v>
      </c>
      <c r="IO40">
        <f t="shared" si="505"/>
        <v>11042.880000000001</v>
      </c>
      <c r="IP40">
        <f t="shared" si="506"/>
        <v>198.74999999999997</v>
      </c>
      <c r="IQ40">
        <f t="shared" si="507"/>
        <v>453</v>
      </c>
      <c r="IR40">
        <f t="shared" si="508"/>
        <v>1</v>
      </c>
      <c r="IS40" t="str">
        <f t="shared" si="509"/>
        <v/>
      </c>
      <c r="IT40">
        <f t="shared" si="510"/>
        <v>0</v>
      </c>
      <c r="JQ40">
        <f t="shared" si="511"/>
        <v>1</v>
      </c>
      <c r="JR40">
        <f t="shared" si="512"/>
        <v>999</v>
      </c>
      <c r="JZ40">
        <v>37</v>
      </c>
      <c r="KA40">
        <f t="shared" si="703"/>
        <v>0</v>
      </c>
      <c r="KB40">
        <f t="shared" si="704"/>
        <v>1824.53</v>
      </c>
      <c r="KC40">
        <f t="shared" si="705"/>
        <v>4236.5</v>
      </c>
      <c r="KD40">
        <f t="shared" si="706"/>
        <v>0</v>
      </c>
      <c r="KE40">
        <f t="shared" si="707"/>
        <v>0</v>
      </c>
      <c r="KF40">
        <f t="shared" si="708"/>
        <v>0</v>
      </c>
      <c r="KG40">
        <f t="shared" si="709"/>
        <v>0</v>
      </c>
      <c r="KH40">
        <f t="shared" si="710"/>
        <v>0</v>
      </c>
      <c r="KI40">
        <f t="shared" si="711"/>
        <v>0</v>
      </c>
      <c r="KJ40">
        <f t="shared" si="712"/>
        <v>0</v>
      </c>
      <c r="KK40">
        <f t="shared" si="513"/>
        <v>0</v>
      </c>
      <c r="KL40">
        <f t="shared" si="514"/>
        <v>163</v>
      </c>
      <c r="KM40">
        <f t="shared" si="515"/>
        <v>200</v>
      </c>
      <c r="KN40">
        <f t="shared" si="516"/>
        <v>0</v>
      </c>
      <c r="KO40">
        <f t="shared" si="517"/>
        <v>0</v>
      </c>
      <c r="KP40">
        <f t="shared" si="518"/>
        <v>0</v>
      </c>
      <c r="KQ40">
        <f t="shared" si="519"/>
        <v>0</v>
      </c>
      <c r="KR40">
        <f t="shared" si="520"/>
        <v>0</v>
      </c>
      <c r="KS40">
        <f t="shared" si="521"/>
        <v>0</v>
      </c>
      <c r="KT40">
        <f t="shared" si="522"/>
        <v>0</v>
      </c>
      <c r="KU40">
        <f t="shared" si="523"/>
        <v>0</v>
      </c>
      <c r="KV40">
        <f t="shared" si="524"/>
        <v>1703.33</v>
      </c>
      <c r="KW40">
        <f t="shared" si="525"/>
        <v>4078.51</v>
      </c>
      <c r="KX40">
        <f t="shared" si="526"/>
        <v>0</v>
      </c>
      <c r="KY40">
        <f t="shared" si="527"/>
        <v>0</v>
      </c>
      <c r="KZ40">
        <f t="shared" si="528"/>
        <v>0</v>
      </c>
      <c r="LA40">
        <f t="shared" si="529"/>
        <v>0</v>
      </c>
      <c r="LB40">
        <f t="shared" si="530"/>
        <v>0</v>
      </c>
      <c r="LC40">
        <f t="shared" si="531"/>
        <v>0</v>
      </c>
      <c r="LD40">
        <f t="shared" si="532"/>
        <v>0</v>
      </c>
      <c r="LE40">
        <f t="shared" si="533"/>
        <v>0</v>
      </c>
      <c r="LF40">
        <f t="shared" si="534"/>
        <v>1513.33</v>
      </c>
      <c r="LG40">
        <f t="shared" si="535"/>
        <v>4078.51</v>
      </c>
      <c r="LH40">
        <f t="shared" si="536"/>
        <v>0</v>
      </c>
      <c r="LI40">
        <f t="shared" si="537"/>
        <v>0</v>
      </c>
      <c r="LJ40">
        <f t="shared" si="538"/>
        <v>0</v>
      </c>
      <c r="LK40">
        <f t="shared" si="539"/>
        <v>0</v>
      </c>
      <c r="LL40">
        <f t="shared" si="540"/>
        <v>0</v>
      </c>
      <c r="LM40">
        <f t="shared" si="541"/>
        <v>0</v>
      </c>
      <c r="LN40">
        <f t="shared" si="542"/>
        <v>0</v>
      </c>
      <c r="LO40">
        <f t="shared" si="543"/>
        <v>190</v>
      </c>
      <c r="LP40">
        <f t="shared" si="544"/>
        <v>6061.03</v>
      </c>
      <c r="LQ40">
        <f t="shared" si="545"/>
        <v>5591.84</v>
      </c>
      <c r="LR40">
        <f t="shared" si="546"/>
        <v>83.81</v>
      </c>
      <c r="LS40">
        <f t="shared" si="547"/>
        <v>552.99999999999955</v>
      </c>
      <c r="LT40">
        <f t="shared" si="548"/>
        <v>2</v>
      </c>
      <c r="LU40" t="str">
        <f t="shared" si="549"/>
        <v/>
      </c>
      <c r="LV40">
        <f t="shared" si="550"/>
        <v>1</v>
      </c>
      <c r="MS40">
        <f t="shared" si="551"/>
        <v>2</v>
      </c>
      <c r="MT40">
        <f t="shared" si="552"/>
        <v>999</v>
      </c>
      <c r="NB40">
        <v>37</v>
      </c>
      <c r="NC40">
        <f t="shared" si="713"/>
        <v>0</v>
      </c>
      <c r="ND40">
        <f t="shared" si="714"/>
        <v>0</v>
      </c>
      <c r="NE40">
        <f t="shared" si="715"/>
        <v>787.41</v>
      </c>
      <c r="NF40">
        <f t="shared" si="716"/>
        <v>0</v>
      </c>
      <c r="NG40">
        <f t="shared" si="717"/>
        <v>0</v>
      </c>
      <c r="NH40">
        <f t="shared" si="718"/>
        <v>0</v>
      </c>
      <c r="NI40">
        <f t="shared" si="719"/>
        <v>0</v>
      </c>
      <c r="NJ40">
        <f t="shared" si="720"/>
        <v>0</v>
      </c>
      <c r="NK40">
        <f t="shared" si="721"/>
        <v>0</v>
      </c>
      <c r="NL40">
        <f t="shared" si="722"/>
        <v>0</v>
      </c>
      <c r="NM40">
        <f t="shared" si="553"/>
        <v>0</v>
      </c>
      <c r="NN40">
        <f t="shared" si="554"/>
        <v>0</v>
      </c>
      <c r="NO40">
        <f t="shared" si="555"/>
        <v>200</v>
      </c>
      <c r="NP40">
        <f t="shared" si="556"/>
        <v>0</v>
      </c>
      <c r="NQ40">
        <f t="shared" si="557"/>
        <v>0</v>
      </c>
      <c r="NR40">
        <f t="shared" si="558"/>
        <v>0</v>
      </c>
      <c r="NS40">
        <f t="shared" si="559"/>
        <v>0</v>
      </c>
      <c r="NT40">
        <f t="shared" si="560"/>
        <v>0</v>
      </c>
      <c r="NU40">
        <f t="shared" si="561"/>
        <v>0</v>
      </c>
      <c r="NV40">
        <f t="shared" si="562"/>
        <v>0</v>
      </c>
      <c r="NW40">
        <f t="shared" si="563"/>
        <v>0</v>
      </c>
      <c r="NX40">
        <f t="shared" si="564"/>
        <v>0</v>
      </c>
      <c r="NY40">
        <f t="shared" si="565"/>
        <v>595.21999999999991</v>
      </c>
      <c r="NZ40">
        <f t="shared" si="566"/>
        <v>0</v>
      </c>
      <c r="OA40">
        <f t="shared" si="567"/>
        <v>0</v>
      </c>
      <c r="OB40">
        <f t="shared" si="568"/>
        <v>0</v>
      </c>
      <c r="OC40">
        <f t="shared" si="569"/>
        <v>0</v>
      </c>
      <c r="OD40">
        <f t="shared" si="570"/>
        <v>0</v>
      </c>
      <c r="OE40">
        <f t="shared" si="571"/>
        <v>0</v>
      </c>
      <c r="OF40">
        <f t="shared" si="572"/>
        <v>0</v>
      </c>
      <c r="OG40">
        <f t="shared" si="573"/>
        <v>0</v>
      </c>
      <c r="OH40">
        <f t="shared" si="574"/>
        <v>0</v>
      </c>
      <c r="OI40">
        <f t="shared" si="575"/>
        <v>142.22</v>
      </c>
      <c r="OJ40">
        <f t="shared" si="576"/>
        <v>0</v>
      </c>
      <c r="OK40">
        <f t="shared" si="577"/>
        <v>0</v>
      </c>
      <c r="OL40">
        <f t="shared" si="578"/>
        <v>0</v>
      </c>
      <c r="OM40">
        <f t="shared" si="579"/>
        <v>0</v>
      </c>
      <c r="ON40">
        <f t="shared" si="580"/>
        <v>0</v>
      </c>
      <c r="OO40">
        <f t="shared" si="581"/>
        <v>0</v>
      </c>
      <c r="OP40">
        <f t="shared" si="582"/>
        <v>0</v>
      </c>
      <c r="OQ40">
        <f t="shared" si="583"/>
        <v>453</v>
      </c>
      <c r="OR40">
        <f t="shared" si="584"/>
        <v>787.41</v>
      </c>
      <c r="OS40">
        <f t="shared" si="585"/>
        <v>142.22</v>
      </c>
      <c r="OT40">
        <f t="shared" si="586"/>
        <v>7.81</v>
      </c>
      <c r="OU40">
        <f t="shared" si="587"/>
        <v>652.99999999999989</v>
      </c>
      <c r="OV40">
        <f t="shared" si="588"/>
        <v>3</v>
      </c>
      <c r="OW40" t="str">
        <f t="shared" si="589"/>
        <v/>
      </c>
      <c r="OX40">
        <f t="shared" si="590"/>
        <v>2</v>
      </c>
      <c r="PU40">
        <f t="shared" si="591"/>
        <v>3</v>
      </c>
      <c r="PV40">
        <f t="shared" si="592"/>
        <v>999</v>
      </c>
      <c r="QD40">
        <v>37</v>
      </c>
      <c r="QE40">
        <f t="shared" si="723"/>
        <v>0</v>
      </c>
      <c r="QF40">
        <f t="shared" si="724"/>
        <v>0</v>
      </c>
      <c r="QG40">
        <f t="shared" si="725"/>
        <v>0</v>
      </c>
      <c r="QH40">
        <f t="shared" si="726"/>
        <v>0</v>
      </c>
      <c r="QI40">
        <f t="shared" si="727"/>
        <v>0</v>
      </c>
      <c r="QJ40">
        <f t="shared" si="728"/>
        <v>0</v>
      </c>
      <c r="QK40">
        <f t="shared" si="729"/>
        <v>0</v>
      </c>
      <c r="QL40">
        <f t="shared" si="730"/>
        <v>0</v>
      </c>
      <c r="QM40">
        <f t="shared" si="731"/>
        <v>0</v>
      </c>
      <c r="QN40">
        <f t="shared" si="732"/>
        <v>0</v>
      </c>
      <c r="QO40">
        <f t="shared" si="593"/>
        <v>0</v>
      </c>
      <c r="QP40">
        <f t="shared" si="594"/>
        <v>0</v>
      </c>
      <c r="QQ40">
        <f t="shared" si="595"/>
        <v>0</v>
      </c>
      <c r="QR40">
        <f t="shared" si="596"/>
        <v>0</v>
      </c>
      <c r="QS40">
        <f t="shared" si="597"/>
        <v>0</v>
      </c>
      <c r="QT40">
        <f t="shared" si="598"/>
        <v>0</v>
      </c>
      <c r="QU40">
        <f t="shared" si="599"/>
        <v>0</v>
      </c>
      <c r="QV40">
        <f t="shared" si="600"/>
        <v>0</v>
      </c>
      <c r="QW40">
        <f t="shared" si="601"/>
        <v>0</v>
      </c>
      <c r="QX40">
        <f t="shared" si="602"/>
        <v>0</v>
      </c>
      <c r="QY40">
        <f t="shared" si="603"/>
        <v>0</v>
      </c>
      <c r="QZ40">
        <f t="shared" si="604"/>
        <v>0</v>
      </c>
      <c r="RA40">
        <f t="shared" si="605"/>
        <v>0</v>
      </c>
      <c r="RB40">
        <f t="shared" si="606"/>
        <v>0</v>
      </c>
      <c r="RC40">
        <f t="shared" si="607"/>
        <v>0</v>
      </c>
      <c r="RD40">
        <f t="shared" si="608"/>
        <v>0</v>
      </c>
      <c r="RE40">
        <f t="shared" si="609"/>
        <v>0</v>
      </c>
      <c r="RF40">
        <f t="shared" si="610"/>
        <v>0</v>
      </c>
      <c r="RG40">
        <f t="shared" si="611"/>
        <v>0</v>
      </c>
      <c r="RH40">
        <f t="shared" si="612"/>
        <v>0</v>
      </c>
      <c r="RI40">
        <f t="shared" si="613"/>
        <v>0</v>
      </c>
      <c r="RJ40">
        <f t="shared" si="614"/>
        <v>0</v>
      </c>
      <c r="RK40">
        <f t="shared" si="615"/>
        <v>0</v>
      </c>
      <c r="RL40">
        <f t="shared" si="616"/>
        <v>0</v>
      </c>
      <c r="RM40">
        <f t="shared" si="617"/>
        <v>0</v>
      </c>
      <c r="RN40">
        <f t="shared" si="618"/>
        <v>0</v>
      </c>
      <c r="RO40">
        <f t="shared" si="619"/>
        <v>0</v>
      </c>
      <c r="RP40">
        <f t="shared" si="620"/>
        <v>0</v>
      </c>
      <c r="RQ40">
        <f t="shared" si="621"/>
        <v>0</v>
      </c>
      <c r="RR40">
        <f t="shared" si="622"/>
        <v>0</v>
      </c>
      <c r="RS40">
        <f t="shared" si="623"/>
        <v>753</v>
      </c>
      <c r="RT40">
        <f t="shared" si="624"/>
        <v>0</v>
      </c>
      <c r="RU40">
        <f t="shared" si="625"/>
        <v>0</v>
      </c>
      <c r="RV40">
        <f t="shared" si="626"/>
        <v>0</v>
      </c>
      <c r="RW40">
        <f t="shared" si="627"/>
        <v>0</v>
      </c>
      <c r="RX40" t="str">
        <f t="shared" si="628"/>
        <v/>
      </c>
      <c r="RY40" t="str">
        <f t="shared" si="629"/>
        <v/>
      </c>
      <c r="RZ40">
        <f t="shared" si="630"/>
        <v>3</v>
      </c>
      <c r="SW40">
        <f t="shared" si="631"/>
        <v>999</v>
      </c>
      <c r="SX40">
        <f t="shared" si="632"/>
        <v>999</v>
      </c>
      <c r="TF40">
        <v>37</v>
      </c>
      <c r="TG40">
        <f t="shared" si="733"/>
        <v>0</v>
      </c>
      <c r="TH40">
        <f t="shared" si="734"/>
        <v>0</v>
      </c>
      <c r="TI40">
        <f t="shared" si="735"/>
        <v>0</v>
      </c>
      <c r="TJ40">
        <f t="shared" si="736"/>
        <v>0</v>
      </c>
      <c r="TK40">
        <f t="shared" si="737"/>
        <v>0</v>
      </c>
      <c r="TL40">
        <f t="shared" si="738"/>
        <v>0</v>
      </c>
      <c r="TM40">
        <f t="shared" si="739"/>
        <v>0</v>
      </c>
      <c r="TN40">
        <f t="shared" si="740"/>
        <v>0</v>
      </c>
      <c r="TO40">
        <f t="shared" si="741"/>
        <v>0</v>
      </c>
      <c r="TP40">
        <f t="shared" si="742"/>
        <v>0</v>
      </c>
      <c r="TQ40">
        <f t="shared" si="633"/>
        <v>0</v>
      </c>
      <c r="TR40">
        <f t="shared" si="634"/>
        <v>0</v>
      </c>
      <c r="TS40">
        <f t="shared" si="635"/>
        <v>0</v>
      </c>
      <c r="TT40">
        <f t="shared" si="636"/>
        <v>0</v>
      </c>
      <c r="TU40">
        <f t="shared" si="637"/>
        <v>0</v>
      </c>
      <c r="TV40">
        <f t="shared" si="638"/>
        <v>0</v>
      </c>
      <c r="TW40">
        <f t="shared" si="639"/>
        <v>0</v>
      </c>
      <c r="TX40">
        <f t="shared" si="640"/>
        <v>0</v>
      </c>
      <c r="TY40">
        <f t="shared" si="641"/>
        <v>0</v>
      </c>
      <c r="TZ40">
        <f t="shared" si="642"/>
        <v>0</v>
      </c>
      <c r="UA40">
        <f t="shared" si="643"/>
        <v>0</v>
      </c>
      <c r="UB40">
        <f t="shared" si="644"/>
        <v>0</v>
      </c>
      <c r="UC40">
        <f t="shared" si="645"/>
        <v>0</v>
      </c>
      <c r="UD40">
        <f t="shared" si="646"/>
        <v>0</v>
      </c>
      <c r="UE40">
        <f t="shared" si="647"/>
        <v>0</v>
      </c>
      <c r="UF40">
        <f t="shared" si="648"/>
        <v>0</v>
      </c>
      <c r="UG40">
        <f t="shared" si="649"/>
        <v>0</v>
      </c>
      <c r="UH40">
        <f t="shared" si="650"/>
        <v>0</v>
      </c>
      <c r="UI40">
        <f t="shared" si="651"/>
        <v>0</v>
      </c>
      <c r="UJ40">
        <f t="shared" si="652"/>
        <v>0</v>
      </c>
      <c r="UK40">
        <f t="shared" si="653"/>
        <v>0</v>
      </c>
      <c r="UL40">
        <f t="shared" si="654"/>
        <v>0</v>
      </c>
      <c r="UM40">
        <f t="shared" si="655"/>
        <v>0</v>
      </c>
      <c r="UN40">
        <f t="shared" si="656"/>
        <v>0</v>
      </c>
      <c r="UO40">
        <f t="shared" si="657"/>
        <v>0</v>
      </c>
      <c r="UP40">
        <f t="shared" si="658"/>
        <v>0</v>
      </c>
      <c r="UQ40">
        <f t="shared" si="659"/>
        <v>0</v>
      </c>
      <c r="UR40">
        <f t="shared" si="660"/>
        <v>0</v>
      </c>
      <c r="US40">
        <f t="shared" si="661"/>
        <v>0</v>
      </c>
      <c r="UT40">
        <f t="shared" si="662"/>
        <v>0</v>
      </c>
      <c r="UU40">
        <f t="shared" si="663"/>
        <v>853</v>
      </c>
      <c r="UV40">
        <f t="shared" si="664"/>
        <v>0</v>
      </c>
      <c r="UW40">
        <f t="shared" si="665"/>
        <v>0</v>
      </c>
      <c r="UX40">
        <f t="shared" si="666"/>
        <v>0</v>
      </c>
      <c r="UY40">
        <f t="shared" si="667"/>
        <v>0</v>
      </c>
      <c r="UZ40" t="str">
        <f t="shared" si="668"/>
        <v/>
      </c>
      <c r="VA40" t="str">
        <f t="shared" si="669"/>
        <v/>
      </c>
      <c r="VB40">
        <f t="shared" si="670"/>
        <v>3</v>
      </c>
      <c r="VY40">
        <f t="shared" si="671"/>
        <v>999</v>
      </c>
      <c r="VZ40">
        <f t="shared" si="672"/>
        <v>999</v>
      </c>
      <c r="WH40">
        <v>37</v>
      </c>
      <c r="WI40">
        <f t="shared" si="383"/>
        <v>1336</v>
      </c>
      <c r="WJ40">
        <f t="shared" si="384"/>
        <v>5724.63</v>
      </c>
      <c r="WK40">
        <f t="shared" si="385"/>
        <v>4236.5</v>
      </c>
      <c r="WL40">
        <f t="shared" si="386"/>
        <v>0</v>
      </c>
      <c r="WM40">
        <f t="shared" si="387"/>
        <v>0</v>
      </c>
      <c r="WN40">
        <f t="shared" si="388"/>
        <v>0</v>
      </c>
      <c r="WO40">
        <f t="shared" si="389"/>
        <v>0</v>
      </c>
      <c r="WP40">
        <f t="shared" si="390"/>
        <v>0</v>
      </c>
      <c r="WQ40">
        <f t="shared" si="391"/>
        <v>0</v>
      </c>
      <c r="WR40">
        <f t="shared" si="392"/>
        <v>0</v>
      </c>
      <c r="WS40">
        <f t="shared" si="280"/>
        <v>90</v>
      </c>
      <c r="WT40">
        <f t="shared" si="281"/>
        <v>163</v>
      </c>
      <c r="WU40">
        <f t="shared" si="282"/>
        <v>200</v>
      </c>
      <c r="WV40">
        <f t="shared" si="283"/>
        <v>0</v>
      </c>
      <c r="WW40">
        <f t="shared" si="284"/>
        <v>0</v>
      </c>
      <c r="WX40">
        <f t="shared" si="285"/>
        <v>0</v>
      </c>
      <c r="WY40">
        <f t="shared" si="286"/>
        <v>0</v>
      </c>
      <c r="WZ40">
        <f t="shared" si="287"/>
        <v>0</v>
      </c>
      <c r="XA40">
        <f t="shared" si="288"/>
        <v>0</v>
      </c>
      <c r="XB40">
        <f t="shared" si="289"/>
        <v>0</v>
      </c>
      <c r="XC40">
        <f t="shared" si="290"/>
        <v>1271.5999999999999</v>
      </c>
      <c r="XD40">
        <f t="shared" si="291"/>
        <v>5692.77</v>
      </c>
      <c r="XE40">
        <f t="shared" si="292"/>
        <v>4078.51</v>
      </c>
      <c r="XF40">
        <f t="shared" si="293"/>
        <v>0</v>
      </c>
      <c r="XG40">
        <f t="shared" si="294"/>
        <v>0</v>
      </c>
      <c r="XH40">
        <f t="shared" si="295"/>
        <v>0</v>
      </c>
      <c r="XI40">
        <f t="shared" si="296"/>
        <v>0</v>
      </c>
      <c r="XJ40">
        <f t="shared" si="297"/>
        <v>0</v>
      </c>
      <c r="XK40">
        <f t="shared" si="298"/>
        <v>0</v>
      </c>
      <c r="XL40">
        <f t="shared" si="299"/>
        <v>0</v>
      </c>
      <c r="XM40">
        <f t="shared" si="300"/>
        <v>1271.5999999999999</v>
      </c>
      <c r="XN40">
        <f t="shared" si="301"/>
        <v>5692.77</v>
      </c>
      <c r="XO40">
        <f t="shared" si="302"/>
        <v>4078.51</v>
      </c>
      <c r="XP40">
        <f t="shared" si="303"/>
        <v>0</v>
      </c>
      <c r="XQ40">
        <f t="shared" si="304"/>
        <v>0</v>
      </c>
      <c r="XR40">
        <f t="shared" si="305"/>
        <v>0</v>
      </c>
      <c r="XS40">
        <f t="shared" si="306"/>
        <v>0</v>
      </c>
      <c r="XT40">
        <f t="shared" si="307"/>
        <v>0</v>
      </c>
      <c r="XU40">
        <f t="shared" si="308"/>
        <v>0</v>
      </c>
      <c r="XV40">
        <f t="shared" si="309"/>
        <v>0</v>
      </c>
      <c r="XX40">
        <f t="shared" si="310"/>
        <v>11297.130000000001</v>
      </c>
      <c r="XY40">
        <f t="shared" si="311"/>
        <v>11042.880000000001</v>
      </c>
      <c r="XZ40">
        <f t="shared" si="312"/>
        <v>198.74999999999997</v>
      </c>
    </row>
    <row r="41" spans="1:650" ht="18" x14ac:dyDescent="0.45">
      <c r="C41" s="44">
        <f>IF(CQ2&lt;=0,"",IF(IF($D$20="Snowball",CK2,FM2)=1,IF($D$20="Snowball",CJ2,FL2),"&gt;72"))</f>
        <v>38</v>
      </c>
      <c r="D41" s="45">
        <f>IF($D$20="Snowball",CP2,FR2)</f>
        <v>47178</v>
      </c>
      <c r="F41" s="46">
        <f>IF($D$20="Snowball",CN2,FP2)</f>
        <v>5804.6299999999983</v>
      </c>
      <c r="H41" s="46">
        <f>IF($D$20="Snowball",CO2,FQ2)</f>
        <v>24304.629999999997</v>
      </c>
      <c r="AT41">
        <v>38</v>
      </c>
      <c r="AU41">
        <f t="shared" si="673"/>
        <v>0</v>
      </c>
      <c r="AV41">
        <f t="shared" si="674"/>
        <v>0</v>
      </c>
      <c r="AW41">
        <f t="shared" si="675"/>
        <v>142.22</v>
      </c>
      <c r="AX41">
        <f t="shared" si="676"/>
        <v>0</v>
      </c>
      <c r="AY41">
        <f t="shared" si="677"/>
        <v>0</v>
      </c>
      <c r="AZ41">
        <f t="shared" si="678"/>
        <v>0</v>
      </c>
      <c r="BA41">
        <f t="shared" si="679"/>
        <v>0</v>
      </c>
      <c r="BB41">
        <f t="shared" si="680"/>
        <v>0</v>
      </c>
      <c r="BC41">
        <f t="shared" si="681"/>
        <v>0</v>
      </c>
      <c r="BD41">
        <f t="shared" si="682"/>
        <v>0</v>
      </c>
      <c r="BE41">
        <f t="shared" si="393"/>
        <v>0</v>
      </c>
      <c r="BF41">
        <f t="shared" si="394"/>
        <v>0</v>
      </c>
      <c r="BG41">
        <f t="shared" si="395"/>
        <v>143.63</v>
      </c>
      <c r="BH41">
        <f t="shared" si="396"/>
        <v>0</v>
      </c>
      <c r="BI41">
        <f t="shared" si="397"/>
        <v>0</v>
      </c>
      <c r="BJ41">
        <f t="shared" si="398"/>
        <v>0</v>
      </c>
      <c r="BK41">
        <f t="shared" si="399"/>
        <v>0</v>
      </c>
      <c r="BL41">
        <f t="shared" si="400"/>
        <v>0</v>
      </c>
      <c r="BM41">
        <f t="shared" si="401"/>
        <v>0</v>
      </c>
      <c r="BN41">
        <f t="shared" si="402"/>
        <v>0</v>
      </c>
      <c r="BO41">
        <f t="shared" si="403"/>
        <v>0</v>
      </c>
      <c r="BP41">
        <f t="shared" si="404"/>
        <v>0</v>
      </c>
      <c r="BQ41">
        <f t="shared" si="405"/>
        <v>0</v>
      </c>
      <c r="BR41">
        <f t="shared" si="406"/>
        <v>0</v>
      </c>
      <c r="BS41">
        <f t="shared" si="407"/>
        <v>0</v>
      </c>
      <c r="BT41">
        <f t="shared" si="408"/>
        <v>0</v>
      </c>
      <c r="BU41">
        <f t="shared" si="409"/>
        <v>0</v>
      </c>
      <c r="BV41">
        <f t="shared" si="410"/>
        <v>0</v>
      </c>
      <c r="BW41">
        <f t="shared" si="411"/>
        <v>0</v>
      </c>
      <c r="BX41">
        <f t="shared" si="412"/>
        <v>0</v>
      </c>
      <c r="BY41">
        <f t="shared" si="413"/>
        <v>0</v>
      </c>
      <c r="BZ41">
        <f t="shared" si="414"/>
        <v>0</v>
      </c>
      <c r="CA41">
        <f t="shared" si="415"/>
        <v>0</v>
      </c>
      <c r="CB41">
        <f t="shared" si="416"/>
        <v>0</v>
      </c>
      <c r="CC41">
        <f t="shared" si="417"/>
        <v>0</v>
      </c>
      <c r="CD41">
        <f t="shared" si="418"/>
        <v>0</v>
      </c>
      <c r="CE41">
        <f t="shared" si="419"/>
        <v>0</v>
      </c>
      <c r="CF41">
        <f t="shared" si="420"/>
        <v>0</v>
      </c>
      <c r="CG41">
        <f t="shared" si="421"/>
        <v>0</v>
      </c>
      <c r="CH41">
        <f t="shared" si="422"/>
        <v>0</v>
      </c>
      <c r="CI41">
        <f t="shared" si="423"/>
        <v>509.37</v>
      </c>
      <c r="CJ41">
        <f t="shared" si="424"/>
        <v>142.22</v>
      </c>
      <c r="CK41">
        <f t="shared" si="425"/>
        <v>0</v>
      </c>
      <c r="CL41">
        <f t="shared" si="426"/>
        <v>1.41</v>
      </c>
      <c r="CM41">
        <f t="shared" si="427"/>
        <v>143.63</v>
      </c>
      <c r="CN41">
        <f t="shared" si="428"/>
        <v>3</v>
      </c>
      <c r="CO41">
        <f t="shared" si="429"/>
        <v>3</v>
      </c>
      <c r="CP41">
        <f t="shared" si="430"/>
        <v>3</v>
      </c>
      <c r="DM41">
        <f t="shared" si="431"/>
        <v>3</v>
      </c>
      <c r="DN41">
        <f t="shared" si="432"/>
        <v>3</v>
      </c>
      <c r="DV41">
        <v>38</v>
      </c>
      <c r="DW41">
        <f t="shared" si="683"/>
        <v>0</v>
      </c>
      <c r="DX41">
        <f t="shared" si="684"/>
        <v>0</v>
      </c>
      <c r="DY41">
        <f t="shared" si="685"/>
        <v>0</v>
      </c>
      <c r="DZ41">
        <f t="shared" si="686"/>
        <v>0</v>
      </c>
      <c r="EA41">
        <f t="shared" si="687"/>
        <v>0</v>
      </c>
      <c r="EB41">
        <f t="shared" si="688"/>
        <v>0</v>
      </c>
      <c r="EC41">
        <f t="shared" si="689"/>
        <v>0</v>
      </c>
      <c r="ED41">
        <f t="shared" si="690"/>
        <v>0</v>
      </c>
      <c r="EE41">
        <f t="shared" si="691"/>
        <v>0</v>
      </c>
      <c r="EF41">
        <f t="shared" si="692"/>
        <v>0</v>
      </c>
      <c r="EG41">
        <f t="shared" si="433"/>
        <v>0</v>
      </c>
      <c r="EH41">
        <f t="shared" si="434"/>
        <v>0</v>
      </c>
      <c r="EI41">
        <f t="shared" si="435"/>
        <v>0</v>
      </c>
      <c r="EJ41">
        <f t="shared" si="436"/>
        <v>0</v>
      </c>
      <c r="EK41">
        <f t="shared" si="437"/>
        <v>0</v>
      </c>
      <c r="EL41">
        <f t="shared" si="438"/>
        <v>0</v>
      </c>
      <c r="EM41">
        <f t="shared" si="439"/>
        <v>0</v>
      </c>
      <c r="EN41">
        <f t="shared" si="440"/>
        <v>0</v>
      </c>
      <c r="EO41">
        <f t="shared" si="441"/>
        <v>0</v>
      </c>
      <c r="EP41">
        <f t="shared" si="442"/>
        <v>0</v>
      </c>
      <c r="EQ41">
        <f t="shared" si="443"/>
        <v>0</v>
      </c>
      <c r="ER41">
        <f t="shared" si="444"/>
        <v>0</v>
      </c>
      <c r="ES41">
        <f t="shared" si="445"/>
        <v>0</v>
      </c>
      <c r="ET41">
        <f t="shared" si="446"/>
        <v>0</v>
      </c>
      <c r="EU41">
        <f t="shared" si="447"/>
        <v>0</v>
      </c>
      <c r="EV41">
        <f t="shared" si="448"/>
        <v>0</v>
      </c>
      <c r="EW41">
        <f t="shared" si="449"/>
        <v>0</v>
      </c>
      <c r="EX41">
        <f t="shared" si="450"/>
        <v>0</v>
      </c>
      <c r="EY41">
        <f t="shared" si="451"/>
        <v>0</v>
      </c>
      <c r="EZ41">
        <f t="shared" si="452"/>
        <v>0</v>
      </c>
      <c r="FA41">
        <f t="shared" si="453"/>
        <v>0</v>
      </c>
      <c r="FB41">
        <f t="shared" si="454"/>
        <v>0</v>
      </c>
      <c r="FC41">
        <f t="shared" si="455"/>
        <v>0</v>
      </c>
      <c r="FD41">
        <f t="shared" si="456"/>
        <v>0</v>
      </c>
      <c r="FE41">
        <f t="shared" si="457"/>
        <v>0</v>
      </c>
      <c r="FF41">
        <f t="shared" si="458"/>
        <v>0</v>
      </c>
      <c r="FG41">
        <f t="shared" si="459"/>
        <v>0</v>
      </c>
      <c r="FH41">
        <f t="shared" si="460"/>
        <v>0</v>
      </c>
      <c r="FI41">
        <f t="shared" si="461"/>
        <v>0</v>
      </c>
      <c r="FJ41">
        <f t="shared" si="462"/>
        <v>0</v>
      </c>
      <c r="FK41">
        <f t="shared" si="463"/>
        <v>653</v>
      </c>
      <c r="FL41">
        <f t="shared" si="464"/>
        <v>0</v>
      </c>
      <c r="FM41">
        <f t="shared" si="465"/>
        <v>0</v>
      </c>
      <c r="FN41">
        <f t="shared" si="466"/>
        <v>0</v>
      </c>
      <c r="FO41">
        <f t="shared" si="467"/>
        <v>0</v>
      </c>
      <c r="FP41" t="str">
        <f t="shared" si="468"/>
        <v/>
      </c>
      <c r="FQ41" t="str">
        <f t="shared" si="469"/>
        <v/>
      </c>
      <c r="FR41">
        <f t="shared" si="470"/>
        <v>3</v>
      </c>
      <c r="GO41">
        <f t="shared" si="471"/>
        <v>999</v>
      </c>
      <c r="GP41">
        <f t="shared" si="472"/>
        <v>999</v>
      </c>
      <c r="GX41">
        <v>38</v>
      </c>
      <c r="GY41">
        <f t="shared" si="693"/>
        <v>1271.5999999999999</v>
      </c>
      <c r="GZ41">
        <f t="shared" si="694"/>
        <v>5692.77</v>
      </c>
      <c r="HA41">
        <f t="shared" si="695"/>
        <v>4078.51</v>
      </c>
      <c r="HB41">
        <f t="shared" si="696"/>
        <v>0</v>
      </c>
      <c r="HC41">
        <f t="shared" si="697"/>
        <v>0</v>
      </c>
      <c r="HD41">
        <f t="shared" si="698"/>
        <v>0</v>
      </c>
      <c r="HE41">
        <f t="shared" si="699"/>
        <v>0</v>
      </c>
      <c r="HF41">
        <f t="shared" si="700"/>
        <v>0</v>
      </c>
      <c r="HG41">
        <f t="shared" si="701"/>
        <v>0</v>
      </c>
      <c r="HH41">
        <f t="shared" si="702"/>
        <v>0</v>
      </c>
      <c r="HI41">
        <f t="shared" si="473"/>
        <v>90</v>
      </c>
      <c r="HJ41">
        <f t="shared" si="474"/>
        <v>163</v>
      </c>
      <c r="HK41">
        <f t="shared" si="475"/>
        <v>200</v>
      </c>
      <c r="HL41">
        <f t="shared" si="476"/>
        <v>0</v>
      </c>
      <c r="HM41">
        <f t="shared" si="477"/>
        <v>0</v>
      </c>
      <c r="HN41">
        <f t="shared" si="478"/>
        <v>0</v>
      </c>
      <c r="HO41">
        <f t="shared" si="479"/>
        <v>0</v>
      </c>
      <c r="HP41">
        <f t="shared" si="480"/>
        <v>0</v>
      </c>
      <c r="HQ41">
        <f t="shared" si="481"/>
        <v>0</v>
      </c>
      <c r="HR41">
        <f t="shared" si="482"/>
        <v>0</v>
      </c>
      <c r="HS41">
        <f t="shared" si="483"/>
        <v>1205.9599999999998</v>
      </c>
      <c r="HT41">
        <f t="shared" si="484"/>
        <v>5660.18</v>
      </c>
      <c r="HU41">
        <f t="shared" si="485"/>
        <v>3918.96</v>
      </c>
      <c r="HV41">
        <f t="shared" si="486"/>
        <v>0</v>
      </c>
      <c r="HW41">
        <f t="shared" si="487"/>
        <v>0</v>
      </c>
      <c r="HX41">
        <f t="shared" si="488"/>
        <v>0</v>
      </c>
      <c r="HY41">
        <f t="shared" si="489"/>
        <v>0</v>
      </c>
      <c r="HZ41">
        <f t="shared" si="490"/>
        <v>0</v>
      </c>
      <c r="IA41">
        <f t="shared" si="491"/>
        <v>0</v>
      </c>
      <c r="IB41">
        <f t="shared" si="492"/>
        <v>0</v>
      </c>
      <c r="IC41">
        <f t="shared" si="493"/>
        <v>1205.96</v>
      </c>
      <c r="ID41">
        <f t="shared" si="494"/>
        <v>5660.18</v>
      </c>
      <c r="IE41">
        <f t="shared" si="495"/>
        <v>3918.96</v>
      </c>
      <c r="IF41">
        <f t="shared" si="496"/>
        <v>0</v>
      </c>
      <c r="IG41">
        <f t="shared" si="497"/>
        <v>0</v>
      </c>
      <c r="IH41">
        <f t="shared" si="498"/>
        <v>0</v>
      </c>
      <c r="II41">
        <f t="shared" si="499"/>
        <v>0</v>
      </c>
      <c r="IJ41">
        <f t="shared" si="500"/>
        <v>0</v>
      </c>
      <c r="IK41">
        <f t="shared" si="501"/>
        <v>0</v>
      </c>
      <c r="IL41">
        <f t="shared" si="502"/>
        <v>0</v>
      </c>
      <c r="IM41">
        <f t="shared" si="503"/>
        <v>0</v>
      </c>
      <c r="IN41">
        <f t="shared" si="504"/>
        <v>11042.880000000001</v>
      </c>
      <c r="IO41">
        <f t="shared" si="505"/>
        <v>10785.1</v>
      </c>
      <c r="IP41">
        <f t="shared" si="506"/>
        <v>195.21999999999997</v>
      </c>
      <c r="IQ41">
        <f t="shared" si="507"/>
        <v>453.00000000000063</v>
      </c>
      <c r="IR41">
        <f t="shared" si="508"/>
        <v>1</v>
      </c>
      <c r="IS41" t="str">
        <f t="shared" si="509"/>
        <v/>
      </c>
      <c r="IT41">
        <f t="shared" si="510"/>
        <v>0</v>
      </c>
      <c r="JQ41">
        <f t="shared" si="511"/>
        <v>1</v>
      </c>
      <c r="JR41">
        <f t="shared" si="512"/>
        <v>999</v>
      </c>
      <c r="JZ41">
        <v>38</v>
      </c>
      <c r="KA41">
        <f t="shared" si="703"/>
        <v>0</v>
      </c>
      <c r="KB41">
        <f t="shared" si="704"/>
        <v>1513.33</v>
      </c>
      <c r="KC41">
        <f t="shared" si="705"/>
        <v>4078.51</v>
      </c>
      <c r="KD41">
        <f t="shared" si="706"/>
        <v>0</v>
      </c>
      <c r="KE41">
        <f t="shared" si="707"/>
        <v>0</v>
      </c>
      <c r="KF41">
        <f t="shared" si="708"/>
        <v>0</v>
      </c>
      <c r="KG41">
        <f t="shared" si="709"/>
        <v>0</v>
      </c>
      <c r="KH41">
        <f t="shared" si="710"/>
        <v>0</v>
      </c>
      <c r="KI41">
        <f t="shared" si="711"/>
        <v>0</v>
      </c>
      <c r="KJ41">
        <f t="shared" si="712"/>
        <v>0</v>
      </c>
      <c r="KK41">
        <f t="shared" si="513"/>
        <v>0</v>
      </c>
      <c r="KL41">
        <f t="shared" si="514"/>
        <v>163</v>
      </c>
      <c r="KM41">
        <f t="shared" si="515"/>
        <v>200</v>
      </c>
      <c r="KN41">
        <f t="shared" si="516"/>
        <v>0</v>
      </c>
      <c r="KO41">
        <f t="shared" si="517"/>
        <v>0</v>
      </c>
      <c r="KP41">
        <f t="shared" si="518"/>
        <v>0</v>
      </c>
      <c r="KQ41">
        <f t="shared" si="519"/>
        <v>0</v>
      </c>
      <c r="KR41">
        <f t="shared" si="520"/>
        <v>0</v>
      </c>
      <c r="KS41">
        <f t="shared" si="521"/>
        <v>0</v>
      </c>
      <c r="KT41">
        <f t="shared" si="522"/>
        <v>0</v>
      </c>
      <c r="KU41">
        <f t="shared" si="523"/>
        <v>0</v>
      </c>
      <c r="KV41">
        <f t="shared" si="524"/>
        <v>1385</v>
      </c>
      <c r="KW41">
        <f t="shared" si="525"/>
        <v>3918.96</v>
      </c>
      <c r="KX41">
        <f t="shared" si="526"/>
        <v>0</v>
      </c>
      <c r="KY41">
        <f t="shared" si="527"/>
        <v>0</v>
      </c>
      <c r="KZ41">
        <f t="shared" si="528"/>
        <v>0</v>
      </c>
      <c r="LA41">
        <f t="shared" si="529"/>
        <v>0</v>
      </c>
      <c r="LB41">
        <f t="shared" si="530"/>
        <v>0</v>
      </c>
      <c r="LC41">
        <f t="shared" si="531"/>
        <v>0</v>
      </c>
      <c r="LD41">
        <f t="shared" si="532"/>
        <v>0</v>
      </c>
      <c r="LE41">
        <f t="shared" si="533"/>
        <v>0</v>
      </c>
      <c r="LF41">
        <f t="shared" si="534"/>
        <v>1195</v>
      </c>
      <c r="LG41">
        <f t="shared" si="535"/>
        <v>3918.96</v>
      </c>
      <c r="LH41">
        <f t="shared" si="536"/>
        <v>0</v>
      </c>
      <c r="LI41">
        <f t="shared" si="537"/>
        <v>0</v>
      </c>
      <c r="LJ41">
        <f t="shared" si="538"/>
        <v>0</v>
      </c>
      <c r="LK41">
        <f t="shared" si="539"/>
        <v>0</v>
      </c>
      <c r="LL41">
        <f t="shared" si="540"/>
        <v>0</v>
      </c>
      <c r="LM41">
        <f t="shared" si="541"/>
        <v>0</v>
      </c>
      <c r="LN41">
        <f t="shared" si="542"/>
        <v>0</v>
      </c>
      <c r="LO41">
        <f t="shared" si="543"/>
        <v>190</v>
      </c>
      <c r="LP41">
        <f t="shared" si="544"/>
        <v>5591.84</v>
      </c>
      <c r="LQ41">
        <f t="shared" si="545"/>
        <v>5113.96</v>
      </c>
      <c r="LR41">
        <f t="shared" si="546"/>
        <v>75.12</v>
      </c>
      <c r="LS41">
        <f t="shared" si="547"/>
        <v>553.00000000000011</v>
      </c>
      <c r="LT41">
        <f t="shared" si="548"/>
        <v>2</v>
      </c>
      <c r="LU41" t="str">
        <f t="shared" si="549"/>
        <v/>
      </c>
      <c r="LV41">
        <f t="shared" si="550"/>
        <v>1</v>
      </c>
      <c r="MS41">
        <f t="shared" si="551"/>
        <v>2</v>
      </c>
      <c r="MT41">
        <f t="shared" si="552"/>
        <v>999</v>
      </c>
      <c r="NB41">
        <v>38</v>
      </c>
      <c r="NC41">
        <f t="shared" si="713"/>
        <v>0</v>
      </c>
      <c r="ND41">
        <f t="shared" si="714"/>
        <v>0</v>
      </c>
      <c r="NE41">
        <f t="shared" si="715"/>
        <v>142.22</v>
      </c>
      <c r="NF41">
        <f t="shared" si="716"/>
        <v>0</v>
      </c>
      <c r="NG41">
        <f t="shared" si="717"/>
        <v>0</v>
      </c>
      <c r="NH41">
        <f t="shared" si="718"/>
        <v>0</v>
      </c>
      <c r="NI41">
        <f t="shared" si="719"/>
        <v>0</v>
      </c>
      <c r="NJ41">
        <f t="shared" si="720"/>
        <v>0</v>
      </c>
      <c r="NK41">
        <f t="shared" si="721"/>
        <v>0</v>
      </c>
      <c r="NL41">
        <f t="shared" si="722"/>
        <v>0</v>
      </c>
      <c r="NM41">
        <f t="shared" si="553"/>
        <v>0</v>
      </c>
      <c r="NN41">
        <f t="shared" si="554"/>
        <v>0</v>
      </c>
      <c r="NO41">
        <f t="shared" si="555"/>
        <v>143.63</v>
      </c>
      <c r="NP41">
        <f t="shared" si="556"/>
        <v>0</v>
      </c>
      <c r="NQ41">
        <f t="shared" si="557"/>
        <v>0</v>
      </c>
      <c r="NR41">
        <f t="shared" si="558"/>
        <v>0</v>
      </c>
      <c r="NS41">
        <f t="shared" si="559"/>
        <v>0</v>
      </c>
      <c r="NT41">
        <f t="shared" si="560"/>
        <v>0</v>
      </c>
      <c r="NU41">
        <f t="shared" si="561"/>
        <v>0</v>
      </c>
      <c r="NV41">
        <f t="shared" si="562"/>
        <v>0</v>
      </c>
      <c r="NW41">
        <f t="shared" si="563"/>
        <v>0</v>
      </c>
      <c r="NX41">
        <f t="shared" si="564"/>
        <v>0</v>
      </c>
      <c r="NY41">
        <f t="shared" si="565"/>
        <v>0</v>
      </c>
      <c r="NZ41">
        <f t="shared" si="566"/>
        <v>0</v>
      </c>
      <c r="OA41">
        <f t="shared" si="567"/>
        <v>0</v>
      </c>
      <c r="OB41">
        <f t="shared" si="568"/>
        <v>0</v>
      </c>
      <c r="OC41">
        <f t="shared" si="569"/>
        <v>0</v>
      </c>
      <c r="OD41">
        <f t="shared" si="570"/>
        <v>0</v>
      </c>
      <c r="OE41">
        <f t="shared" si="571"/>
        <v>0</v>
      </c>
      <c r="OF41">
        <f t="shared" si="572"/>
        <v>0</v>
      </c>
      <c r="OG41">
        <f t="shared" si="573"/>
        <v>0</v>
      </c>
      <c r="OH41">
        <f t="shared" si="574"/>
        <v>0</v>
      </c>
      <c r="OI41">
        <f t="shared" si="575"/>
        <v>0</v>
      </c>
      <c r="OJ41">
        <f t="shared" si="576"/>
        <v>0</v>
      </c>
      <c r="OK41">
        <f t="shared" si="577"/>
        <v>0</v>
      </c>
      <c r="OL41">
        <f t="shared" si="578"/>
        <v>0</v>
      </c>
      <c r="OM41">
        <f t="shared" si="579"/>
        <v>0</v>
      </c>
      <c r="ON41">
        <f t="shared" si="580"/>
        <v>0</v>
      </c>
      <c r="OO41">
        <f t="shared" si="581"/>
        <v>0</v>
      </c>
      <c r="OP41">
        <f t="shared" si="582"/>
        <v>0</v>
      </c>
      <c r="OQ41">
        <f t="shared" si="583"/>
        <v>509.37</v>
      </c>
      <c r="OR41">
        <f t="shared" si="584"/>
        <v>142.22</v>
      </c>
      <c r="OS41">
        <f t="shared" si="585"/>
        <v>0</v>
      </c>
      <c r="OT41">
        <f t="shared" si="586"/>
        <v>1.41</v>
      </c>
      <c r="OU41">
        <f t="shared" si="587"/>
        <v>143.63</v>
      </c>
      <c r="OV41">
        <f t="shared" si="588"/>
        <v>3</v>
      </c>
      <c r="OW41">
        <f t="shared" si="589"/>
        <v>3</v>
      </c>
      <c r="OX41">
        <f t="shared" si="590"/>
        <v>3</v>
      </c>
      <c r="PU41">
        <f t="shared" si="591"/>
        <v>3</v>
      </c>
      <c r="PV41">
        <f t="shared" si="592"/>
        <v>3</v>
      </c>
      <c r="QD41">
        <v>38</v>
      </c>
      <c r="QE41">
        <f t="shared" si="723"/>
        <v>0</v>
      </c>
      <c r="QF41">
        <f t="shared" si="724"/>
        <v>0</v>
      </c>
      <c r="QG41">
        <f t="shared" si="725"/>
        <v>0</v>
      </c>
      <c r="QH41">
        <f t="shared" si="726"/>
        <v>0</v>
      </c>
      <c r="QI41">
        <f t="shared" si="727"/>
        <v>0</v>
      </c>
      <c r="QJ41">
        <f t="shared" si="728"/>
        <v>0</v>
      </c>
      <c r="QK41">
        <f t="shared" si="729"/>
        <v>0</v>
      </c>
      <c r="QL41">
        <f t="shared" si="730"/>
        <v>0</v>
      </c>
      <c r="QM41">
        <f t="shared" si="731"/>
        <v>0</v>
      </c>
      <c r="QN41">
        <f t="shared" si="732"/>
        <v>0</v>
      </c>
      <c r="QO41">
        <f t="shared" si="593"/>
        <v>0</v>
      </c>
      <c r="QP41">
        <f t="shared" si="594"/>
        <v>0</v>
      </c>
      <c r="QQ41">
        <f t="shared" si="595"/>
        <v>0</v>
      </c>
      <c r="QR41">
        <f t="shared" si="596"/>
        <v>0</v>
      </c>
      <c r="QS41">
        <f t="shared" si="597"/>
        <v>0</v>
      </c>
      <c r="QT41">
        <f t="shared" si="598"/>
        <v>0</v>
      </c>
      <c r="QU41">
        <f t="shared" si="599"/>
        <v>0</v>
      </c>
      <c r="QV41">
        <f t="shared" si="600"/>
        <v>0</v>
      </c>
      <c r="QW41">
        <f t="shared" si="601"/>
        <v>0</v>
      </c>
      <c r="QX41">
        <f t="shared" si="602"/>
        <v>0</v>
      </c>
      <c r="QY41">
        <f t="shared" si="603"/>
        <v>0</v>
      </c>
      <c r="QZ41">
        <f t="shared" si="604"/>
        <v>0</v>
      </c>
      <c r="RA41">
        <f t="shared" si="605"/>
        <v>0</v>
      </c>
      <c r="RB41">
        <f t="shared" si="606"/>
        <v>0</v>
      </c>
      <c r="RC41">
        <f t="shared" si="607"/>
        <v>0</v>
      </c>
      <c r="RD41">
        <f t="shared" si="608"/>
        <v>0</v>
      </c>
      <c r="RE41">
        <f t="shared" si="609"/>
        <v>0</v>
      </c>
      <c r="RF41">
        <f t="shared" si="610"/>
        <v>0</v>
      </c>
      <c r="RG41">
        <f t="shared" si="611"/>
        <v>0</v>
      </c>
      <c r="RH41">
        <f t="shared" si="612"/>
        <v>0</v>
      </c>
      <c r="RI41">
        <f t="shared" si="613"/>
        <v>0</v>
      </c>
      <c r="RJ41">
        <f t="shared" si="614"/>
        <v>0</v>
      </c>
      <c r="RK41">
        <f t="shared" si="615"/>
        <v>0</v>
      </c>
      <c r="RL41">
        <f t="shared" si="616"/>
        <v>0</v>
      </c>
      <c r="RM41">
        <f t="shared" si="617"/>
        <v>0</v>
      </c>
      <c r="RN41">
        <f t="shared" si="618"/>
        <v>0</v>
      </c>
      <c r="RO41">
        <f t="shared" si="619"/>
        <v>0</v>
      </c>
      <c r="RP41">
        <f t="shared" si="620"/>
        <v>0</v>
      </c>
      <c r="RQ41">
        <f t="shared" si="621"/>
        <v>0</v>
      </c>
      <c r="RR41">
        <f t="shared" si="622"/>
        <v>0</v>
      </c>
      <c r="RS41">
        <f t="shared" si="623"/>
        <v>753</v>
      </c>
      <c r="RT41">
        <f t="shared" si="624"/>
        <v>0</v>
      </c>
      <c r="RU41">
        <f t="shared" si="625"/>
        <v>0</v>
      </c>
      <c r="RV41">
        <f t="shared" si="626"/>
        <v>0</v>
      </c>
      <c r="RW41">
        <f t="shared" si="627"/>
        <v>0</v>
      </c>
      <c r="RX41" t="str">
        <f t="shared" si="628"/>
        <v/>
      </c>
      <c r="RY41" t="str">
        <f t="shared" si="629"/>
        <v/>
      </c>
      <c r="RZ41">
        <f t="shared" si="630"/>
        <v>3</v>
      </c>
      <c r="SW41">
        <f t="shared" si="631"/>
        <v>999</v>
      </c>
      <c r="SX41">
        <f t="shared" si="632"/>
        <v>999</v>
      </c>
      <c r="TF41">
        <v>38</v>
      </c>
      <c r="TG41">
        <f t="shared" si="733"/>
        <v>0</v>
      </c>
      <c r="TH41">
        <f t="shared" si="734"/>
        <v>0</v>
      </c>
      <c r="TI41">
        <f t="shared" si="735"/>
        <v>0</v>
      </c>
      <c r="TJ41">
        <f t="shared" si="736"/>
        <v>0</v>
      </c>
      <c r="TK41">
        <f t="shared" si="737"/>
        <v>0</v>
      </c>
      <c r="TL41">
        <f t="shared" si="738"/>
        <v>0</v>
      </c>
      <c r="TM41">
        <f t="shared" si="739"/>
        <v>0</v>
      </c>
      <c r="TN41">
        <f t="shared" si="740"/>
        <v>0</v>
      </c>
      <c r="TO41">
        <f t="shared" si="741"/>
        <v>0</v>
      </c>
      <c r="TP41">
        <f t="shared" si="742"/>
        <v>0</v>
      </c>
      <c r="TQ41">
        <f t="shared" si="633"/>
        <v>0</v>
      </c>
      <c r="TR41">
        <f t="shared" si="634"/>
        <v>0</v>
      </c>
      <c r="TS41">
        <f t="shared" si="635"/>
        <v>0</v>
      </c>
      <c r="TT41">
        <f t="shared" si="636"/>
        <v>0</v>
      </c>
      <c r="TU41">
        <f t="shared" si="637"/>
        <v>0</v>
      </c>
      <c r="TV41">
        <f t="shared" si="638"/>
        <v>0</v>
      </c>
      <c r="TW41">
        <f t="shared" si="639"/>
        <v>0</v>
      </c>
      <c r="TX41">
        <f t="shared" si="640"/>
        <v>0</v>
      </c>
      <c r="TY41">
        <f t="shared" si="641"/>
        <v>0</v>
      </c>
      <c r="TZ41">
        <f t="shared" si="642"/>
        <v>0</v>
      </c>
      <c r="UA41">
        <f t="shared" si="643"/>
        <v>0</v>
      </c>
      <c r="UB41">
        <f t="shared" si="644"/>
        <v>0</v>
      </c>
      <c r="UC41">
        <f t="shared" si="645"/>
        <v>0</v>
      </c>
      <c r="UD41">
        <f t="shared" si="646"/>
        <v>0</v>
      </c>
      <c r="UE41">
        <f t="shared" si="647"/>
        <v>0</v>
      </c>
      <c r="UF41">
        <f t="shared" si="648"/>
        <v>0</v>
      </c>
      <c r="UG41">
        <f t="shared" si="649"/>
        <v>0</v>
      </c>
      <c r="UH41">
        <f t="shared" si="650"/>
        <v>0</v>
      </c>
      <c r="UI41">
        <f t="shared" si="651"/>
        <v>0</v>
      </c>
      <c r="UJ41">
        <f t="shared" si="652"/>
        <v>0</v>
      </c>
      <c r="UK41">
        <f t="shared" si="653"/>
        <v>0</v>
      </c>
      <c r="UL41">
        <f t="shared" si="654"/>
        <v>0</v>
      </c>
      <c r="UM41">
        <f t="shared" si="655"/>
        <v>0</v>
      </c>
      <c r="UN41">
        <f t="shared" si="656"/>
        <v>0</v>
      </c>
      <c r="UO41">
        <f t="shared" si="657"/>
        <v>0</v>
      </c>
      <c r="UP41">
        <f t="shared" si="658"/>
        <v>0</v>
      </c>
      <c r="UQ41">
        <f t="shared" si="659"/>
        <v>0</v>
      </c>
      <c r="UR41">
        <f t="shared" si="660"/>
        <v>0</v>
      </c>
      <c r="US41">
        <f t="shared" si="661"/>
        <v>0</v>
      </c>
      <c r="UT41">
        <f t="shared" si="662"/>
        <v>0</v>
      </c>
      <c r="UU41">
        <f t="shared" si="663"/>
        <v>853</v>
      </c>
      <c r="UV41">
        <f t="shared" si="664"/>
        <v>0</v>
      </c>
      <c r="UW41">
        <f t="shared" si="665"/>
        <v>0</v>
      </c>
      <c r="UX41">
        <f t="shared" si="666"/>
        <v>0</v>
      </c>
      <c r="UY41">
        <f t="shared" si="667"/>
        <v>0</v>
      </c>
      <c r="UZ41" t="str">
        <f t="shared" si="668"/>
        <v/>
      </c>
      <c r="VA41" t="str">
        <f t="shared" si="669"/>
        <v/>
      </c>
      <c r="VB41">
        <f t="shared" si="670"/>
        <v>3</v>
      </c>
      <c r="VY41">
        <f t="shared" si="671"/>
        <v>999</v>
      </c>
      <c r="VZ41">
        <f t="shared" si="672"/>
        <v>999</v>
      </c>
      <c r="WH41">
        <v>38</v>
      </c>
      <c r="WI41">
        <f t="shared" si="383"/>
        <v>1271.5999999999999</v>
      </c>
      <c r="WJ41">
        <f t="shared" si="384"/>
        <v>5692.77</v>
      </c>
      <c r="WK41">
        <f t="shared" si="385"/>
        <v>4078.51</v>
      </c>
      <c r="WL41">
        <f t="shared" si="386"/>
        <v>0</v>
      </c>
      <c r="WM41">
        <f t="shared" si="387"/>
        <v>0</v>
      </c>
      <c r="WN41">
        <f t="shared" si="388"/>
        <v>0</v>
      </c>
      <c r="WO41">
        <f t="shared" si="389"/>
        <v>0</v>
      </c>
      <c r="WP41">
        <f t="shared" si="390"/>
        <v>0</v>
      </c>
      <c r="WQ41">
        <f t="shared" si="391"/>
        <v>0</v>
      </c>
      <c r="WR41">
        <f t="shared" si="392"/>
        <v>0</v>
      </c>
      <c r="WS41">
        <f t="shared" si="280"/>
        <v>90</v>
      </c>
      <c r="WT41">
        <f t="shared" si="281"/>
        <v>163</v>
      </c>
      <c r="WU41">
        <f t="shared" si="282"/>
        <v>200</v>
      </c>
      <c r="WV41">
        <f t="shared" si="283"/>
        <v>0</v>
      </c>
      <c r="WW41">
        <f t="shared" si="284"/>
        <v>0</v>
      </c>
      <c r="WX41">
        <f t="shared" si="285"/>
        <v>0</v>
      </c>
      <c r="WY41">
        <f t="shared" si="286"/>
        <v>0</v>
      </c>
      <c r="WZ41">
        <f t="shared" si="287"/>
        <v>0</v>
      </c>
      <c r="XA41">
        <f t="shared" si="288"/>
        <v>0</v>
      </c>
      <c r="XB41">
        <f t="shared" si="289"/>
        <v>0</v>
      </c>
      <c r="XC41">
        <f t="shared" si="290"/>
        <v>1205.9599999999998</v>
      </c>
      <c r="XD41">
        <f t="shared" si="291"/>
        <v>5660.18</v>
      </c>
      <c r="XE41">
        <f t="shared" si="292"/>
        <v>3918.96</v>
      </c>
      <c r="XF41">
        <f t="shared" si="293"/>
        <v>0</v>
      </c>
      <c r="XG41">
        <f t="shared" si="294"/>
        <v>0</v>
      </c>
      <c r="XH41">
        <f t="shared" si="295"/>
        <v>0</v>
      </c>
      <c r="XI41">
        <f t="shared" si="296"/>
        <v>0</v>
      </c>
      <c r="XJ41">
        <f t="shared" si="297"/>
        <v>0</v>
      </c>
      <c r="XK41">
        <f t="shared" si="298"/>
        <v>0</v>
      </c>
      <c r="XL41">
        <f t="shared" si="299"/>
        <v>0</v>
      </c>
      <c r="XM41">
        <f t="shared" si="300"/>
        <v>1205.96</v>
      </c>
      <c r="XN41">
        <f t="shared" si="301"/>
        <v>5660.18</v>
      </c>
      <c r="XO41">
        <f t="shared" si="302"/>
        <v>3918.96</v>
      </c>
      <c r="XP41">
        <f t="shared" si="303"/>
        <v>0</v>
      </c>
      <c r="XQ41">
        <f t="shared" si="304"/>
        <v>0</v>
      </c>
      <c r="XR41">
        <f t="shared" si="305"/>
        <v>0</v>
      </c>
      <c r="XS41">
        <f t="shared" si="306"/>
        <v>0</v>
      </c>
      <c r="XT41">
        <f t="shared" si="307"/>
        <v>0</v>
      </c>
      <c r="XU41">
        <f t="shared" si="308"/>
        <v>0</v>
      </c>
      <c r="XV41">
        <f t="shared" si="309"/>
        <v>0</v>
      </c>
      <c r="XX41">
        <f t="shared" si="310"/>
        <v>11042.880000000001</v>
      </c>
      <c r="XY41">
        <f t="shared" si="311"/>
        <v>10785.1</v>
      </c>
      <c r="XZ41">
        <f t="shared" si="312"/>
        <v>195.21999999999997</v>
      </c>
    </row>
    <row r="42" spans="1:650" x14ac:dyDescent="0.45">
      <c r="AT42">
        <v>39</v>
      </c>
      <c r="AU42">
        <f t="shared" si="673"/>
        <v>0</v>
      </c>
      <c r="AV42">
        <f t="shared" si="674"/>
        <v>0</v>
      </c>
      <c r="AW42">
        <f t="shared" si="675"/>
        <v>0</v>
      </c>
      <c r="AX42">
        <f t="shared" si="676"/>
        <v>0</v>
      </c>
      <c r="AY42">
        <f t="shared" si="677"/>
        <v>0</v>
      </c>
      <c r="AZ42">
        <f t="shared" si="678"/>
        <v>0</v>
      </c>
      <c r="BA42">
        <f t="shared" si="679"/>
        <v>0</v>
      </c>
      <c r="BB42">
        <f t="shared" si="680"/>
        <v>0</v>
      </c>
      <c r="BC42">
        <f t="shared" si="681"/>
        <v>0</v>
      </c>
      <c r="BD42">
        <f t="shared" si="682"/>
        <v>0</v>
      </c>
      <c r="BE42">
        <f t="shared" si="393"/>
        <v>0</v>
      </c>
      <c r="BF42">
        <f t="shared" si="394"/>
        <v>0</v>
      </c>
      <c r="BG42">
        <f t="shared" si="395"/>
        <v>0</v>
      </c>
      <c r="BH42">
        <f t="shared" si="396"/>
        <v>0</v>
      </c>
      <c r="BI42">
        <f t="shared" si="397"/>
        <v>0</v>
      </c>
      <c r="BJ42">
        <f t="shared" si="398"/>
        <v>0</v>
      </c>
      <c r="BK42">
        <f t="shared" si="399"/>
        <v>0</v>
      </c>
      <c r="BL42">
        <f t="shared" si="400"/>
        <v>0</v>
      </c>
      <c r="BM42">
        <f t="shared" si="401"/>
        <v>0</v>
      </c>
      <c r="BN42">
        <f t="shared" si="402"/>
        <v>0</v>
      </c>
      <c r="BO42">
        <f t="shared" si="403"/>
        <v>0</v>
      </c>
      <c r="BP42">
        <f t="shared" si="404"/>
        <v>0</v>
      </c>
      <c r="BQ42">
        <f t="shared" si="405"/>
        <v>0</v>
      </c>
      <c r="BR42">
        <f t="shared" si="406"/>
        <v>0</v>
      </c>
      <c r="BS42">
        <f t="shared" si="407"/>
        <v>0</v>
      </c>
      <c r="BT42">
        <f t="shared" si="408"/>
        <v>0</v>
      </c>
      <c r="BU42">
        <f t="shared" si="409"/>
        <v>0</v>
      </c>
      <c r="BV42">
        <f t="shared" si="410"/>
        <v>0</v>
      </c>
      <c r="BW42">
        <f t="shared" si="411"/>
        <v>0</v>
      </c>
      <c r="BX42">
        <f t="shared" si="412"/>
        <v>0</v>
      </c>
      <c r="BY42">
        <f t="shared" si="413"/>
        <v>0</v>
      </c>
      <c r="BZ42">
        <f t="shared" si="414"/>
        <v>0</v>
      </c>
      <c r="CA42">
        <f t="shared" si="415"/>
        <v>0</v>
      </c>
      <c r="CB42">
        <f t="shared" si="416"/>
        <v>0</v>
      </c>
      <c r="CC42">
        <f t="shared" si="417"/>
        <v>0</v>
      </c>
      <c r="CD42">
        <f t="shared" si="418"/>
        <v>0</v>
      </c>
      <c r="CE42">
        <f t="shared" si="419"/>
        <v>0</v>
      </c>
      <c r="CF42">
        <f t="shared" si="420"/>
        <v>0</v>
      </c>
      <c r="CG42">
        <f t="shared" si="421"/>
        <v>0</v>
      </c>
      <c r="CH42">
        <f t="shared" si="422"/>
        <v>0</v>
      </c>
      <c r="CI42">
        <f t="shared" si="423"/>
        <v>653</v>
      </c>
      <c r="CJ42">
        <f t="shared" si="424"/>
        <v>0</v>
      </c>
      <c r="CK42">
        <f t="shared" si="425"/>
        <v>0</v>
      </c>
      <c r="CL42">
        <f t="shared" si="426"/>
        <v>0</v>
      </c>
      <c r="CM42">
        <f t="shared" si="427"/>
        <v>0</v>
      </c>
      <c r="CN42" t="str">
        <f t="shared" si="428"/>
        <v/>
      </c>
      <c r="CO42" t="str">
        <f t="shared" si="429"/>
        <v/>
      </c>
      <c r="CP42">
        <f t="shared" si="430"/>
        <v>3</v>
      </c>
      <c r="DM42">
        <f t="shared" si="431"/>
        <v>999</v>
      </c>
      <c r="DN42">
        <f t="shared" si="432"/>
        <v>999</v>
      </c>
      <c r="DV42">
        <v>39</v>
      </c>
      <c r="DW42">
        <f t="shared" si="683"/>
        <v>0</v>
      </c>
      <c r="DX42">
        <f t="shared" si="684"/>
        <v>0</v>
      </c>
      <c r="DY42">
        <f t="shared" si="685"/>
        <v>0</v>
      </c>
      <c r="DZ42">
        <f t="shared" si="686"/>
        <v>0</v>
      </c>
      <c r="EA42">
        <f t="shared" si="687"/>
        <v>0</v>
      </c>
      <c r="EB42">
        <f t="shared" si="688"/>
        <v>0</v>
      </c>
      <c r="EC42">
        <f t="shared" si="689"/>
        <v>0</v>
      </c>
      <c r="ED42">
        <f t="shared" si="690"/>
        <v>0</v>
      </c>
      <c r="EE42">
        <f t="shared" si="691"/>
        <v>0</v>
      </c>
      <c r="EF42">
        <f t="shared" si="692"/>
        <v>0</v>
      </c>
      <c r="EG42">
        <f t="shared" si="433"/>
        <v>0</v>
      </c>
      <c r="EH42">
        <f t="shared" si="434"/>
        <v>0</v>
      </c>
      <c r="EI42">
        <f t="shared" si="435"/>
        <v>0</v>
      </c>
      <c r="EJ42">
        <f t="shared" si="436"/>
        <v>0</v>
      </c>
      <c r="EK42">
        <f t="shared" si="437"/>
        <v>0</v>
      </c>
      <c r="EL42">
        <f t="shared" si="438"/>
        <v>0</v>
      </c>
      <c r="EM42">
        <f t="shared" si="439"/>
        <v>0</v>
      </c>
      <c r="EN42">
        <f t="shared" si="440"/>
        <v>0</v>
      </c>
      <c r="EO42">
        <f t="shared" si="441"/>
        <v>0</v>
      </c>
      <c r="EP42">
        <f t="shared" si="442"/>
        <v>0</v>
      </c>
      <c r="EQ42">
        <f t="shared" si="443"/>
        <v>0</v>
      </c>
      <c r="ER42">
        <f t="shared" si="444"/>
        <v>0</v>
      </c>
      <c r="ES42">
        <f t="shared" si="445"/>
        <v>0</v>
      </c>
      <c r="ET42">
        <f t="shared" si="446"/>
        <v>0</v>
      </c>
      <c r="EU42">
        <f t="shared" si="447"/>
        <v>0</v>
      </c>
      <c r="EV42">
        <f t="shared" si="448"/>
        <v>0</v>
      </c>
      <c r="EW42">
        <f t="shared" si="449"/>
        <v>0</v>
      </c>
      <c r="EX42">
        <f t="shared" si="450"/>
        <v>0</v>
      </c>
      <c r="EY42">
        <f t="shared" si="451"/>
        <v>0</v>
      </c>
      <c r="EZ42">
        <f t="shared" si="452"/>
        <v>0</v>
      </c>
      <c r="FA42">
        <f t="shared" si="453"/>
        <v>0</v>
      </c>
      <c r="FB42">
        <f t="shared" si="454"/>
        <v>0</v>
      </c>
      <c r="FC42">
        <f t="shared" si="455"/>
        <v>0</v>
      </c>
      <c r="FD42">
        <f t="shared" si="456"/>
        <v>0</v>
      </c>
      <c r="FE42">
        <f t="shared" si="457"/>
        <v>0</v>
      </c>
      <c r="FF42">
        <f t="shared" si="458"/>
        <v>0</v>
      </c>
      <c r="FG42">
        <f t="shared" si="459"/>
        <v>0</v>
      </c>
      <c r="FH42">
        <f t="shared" si="460"/>
        <v>0</v>
      </c>
      <c r="FI42">
        <f t="shared" si="461"/>
        <v>0</v>
      </c>
      <c r="FJ42">
        <f t="shared" si="462"/>
        <v>0</v>
      </c>
      <c r="FK42">
        <f t="shared" si="463"/>
        <v>653</v>
      </c>
      <c r="FL42">
        <f t="shared" si="464"/>
        <v>0</v>
      </c>
      <c r="FM42">
        <f t="shared" si="465"/>
        <v>0</v>
      </c>
      <c r="FN42">
        <f t="shared" si="466"/>
        <v>0</v>
      </c>
      <c r="FO42">
        <f t="shared" si="467"/>
        <v>0</v>
      </c>
      <c r="FP42" t="str">
        <f t="shared" si="468"/>
        <v/>
      </c>
      <c r="FQ42" t="str">
        <f t="shared" si="469"/>
        <v/>
      </c>
      <c r="FR42">
        <f t="shared" si="470"/>
        <v>3</v>
      </c>
      <c r="GO42">
        <f t="shared" si="471"/>
        <v>999</v>
      </c>
      <c r="GP42">
        <f t="shared" si="472"/>
        <v>999</v>
      </c>
      <c r="GX42">
        <v>39</v>
      </c>
      <c r="GY42">
        <f t="shared" si="693"/>
        <v>1205.96</v>
      </c>
      <c r="GZ42">
        <f t="shared" si="694"/>
        <v>5660.18</v>
      </c>
      <c r="HA42">
        <f t="shared" si="695"/>
        <v>3918.96</v>
      </c>
      <c r="HB42">
        <f t="shared" si="696"/>
        <v>0</v>
      </c>
      <c r="HC42">
        <f t="shared" si="697"/>
        <v>0</v>
      </c>
      <c r="HD42">
        <f t="shared" si="698"/>
        <v>0</v>
      </c>
      <c r="HE42">
        <f t="shared" si="699"/>
        <v>0</v>
      </c>
      <c r="HF42">
        <f t="shared" si="700"/>
        <v>0</v>
      </c>
      <c r="HG42">
        <f t="shared" si="701"/>
        <v>0</v>
      </c>
      <c r="HH42">
        <f t="shared" si="702"/>
        <v>0</v>
      </c>
      <c r="HI42">
        <f t="shared" si="473"/>
        <v>90</v>
      </c>
      <c r="HJ42">
        <f t="shared" si="474"/>
        <v>163</v>
      </c>
      <c r="HK42">
        <f t="shared" si="475"/>
        <v>200</v>
      </c>
      <c r="HL42">
        <f t="shared" si="476"/>
        <v>0</v>
      </c>
      <c r="HM42">
        <f t="shared" si="477"/>
        <v>0</v>
      </c>
      <c r="HN42">
        <f t="shared" si="478"/>
        <v>0</v>
      </c>
      <c r="HO42">
        <f t="shared" si="479"/>
        <v>0</v>
      </c>
      <c r="HP42">
        <f t="shared" si="480"/>
        <v>0</v>
      </c>
      <c r="HQ42">
        <f t="shared" si="481"/>
        <v>0</v>
      </c>
      <c r="HR42">
        <f t="shared" si="482"/>
        <v>0</v>
      </c>
      <c r="HS42">
        <f t="shared" si="483"/>
        <v>1139.06</v>
      </c>
      <c r="HT42">
        <f t="shared" si="484"/>
        <v>5626.85</v>
      </c>
      <c r="HU42">
        <f t="shared" si="485"/>
        <v>3757.82</v>
      </c>
      <c r="HV42">
        <f t="shared" si="486"/>
        <v>0</v>
      </c>
      <c r="HW42">
        <f t="shared" si="487"/>
        <v>0</v>
      </c>
      <c r="HX42">
        <f t="shared" si="488"/>
        <v>0</v>
      </c>
      <c r="HY42">
        <f t="shared" si="489"/>
        <v>0</v>
      </c>
      <c r="HZ42">
        <f t="shared" si="490"/>
        <v>0</v>
      </c>
      <c r="IA42">
        <f t="shared" si="491"/>
        <v>0</v>
      </c>
      <c r="IB42">
        <f t="shared" si="492"/>
        <v>0</v>
      </c>
      <c r="IC42">
        <f t="shared" si="493"/>
        <v>1139.06</v>
      </c>
      <c r="ID42">
        <f t="shared" si="494"/>
        <v>5626.85</v>
      </c>
      <c r="IE42">
        <f t="shared" si="495"/>
        <v>3757.82</v>
      </c>
      <c r="IF42">
        <f t="shared" si="496"/>
        <v>0</v>
      </c>
      <c r="IG42">
        <f t="shared" si="497"/>
        <v>0</v>
      </c>
      <c r="IH42">
        <f t="shared" si="498"/>
        <v>0</v>
      </c>
      <c r="II42">
        <f t="shared" si="499"/>
        <v>0</v>
      </c>
      <c r="IJ42">
        <f t="shared" si="500"/>
        <v>0</v>
      </c>
      <c r="IK42">
        <f t="shared" si="501"/>
        <v>0</v>
      </c>
      <c r="IL42">
        <f t="shared" si="502"/>
        <v>0</v>
      </c>
      <c r="IM42">
        <f t="shared" si="503"/>
        <v>0</v>
      </c>
      <c r="IN42">
        <f t="shared" si="504"/>
        <v>10785.1</v>
      </c>
      <c r="IO42">
        <f t="shared" si="505"/>
        <v>10523.73</v>
      </c>
      <c r="IP42">
        <f t="shared" si="506"/>
        <v>191.63</v>
      </c>
      <c r="IQ42">
        <f t="shared" si="507"/>
        <v>453.0000000000008</v>
      </c>
      <c r="IR42">
        <f t="shared" si="508"/>
        <v>1</v>
      </c>
      <c r="IS42" t="str">
        <f t="shared" si="509"/>
        <v/>
      </c>
      <c r="IT42">
        <f t="shared" si="510"/>
        <v>0</v>
      </c>
      <c r="JQ42">
        <f t="shared" si="511"/>
        <v>1</v>
      </c>
      <c r="JR42">
        <f t="shared" si="512"/>
        <v>999</v>
      </c>
      <c r="JZ42">
        <v>39</v>
      </c>
      <c r="KA42">
        <f t="shared" si="703"/>
        <v>0</v>
      </c>
      <c r="KB42">
        <f t="shared" si="704"/>
        <v>1195</v>
      </c>
      <c r="KC42">
        <f t="shared" si="705"/>
        <v>3918.96</v>
      </c>
      <c r="KD42">
        <f t="shared" si="706"/>
        <v>0</v>
      </c>
      <c r="KE42">
        <f t="shared" si="707"/>
        <v>0</v>
      </c>
      <c r="KF42">
        <f t="shared" si="708"/>
        <v>0</v>
      </c>
      <c r="KG42">
        <f t="shared" si="709"/>
        <v>0</v>
      </c>
      <c r="KH42">
        <f t="shared" si="710"/>
        <v>0</v>
      </c>
      <c r="KI42">
        <f t="shared" si="711"/>
        <v>0</v>
      </c>
      <c r="KJ42">
        <f t="shared" si="712"/>
        <v>0</v>
      </c>
      <c r="KK42">
        <f t="shared" si="513"/>
        <v>0</v>
      </c>
      <c r="KL42">
        <f t="shared" si="514"/>
        <v>163</v>
      </c>
      <c r="KM42">
        <f t="shared" si="515"/>
        <v>200</v>
      </c>
      <c r="KN42">
        <f t="shared" si="516"/>
        <v>0</v>
      </c>
      <c r="KO42">
        <f t="shared" si="517"/>
        <v>0</v>
      </c>
      <c r="KP42">
        <f t="shared" si="518"/>
        <v>0</v>
      </c>
      <c r="KQ42">
        <f t="shared" si="519"/>
        <v>0</v>
      </c>
      <c r="KR42">
        <f t="shared" si="520"/>
        <v>0</v>
      </c>
      <c r="KS42">
        <f t="shared" si="521"/>
        <v>0</v>
      </c>
      <c r="KT42">
        <f t="shared" si="522"/>
        <v>0</v>
      </c>
      <c r="KU42">
        <f t="shared" si="523"/>
        <v>0</v>
      </c>
      <c r="KV42">
        <f t="shared" si="524"/>
        <v>1059.3800000000001</v>
      </c>
      <c r="KW42">
        <f t="shared" si="525"/>
        <v>3757.82</v>
      </c>
      <c r="KX42">
        <f t="shared" si="526"/>
        <v>0</v>
      </c>
      <c r="KY42">
        <f t="shared" si="527"/>
        <v>0</v>
      </c>
      <c r="KZ42">
        <f t="shared" si="528"/>
        <v>0</v>
      </c>
      <c r="LA42">
        <f t="shared" si="529"/>
        <v>0</v>
      </c>
      <c r="LB42">
        <f t="shared" si="530"/>
        <v>0</v>
      </c>
      <c r="LC42">
        <f t="shared" si="531"/>
        <v>0</v>
      </c>
      <c r="LD42">
        <f t="shared" si="532"/>
        <v>0</v>
      </c>
      <c r="LE42">
        <f t="shared" si="533"/>
        <v>0</v>
      </c>
      <c r="LF42">
        <f t="shared" si="534"/>
        <v>869.38</v>
      </c>
      <c r="LG42">
        <f t="shared" si="535"/>
        <v>3757.82</v>
      </c>
      <c r="LH42">
        <f t="shared" si="536"/>
        <v>0</v>
      </c>
      <c r="LI42">
        <f t="shared" si="537"/>
        <v>0</v>
      </c>
      <c r="LJ42">
        <f t="shared" si="538"/>
        <v>0</v>
      </c>
      <c r="LK42">
        <f t="shared" si="539"/>
        <v>0</v>
      </c>
      <c r="LL42">
        <f t="shared" si="540"/>
        <v>0</v>
      </c>
      <c r="LM42">
        <f t="shared" si="541"/>
        <v>0</v>
      </c>
      <c r="LN42">
        <f t="shared" si="542"/>
        <v>0</v>
      </c>
      <c r="LO42">
        <f t="shared" si="543"/>
        <v>190</v>
      </c>
      <c r="LP42">
        <f t="shared" si="544"/>
        <v>5113.96</v>
      </c>
      <c r="LQ42">
        <f t="shared" si="545"/>
        <v>4627.2</v>
      </c>
      <c r="LR42">
        <f t="shared" si="546"/>
        <v>66.239999999999995</v>
      </c>
      <c r="LS42">
        <f t="shared" si="547"/>
        <v>553.00000000000023</v>
      </c>
      <c r="LT42">
        <f t="shared" si="548"/>
        <v>2</v>
      </c>
      <c r="LU42" t="str">
        <f t="shared" si="549"/>
        <v/>
      </c>
      <c r="LV42">
        <f t="shared" si="550"/>
        <v>1</v>
      </c>
      <c r="MS42">
        <f t="shared" si="551"/>
        <v>2</v>
      </c>
      <c r="MT42">
        <f t="shared" si="552"/>
        <v>999</v>
      </c>
      <c r="NB42">
        <v>39</v>
      </c>
      <c r="NC42">
        <f t="shared" si="713"/>
        <v>0</v>
      </c>
      <c r="ND42">
        <f t="shared" si="714"/>
        <v>0</v>
      </c>
      <c r="NE42">
        <f t="shared" si="715"/>
        <v>0</v>
      </c>
      <c r="NF42">
        <f t="shared" si="716"/>
        <v>0</v>
      </c>
      <c r="NG42">
        <f t="shared" si="717"/>
        <v>0</v>
      </c>
      <c r="NH42">
        <f t="shared" si="718"/>
        <v>0</v>
      </c>
      <c r="NI42">
        <f t="shared" si="719"/>
        <v>0</v>
      </c>
      <c r="NJ42">
        <f t="shared" si="720"/>
        <v>0</v>
      </c>
      <c r="NK42">
        <f t="shared" si="721"/>
        <v>0</v>
      </c>
      <c r="NL42">
        <f t="shared" si="722"/>
        <v>0</v>
      </c>
      <c r="NM42">
        <f t="shared" si="553"/>
        <v>0</v>
      </c>
      <c r="NN42">
        <f t="shared" si="554"/>
        <v>0</v>
      </c>
      <c r="NO42">
        <f t="shared" si="555"/>
        <v>0</v>
      </c>
      <c r="NP42">
        <f t="shared" si="556"/>
        <v>0</v>
      </c>
      <c r="NQ42">
        <f t="shared" si="557"/>
        <v>0</v>
      </c>
      <c r="NR42">
        <f t="shared" si="558"/>
        <v>0</v>
      </c>
      <c r="NS42">
        <f t="shared" si="559"/>
        <v>0</v>
      </c>
      <c r="NT42">
        <f t="shared" si="560"/>
        <v>0</v>
      </c>
      <c r="NU42">
        <f t="shared" si="561"/>
        <v>0</v>
      </c>
      <c r="NV42">
        <f t="shared" si="562"/>
        <v>0</v>
      </c>
      <c r="NW42">
        <f t="shared" si="563"/>
        <v>0</v>
      </c>
      <c r="NX42">
        <f t="shared" si="564"/>
        <v>0</v>
      </c>
      <c r="NY42">
        <f t="shared" si="565"/>
        <v>0</v>
      </c>
      <c r="NZ42">
        <f t="shared" si="566"/>
        <v>0</v>
      </c>
      <c r="OA42">
        <f t="shared" si="567"/>
        <v>0</v>
      </c>
      <c r="OB42">
        <f t="shared" si="568"/>
        <v>0</v>
      </c>
      <c r="OC42">
        <f t="shared" si="569"/>
        <v>0</v>
      </c>
      <c r="OD42">
        <f t="shared" si="570"/>
        <v>0</v>
      </c>
      <c r="OE42">
        <f t="shared" si="571"/>
        <v>0</v>
      </c>
      <c r="OF42">
        <f t="shared" si="572"/>
        <v>0</v>
      </c>
      <c r="OG42">
        <f t="shared" si="573"/>
        <v>0</v>
      </c>
      <c r="OH42">
        <f t="shared" si="574"/>
        <v>0</v>
      </c>
      <c r="OI42">
        <f t="shared" si="575"/>
        <v>0</v>
      </c>
      <c r="OJ42">
        <f t="shared" si="576"/>
        <v>0</v>
      </c>
      <c r="OK42">
        <f t="shared" si="577"/>
        <v>0</v>
      </c>
      <c r="OL42">
        <f t="shared" si="578"/>
        <v>0</v>
      </c>
      <c r="OM42">
        <f t="shared" si="579"/>
        <v>0</v>
      </c>
      <c r="ON42">
        <f t="shared" si="580"/>
        <v>0</v>
      </c>
      <c r="OO42">
        <f t="shared" si="581"/>
        <v>0</v>
      </c>
      <c r="OP42">
        <f t="shared" si="582"/>
        <v>0</v>
      </c>
      <c r="OQ42">
        <f t="shared" si="583"/>
        <v>653</v>
      </c>
      <c r="OR42">
        <f t="shared" si="584"/>
        <v>0</v>
      </c>
      <c r="OS42">
        <f t="shared" si="585"/>
        <v>0</v>
      </c>
      <c r="OT42">
        <f t="shared" si="586"/>
        <v>0</v>
      </c>
      <c r="OU42">
        <f t="shared" si="587"/>
        <v>0</v>
      </c>
      <c r="OV42" t="str">
        <f t="shared" si="588"/>
        <v/>
      </c>
      <c r="OW42" t="str">
        <f t="shared" si="589"/>
        <v/>
      </c>
      <c r="OX42">
        <f t="shared" si="590"/>
        <v>3</v>
      </c>
      <c r="PU42">
        <f t="shared" si="591"/>
        <v>999</v>
      </c>
      <c r="PV42">
        <f t="shared" si="592"/>
        <v>999</v>
      </c>
      <c r="QD42">
        <v>39</v>
      </c>
      <c r="QE42">
        <f t="shared" si="723"/>
        <v>0</v>
      </c>
      <c r="QF42">
        <f t="shared" si="724"/>
        <v>0</v>
      </c>
      <c r="QG42">
        <f t="shared" si="725"/>
        <v>0</v>
      </c>
      <c r="QH42">
        <f t="shared" si="726"/>
        <v>0</v>
      </c>
      <c r="QI42">
        <f t="shared" si="727"/>
        <v>0</v>
      </c>
      <c r="QJ42">
        <f t="shared" si="728"/>
        <v>0</v>
      </c>
      <c r="QK42">
        <f t="shared" si="729"/>
        <v>0</v>
      </c>
      <c r="QL42">
        <f t="shared" si="730"/>
        <v>0</v>
      </c>
      <c r="QM42">
        <f t="shared" si="731"/>
        <v>0</v>
      </c>
      <c r="QN42">
        <f t="shared" si="732"/>
        <v>0</v>
      </c>
      <c r="QO42">
        <f t="shared" si="593"/>
        <v>0</v>
      </c>
      <c r="QP42">
        <f t="shared" si="594"/>
        <v>0</v>
      </c>
      <c r="QQ42">
        <f t="shared" si="595"/>
        <v>0</v>
      </c>
      <c r="QR42">
        <f t="shared" si="596"/>
        <v>0</v>
      </c>
      <c r="QS42">
        <f t="shared" si="597"/>
        <v>0</v>
      </c>
      <c r="QT42">
        <f t="shared" si="598"/>
        <v>0</v>
      </c>
      <c r="QU42">
        <f t="shared" si="599"/>
        <v>0</v>
      </c>
      <c r="QV42">
        <f t="shared" si="600"/>
        <v>0</v>
      </c>
      <c r="QW42">
        <f t="shared" si="601"/>
        <v>0</v>
      </c>
      <c r="QX42">
        <f t="shared" si="602"/>
        <v>0</v>
      </c>
      <c r="QY42">
        <f t="shared" si="603"/>
        <v>0</v>
      </c>
      <c r="QZ42">
        <f t="shared" si="604"/>
        <v>0</v>
      </c>
      <c r="RA42">
        <f t="shared" si="605"/>
        <v>0</v>
      </c>
      <c r="RB42">
        <f t="shared" si="606"/>
        <v>0</v>
      </c>
      <c r="RC42">
        <f t="shared" si="607"/>
        <v>0</v>
      </c>
      <c r="RD42">
        <f t="shared" si="608"/>
        <v>0</v>
      </c>
      <c r="RE42">
        <f t="shared" si="609"/>
        <v>0</v>
      </c>
      <c r="RF42">
        <f t="shared" si="610"/>
        <v>0</v>
      </c>
      <c r="RG42">
        <f t="shared" si="611"/>
        <v>0</v>
      </c>
      <c r="RH42">
        <f t="shared" si="612"/>
        <v>0</v>
      </c>
      <c r="RI42">
        <f t="shared" si="613"/>
        <v>0</v>
      </c>
      <c r="RJ42">
        <f t="shared" si="614"/>
        <v>0</v>
      </c>
      <c r="RK42">
        <f t="shared" si="615"/>
        <v>0</v>
      </c>
      <c r="RL42">
        <f t="shared" si="616"/>
        <v>0</v>
      </c>
      <c r="RM42">
        <f t="shared" si="617"/>
        <v>0</v>
      </c>
      <c r="RN42">
        <f t="shared" si="618"/>
        <v>0</v>
      </c>
      <c r="RO42">
        <f t="shared" si="619"/>
        <v>0</v>
      </c>
      <c r="RP42">
        <f t="shared" si="620"/>
        <v>0</v>
      </c>
      <c r="RQ42">
        <f t="shared" si="621"/>
        <v>0</v>
      </c>
      <c r="RR42">
        <f t="shared" si="622"/>
        <v>0</v>
      </c>
      <c r="RS42">
        <f t="shared" si="623"/>
        <v>753</v>
      </c>
      <c r="RT42">
        <f t="shared" si="624"/>
        <v>0</v>
      </c>
      <c r="RU42">
        <f t="shared" si="625"/>
        <v>0</v>
      </c>
      <c r="RV42">
        <f t="shared" si="626"/>
        <v>0</v>
      </c>
      <c r="RW42">
        <f t="shared" si="627"/>
        <v>0</v>
      </c>
      <c r="RX42" t="str">
        <f t="shared" si="628"/>
        <v/>
      </c>
      <c r="RY42" t="str">
        <f t="shared" si="629"/>
        <v/>
      </c>
      <c r="RZ42">
        <f t="shared" si="630"/>
        <v>3</v>
      </c>
      <c r="SW42">
        <f t="shared" si="631"/>
        <v>999</v>
      </c>
      <c r="SX42">
        <f t="shared" si="632"/>
        <v>999</v>
      </c>
      <c r="TF42">
        <v>39</v>
      </c>
      <c r="TG42">
        <f t="shared" si="733"/>
        <v>0</v>
      </c>
      <c r="TH42">
        <f t="shared" si="734"/>
        <v>0</v>
      </c>
      <c r="TI42">
        <f t="shared" si="735"/>
        <v>0</v>
      </c>
      <c r="TJ42">
        <f t="shared" si="736"/>
        <v>0</v>
      </c>
      <c r="TK42">
        <f t="shared" si="737"/>
        <v>0</v>
      </c>
      <c r="TL42">
        <f t="shared" si="738"/>
        <v>0</v>
      </c>
      <c r="TM42">
        <f t="shared" si="739"/>
        <v>0</v>
      </c>
      <c r="TN42">
        <f t="shared" si="740"/>
        <v>0</v>
      </c>
      <c r="TO42">
        <f t="shared" si="741"/>
        <v>0</v>
      </c>
      <c r="TP42">
        <f t="shared" si="742"/>
        <v>0</v>
      </c>
      <c r="TQ42">
        <f t="shared" si="633"/>
        <v>0</v>
      </c>
      <c r="TR42">
        <f t="shared" si="634"/>
        <v>0</v>
      </c>
      <c r="TS42">
        <f t="shared" si="635"/>
        <v>0</v>
      </c>
      <c r="TT42">
        <f t="shared" si="636"/>
        <v>0</v>
      </c>
      <c r="TU42">
        <f t="shared" si="637"/>
        <v>0</v>
      </c>
      <c r="TV42">
        <f t="shared" si="638"/>
        <v>0</v>
      </c>
      <c r="TW42">
        <f t="shared" si="639"/>
        <v>0</v>
      </c>
      <c r="TX42">
        <f t="shared" si="640"/>
        <v>0</v>
      </c>
      <c r="TY42">
        <f t="shared" si="641"/>
        <v>0</v>
      </c>
      <c r="TZ42">
        <f t="shared" si="642"/>
        <v>0</v>
      </c>
      <c r="UA42">
        <f t="shared" si="643"/>
        <v>0</v>
      </c>
      <c r="UB42">
        <f t="shared" si="644"/>
        <v>0</v>
      </c>
      <c r="UC42">
        <f t="shared" si="645"/>
        <v>0</v>
      </c>
      <c r="UD42">
        <f t="shared" si="646"/>
        <v>0</v>
      </c>
      <c r="UE42">
        <f t="shared" si="647"/>
        <v>0</v>
      </c>
      <c r="UF42">
        <f t="shared" si="648"/>
        <v>0</v>
      </c>
      <c r="UG42">
        <f t="shared" si="649"/>
        <v>0</v>
      </c>
      <c r="UH42">
        <f t="shared" si="650"/>
        <v>0</v>
      </c>
      <c r="UI42">
        <f t="shared" si="651"/>
        <v>0</v>
      </c>
      <c r="UJ42">
        <f t="shared" si="652"/>
        <v>0</v>
      </c>
      <c r="UK42">
        <f t="shared" si="653"/>
        <v>0</v>
      </c>
      <c r="UL42">
        <f t="shared" si="654"/>
        <v>0</v>
      </c>
      <c r="UM42">
        <f t="shared" si="655"/>
        <v>0</v>
      </c>
      <c r="UN42">
        <f t="shared" si="656"/>
        <v>0</v>
      </c>
      <c r="UO42">
        <f t="shared" si="657"/>
        <v>0</v>
      </c>
      <c r="UP42">
        <f t="shared" si="658"/>
        <v>0</v>
      </c>
      <c r="UQ42">
        <f t="shared" si="659"/>
        <v>0</v>
      </c>
      <c r="UR42">
        <f t="shared" si="660"/>
        <v>0</v>
      </c>
      <c r="US42">
        <f t="shared" si="661"/>
        <v>0</v>
      </c>
      <c r="UT42">
        <f t="shared" si="662"/>
        <v>0</v>
      </c>
      <c r="UU42">
        <f t="shared" si="663"/>
        <v>853</v>
      </c>
      <c r="UV42">
        <f t="shared" si="664"/>
        <v>0</v>
      </c>
      <c r="UW42">
        <f t="shared" si="665"/>
        <v>0</v>
      </c>
      <c r="UX42">
        <f t="shared" si="666"/>
        <v>0</v>
      </c>
      <c r="UY42">
        <f t="shared" si="667"/>
        <v>0</v>
      </c>
      <c r="UZ42" t="str">
        <f t="shared" si="668"/>
        <v/>
      </c>
      <c r="VA42" t="str">
        <f t="shared" si="669"/>
        <v/>
      </c>
      <c r="VB42">
        <f t="shared" si="670"/>
        <v>3</v>
      </c>
      <c r="VY42">
        <f t="shared" si="671"/>
        <v>999</v>
      </c>
      <c r="VZ42">
        <f t="shared" si="672"/>
        <v>999</v>
      </c>
      <c r="WH42">
        <v>39</v>
      </c>
      <c r="WI42">
        <f t="shared" si="383"/>
        <v>1205.96</v>
      </c>
      <c r="WJ42">
        <f t="shared" si="384"/>
        <v>5660.18</v>
      </c>
      <c r="WK42">
        <f t="shared" si="385"/>
        <v>3918.96</v>
      </c>
      <c r="WL42">
        <f t="shared" si="386"/>
        <v>0</v>
      </c>
      <c r="WM42">
        <f t="shared" si="387"/>
        <v>0</v>
      </c>
      <c r="WN42">
        <f t="shared" si="388"/>
        <v>0</v>
      </c>
      <c r="WO42">
        <f t="shared" si="389"/>
        <v>0</v>
      </c>
      <c r="WP42">
        <f t="shared" si="390"/>
        <v>0</v>
      </c>
      <c r="WQ42">
        <f t="shared" si="391"/>
        <v>0</v>
      </c>
      <c r="WR42">
        <f t="shared" si="392"/>
        <v>0</v>
      </c>
      <c r="WS42">
        <f t="shared" si="280"/>
        <v>90</v>
      </c>
      <c r="WT42">
        <f t="shared" si="281"/>
        <v>163</v>
      </c>
      <c r="WU42">
        <f t="shared" si="282"/>
        <v>200</v>
      </c>
      <c r="WV42">
        <f t="shared" si="283"/>
        <v>0</v>
      </c>
      <c r="WW42">
        <f t="shared" si="284"/>
        <v>0</v>
      </c>
      <c r="WX42">
        <f t="shared" si="285"/>
        <v>0</v>
      </c>
      <c r="WY42">
        <f t="shared" si="286"/>
        <v>0</v>
      </c>
      <c r="WZ42">
        <f t="shared" si="287"/>
        <v>0</v>
      </c>
      <c r="XA42">
        <f t="shared" si="288"/>
        <v>0</v>
      </c>
      <c r="XB42">
        <f t="shared" si="289"/>
        <v>0</v>
      </c>
      <c r="XC42">
        <f t="shared" si="290"/>
        <v>1139.06</v>
      </c>
      <c r="XD42">
        <f t="shared" si="291"/>
        <v>5626.85</v>
      </c>
      <c r="XE42">
        <f t="shared" si="292"/>
        <v>3757.82</v>
      </c>
      <c r="XF42">
        <f t="shared" si="293"/>
        <v>0</v>
      </c>
      <c r="XG42">
        <f t="shared" si="294"/>
        <v>0</v>
      </c>
      <c r="XH42">
        <f t="shared" si="295"/>
        <v>0</v>
      </c>
      <c r="XI42">
        <f t="shared" si="296"/>
        <v>0</v>
      </c>
      <c r="XJ42">
        <f t="shared" si="297"/>
        <v>0</v>
      </c>
      <c r="XK42">
        <f t="shared" si="298"/>
        <v>0</v>
      </c>
      <c r="XL42">
        <f t="shared" si="299"/>
        <v>0</v>
      </c>
      <c r="XM42">
        <f t="shared" si="300"/>
        <v>1139.06</v>
      </c>
      <c r="XN42">
        <f t="shared" si="301"/>
        <v>5626.85</v>
      </c>
      <c r="XO42">
        <f t="shared" si="302"/>
        <v>3757.82</v>
      </c>
      <c r="XP42">
        <f t="shared" si="303"/>
        <v>0</v>
      </c>
      <c r="XQ42">
        <f t="shared" si="304"/>
        <v>0</v>
      </c>
      <c r="XR42">
        <f t="shared" si="305"/>
        <v>0</v>
      </c>
      <c r="XS42">
        <f t="shared" si="306"/>
        <v>0</v>
      </c>
      <c r="XT42">
        <f t="shared" si="307"/>
        <v>0</v>
      </c>
      <c r="XU42">
        <f t="shared" si="308"/>
        <v>0</v>
      </c>
      <c r="XV42">
        <f t="shared" si="309"/>
        <v>0</v>
      </c>
      <c r="XX42">
        <f t="shared" si="310"/>
        <v>10785.1</v>
      </c>
      <c r="XY42">
        <f t="shared" si="311"/>
        <v>10523.73</v>
      </c>
      <c r="XZ42">
        <f t="shared" si="312"/>
        <v>191.63</v>
      </c>
    </row>
    <row r="43" spans="1:650" x14ac:dyDescent="0.45">
      <c r="B43" s="5" t="s">
        <v>51</v>
      </c>
      <c r="C43" s="5"/>
      <c r="D43" s="5"/>
      <c r="E43" s="5"/>
      <c r="F43" s="5"/>
      <c r="G43" s="5"/>
      <c r="H43" s="5"/>
      <c r="I43" s="5"/>
      <c r="AT43">
        <v>40</v>
      </c>
      <c r="AU43">
        <f t="shared" si="673"/>
        <v>0</v>
      </c>
      <c r="AV43">
        <f t="shared" si="674"/>
        <v>0</v>
      </c>
      <c r="AW43">
        <f t="shared" si="675"/>
        <v>0</v>
      </c>
      <c r="AX43">
        <f t="shared" si="676"/>
        <v>0</v>
      </c>
      <c r="AY43">
        <f t="shared" si="677"/>
        <v>0</v>
      </c>
      <c r="AZ43">
        <f t="shared" si="678"/>
        <v>0</v>
      </c>
      <c r="BA43">
        <f t="shared" si="679"/>
        <v>0</v>
      </c>
      <c r="BB43">
        <f t="shared" si="680"/>
        <v>0</v>
      </c>
      <c r="BC43">
        <f t="shared" si="681"/>
        <v>0</v>
      </c>
      <c r="BD43">
        <f t="shared" si="682"/>
        <v>0</v>
      </c>
      <c r="BE43">
        <f t="shared" si="393"/>
        <v>0</v>
      </c>
      <c r="BF43">
        <f t="shared" si="394"/>
        <v>0</v>
      </c>
      <c r="BG43">
        <f t="shared" si="395"/>
        <v>0</v>
      </c>
      <c r="BH43">
        <f t="shared" si="396"/>
        <v>0</v>
      </c>
      <c r="BI43">
        <f t="shared" si="397"/>
        <v>0</v>
      </c>
      <c r="BJ43">
        <f t="shared" si="398"/>
        <v>0</v>
      </c>
      <c r="BK43">
        <f t="shared" si="399"/>
        <v>0</v>
      </c>
      <c r="BL43">
        <f t="shared" si="400"/>
        <v>0</v>
      </c>
      <c r="BM43">
        <f t="shared" si="401"/>
        <v>0</v>
      </c>
      <c r="BN43">
        <f t="shared" si="402"/>
        <v>0</v>
      </c>
      <c r="BO43">
        <f t="shared" si="403"/>
        <v>0</v>
      </c>
      <c r="BP43">
        <f t="shared" si="404"/>
        <v>0</v>
      </c>
      <c r="BQ43">
        <f t="shared" si="405"/>
        <v>0</v>
      </c>
      <c r="BR43">
        <f t="shared" si="406"/>
        <v>0</v>
      </c>
      <c r="BS43">
        <f t="shared" si="407"/>
        <v>0</v>
      </c>
      <c r="BT43">
        <f t="shared" si="408"/>
        <v>0</v>
      </c>
      <c r="BU43">
        <f t="shared" si="409"/>
        <v>0</v>
      </c>
      <c r="BV43">
        <f t="shared" si="410"/>
        <v>0</v>
      </c>
      <c r="BW43">
        <f t="shared" si="411"/>
        <v>0</v>
      </c>
      <c r="BX43">
        <f t="shared" si="412"/>
        <v>0</v>
      </c>
      <c r="BY43">
        <f t="shared" si="413"/>
        <v>0</v>
      </c>
      <c r="BZ43">
        <f t="shared" si="414"/>
        <v>0</v>
      </c>
      <c r="CA43">
        <f t="shared" si="415"/>
        <v>0</v>
      </c>
      <c r="CB43">
        <f t="shared" si="416"/>
        <v>0</v>
      </c>
      <c r="CC43">
        <f t="shared" si="417"/>
        <v>0</v>
      </c>
      <c r="CD43">
        <f t="shared" si="418"/>
        <v>0</v>
      </c>
      <c r="CE43">
        <f t="shared" si="419"/>
        <v>0</v>
      </c>
      <c r="CF43">
        <f t="shared" si="420"/>
        <v>0</v>
      </c>
      <c r="CG43">
        <f t="shared" si="421"/>
        <v>0</v>
      </c>
      <c r="CH43">
        <f t="shared" si="422"/>
        <v>0</v>
      </c>
      <c r="CI43">
        <f t="shared" si="423"/>
        <v>653</v>
      </c>
      <c r="CJ43">
        <f t="shared" si="424"/>
        <v>0</v>
      </c>
      <c r="CK43">
        <f t="shared" si="425"/>
        <v>0</v>
      </c>
      <c r="CL43">
        <f t="shared" si="426"/>
        <v>0</v>
      </c>
      <c r="CM43">
        <f t="shared" si="427"/>
        <v>0</v>
      </c>
      <c r="CN43" t="str">
        <f t="shared" si="428"/>
        <v/>
      </c>
      <c r="CO43" t="str">
        <f t="shared" si="429"/>
        <v/>
      </c>
      <c r="CP43">
        <f t="shared" si="430"/>
        <v>3</v>
      </c>
      <c r="DM43">
        <f t="shared" si="431"/>
        <v>999</v>
      </c>
      <c r="DN43">
        <f t="shared" si="432"/>
        <v>999</v>
      </c>
      <c r="DV43">
        <v>40</v>
      </c>
      <c r="DW43">
        <f t="shared" si="683"/>
        <v>0</v>
      </c>
      <c r="DX43">
        <f t="shared" si="684"/>
        <v>0</v>
      </c>
      <c r="DY43">
        <f t="shared" si="685"/>
        <v>0</v>
      </c>
      <c r="DZ43">
        <f t="shared" si="686"/>
        <v>0</v>
      </c>
      <c r="EA43">
        <f t="shared" si="687"/>
        <v>0</v>
      </c>
      <c r="EB43">
        <f t="shared" si="688"/>
        <v>0</v>
      </c>
      <c r="EC43">
        <f t="shared" si="689"/>
        <v>0</v>
      </c>
      <c r="ED43">
        <f t="shared" si="690"/>
        <v>0</v>
      </c>
      <c r="EE43">
        <f t="shared" si="691"/>
        <v>0</v>
      </c>
      <c r="EF43">
        <f t="shared" si="692"/>
        <v>0</v>
      </c>
      <c r="EG43">
        <f t="shared" si="433"/>
        <v>0</v>
      </c>
      <c r="EH43">
        <f t="shared" si="434"/>
        <v>0</v>
      </c>
      <c r="EI43">
        <f t="shared" si="435"/>
        <v>0</v>
      </c>
      <c r="EJ43">
        <f t="shared" si="436"/>
        <v>0</v>
      </c>
      <c r="EK43">
        <f t="shared" si="437"/>
        <v>0</v>
      </c>
      <c r="EL43">
        <f t="shared" si="438"/>
        <v>0</v>
      </c>
      <c r="EM43">
        <f t="shared" si="439"/>
        <v>0</v>
      </c>
      <c r="EN43">
        <f t="shared" si="440"/>
        <v>0</v>
      </c>
      <c r="EO43">
        <f t="shared" si="441"/>
        <v>0</v>
      </c>
      <c r="EP43">
        <f t="shared" si="442"/>
        <v>0</v>
      </c>
      <c r="EQ43">
        <f t="shared" si="443"/>
        <v>0</v>
      </c>
      <c r="ER43">
        <f t="shared" si="444"/>
        <v>0</v>
      </c>
      <c r="ES43">
        <f t="shared" si="445"/>
        <v>0</v>
      </c>
      <c r="ET43">
        <f t="shared" si="446"/>
        <v>0</v>
      </c>
      <c r="EU43">
        <f t="shared" si="447"/>
        <v>0</v>
      </c>
      <c r="EV43">
        <f t="shared" si="448"/>
        <v>0</v>
      </c>
      <c r="EW43">
        <f t="shared" si="449"/>
        <v>0</v>
      </c>
      <c r="EX43">
        <f t="shared" si="450"/>
        <v>0</v>
      </c>
      <c r="EY43">
        <f t="shared" si="451"/>
        <v>0</v>
      </c>
      <c r="EZ43">
        <f t="shared" si="452"/>
        <v>0</v>
      </c>
      <c r="FA43">
        <f t="shared" si="453"/>
        <v>0</v>
      </c>
      <c r="FB43">
        <f t="shared" si="454"/>
        <v>0</v>
      </c>
      <c r="FC43">
        <f t="shared" si="455"/>
        <v>0</v>
      </c>
      <c r="FD43">
        <f t="shared" si="456"/>
        <v>0</v>
      </c>
      <c r="FE43">
        <f t="shared" si="457"/>
        <v>0</v>
      </c>
      <c r="FF43">
        <f t="shared" si="458"/>
        <v>0</v>
      </c>
      <c r="FG43">
        <f t="shared" si="459"/>
        <v>0</v>
      </c>
      <c r="FH43">
        <f t="shared" si="460"/>
        <v>0</v>
      </c>
      <c r="FI43">
        <f t="shared" si="461"/>
        <v>0</v>
      </c>
      <c r="FJ43">
        <f t="shared" si="462"/>
        <v>0</v>
      </c>
      <c r="FK43">
        <f t="shared" si="463"/>
        <v>653</v>
      </c>
      <c r="FL43">
        <f t="shared" si="464"/>
        <v>0</v>
      </c>
      <c r="FM43">
        <f t="shared" si="465"/>
        <v>0</v>
      </c>
      <c r="FN43">
        <f t="shared" si="466"/>
        <v>0</v>
      </c>
      <c r="FO43">
        <f t="shared" si="467"/>
        <v>0</v>
      </c>
      <c r="FP43" t="str">
        <f t="shared" si="468"/>
        <v/>
      </c>
      <c r="FQ43" t="str">
        <f t="shared" si="469"/>
        <v/>
      </c>
      <c r="FR43">
        <f t="shared" si="470"/>
        <v>3</v>
      </c>
      <c r="GO43">
        <f t="shared" si="471"/>
        <v>999</v>
      </c>
      <c r="GP43">
        <f t="shared" si="472"/>
        <v>999</v>
      </c>
      <c r="GX43">
        <v>40</v>
      </c>
      <c r="GY43">
        <f t="shared" si="693"/>
        <v>1139.06</v>
      </c>
      <c r="GZ43">
        <f t="shared" si="694"/>
        <v>5626.85</v>
      </c>
      <c r="HA43">
        <f t="shared" si="695"/>
        <v>3757.82</v>
      </c>
      <c r="HB43">
        <f t="shared" si="696"/>
        <v>0</v>
      </c>
      <c r="HC43">
        <f t="shared" si="697"/>
        <v>0</v>
      </c>
      <c r="HD43">
        <f t="shared" si="698"/>
        <v>0</v>
      </c>
      <c r="HE43">
        <f t="shared" si="699"/>
        <v>0</v>
      </c>
      <c r="HF43">
        <f t="shared" si="700"/>
        <v>0</v>
      </c>
      <c r="HG43">
        <f t="shared" si="701"/>
        <v>0</v>
      </c>
      <c r="HH43">
        <f t="shared" si="702"/>
        <v>0</v>
      </c>
      <c r="HI43">
        <f t="shared" si="473"/>
        <v>90</v>
      </c>
      <c r="HJ43">
        <f t="shared" si="474"/>
        <v>163</v>
      </c>
      <c r="HK43">
        <f t="shared" si="475"/>
        <v>200</v>
      </c>
      <c r="HL43">
        <f t="shared" si="476"/>
        <v>0</v>
      </c>
      <c r="HM43">
        <f t="shared" si="477"/>
        <v>0</v>
      </c>
      <c r="HN43">
        <f t="shared" si="478"/>
        <v>0</v>
      </c>
      <c r="HO43">
        <f t="shared" si="479"/>
        <v>0</v>
      </c>
      <c r="HP43">
        <f t="shared" si="480"/>
        <v>0</v>
      </c>
      <c r="HQ43">
        <f t="shared" si="481"/>
        <v>0</v>
      </c>
      <c r="HR43">
        <f t="shared" si="482"/>
        <v>0</v>
      </c>
      <c r="HS43">
        <f t="shared" si="483"/>
        <v>1070.8799999999999</v>
      </c>
      <c r="HT43">
        <f t="shared" si="484"/>
        <v>5592.75</v>
      </c>
      <c r="HU43">
        <f t="shared" si="485"/>
        <v>3595.09</v>
      </c>
      <c r="HV43">
        <f t="shared" si="486"/>
        <v>0</v>
      </c>
      <c r="HW43">
        <f t="shared" si="487"/>
        <v>0</v>
      </c>
      <c r="HX43">
        <f t="shared" si="488"/>
        <v>0</v>
      </c>
      <c r="HY43">
        <f t="shared" si="489"/>
        <v>0</v>
      </c>
      <c r="HZ43">
        <f t="shared" si="490"/>
        <v>0</v>
      </c>
      <c r="IA43">
        <f t="shared" si="491"/>
        <v>0</v>
      </c>
      <c r="IB43">
        <f t="shared" si="492"/>
        <v>0</v>
      </c>
      <c r="IC43">
        <f t="shared" si="493"/>
        <v>1070.8800000000001</v>
      </c>
      <c r="ID43">
        <f t="shared" si="494"/>
        <v>5592.75</v>
      </c>
      <c r="IE43">
        <f t="shared" si="495"/>
        <v>3595.09</v>
      </c>
      <c r="IF43">
        <f t="shared" si="496"/>
        <v>0</v>
      </c>
      <c r="IG43">
        <f t="shared" si="497"/>
        <v>0</v>
      </c>
      <c r="IH43">
        <f t="shared" si="498"/>
        <v>0</v>
      </c>
      <c r="II43">
        <f t="shared" si="499"/>
        <v>0</v>
      </c>
      <c r="IJ43">
        <f t="shared" si="500"/>
        <v>0</v>
      </c>
      <c r="IK43">
        <f t="shared" si="501"/>
        <v>0</v>
      </c>
      <c r="IL43">
        <f t="shared" si="502"/>
        <v>0</v>
      </c>
      <c r="IM43">
        <f t="shared" si="503"/>
        <v>0</v>
      </c>
      <c r="IN43">
        <f t="shared" si="504"/>
        <v>10523.73</v>
      </c>
      <c r="IO43">
        <f t="shared" si="505"/>
        <v>10258.720000000001</v>
      </c>
      <c r="IP43">
        <f t="shared" si="506"/>
        <v>187.99</v>
      </c>
      <c r="IQ43">
        <f t="shared" si="507"/>
        <v>452.99999999999841</v>
      </c>
      <c r="IR43">
        <f t="shared" si="508"/>
        <v>1</v>
      </c>
      <c r="IS43" t="str">
        <f t="shared" si="509"/>
        <v/>
      </c>
      <c r="IT43">
        <f t="shared" si="510"/>
        <v>0</v>
      </c>
      <c r="JQ43">
        <f t="shared" si="511"/>
        <v>1</v>
      </c>
      <c r="JR43">
        <f t="shared" si="512"/>
        <v>999</v>
      </c>
      <c r="JZ43">
        <v>40</v>
      </c>
      <c r="KA43">
        <f t="shared" si="703"/>
        <v>0</v>
      </c>
      <c r="KB43">
        <f t="shared" si="704"/>
        <v>869.38</v>
      </c>
      <c r="KC43">
        <f t="shared" si="705"/>
        <v>3757.82</v>
      </c>
      <c r="KD43">
        <f t="shared" si="706"/>
        <v>0</v>
      </c>
      <c r="KE43">
        <f t="shared" si="707"/>
        <v>0</v>
      </c>
      <c r="KF43">
        <f t="shared" si="708"/>
        <v>0</v>
      </c>
      <c r="KG43">
        <f t="shared" si="709"/>
        <v>0</v>
      </c>
      <c r="KH43">
        <f t="shared" si="710"/>
        <v>0</v>
      </c>
      <c r="KI43">
        <f t="shared" si="711"/>
        <v>0</v>
      </c>
      <c r="KJ43">
        <f t="shared" si="712"/>
        <v>0</v>
      </c>
      <c r="KK43">
        <f t="shared" si="513"/>
        <v>0</v>
      </c>
      <c r="KL43">
        <f t="shared" si="514"/>
        <v>163</v>
      </c>
      <c r="KM43">
        <f t="shared" si="515"/>
        <v>200</v>
      </c>
      <c r="KN43">
        <f t="shared" si="516"/>
        <v>0</v>
      </c>
      <c r="KO43">
        <f t="shared" si="517"/>
        <v>0</v>
      </c>
      <c r="KP43">
        <f t="shared" si="518"/>
        <v>0</v>
      </c>
      <c r="KQ43">
        <f t="shared" si="519"/>
        <v>0</v>
      </c>
      <c r="KR43">
        <f t="shared" si="520"/>
        <v>0</v>
      </c>
      <c r="KS43">
        <f t="shared" si="521"/>
        <v>0</v>
      </c>
      <c r="KT43">
        <f t="shared" si="522"/>
        <v>0</v>
      </c>
      <c r="KU43">
        <f t="shared" si="523"/>
        <v>0</v>
      </c>
      <c r="KV43">
        <f t="shared" si="524"/>
        <v>726.3</v>
      </c>
      <c r="KW43">
        <f t="shared" si="525"/>
        <v>3595.09</v>
      </c>
      <c r="KX43">
        <f t="shared" si="526"/>
        <v>0</v>
      </c>
      <c r="KY43">
        <f t="shared" si="527"/>
        <v>0</v>
      </c>
      <c r="KZ43">
        <f t="shared" si="528"/>
        <v>0</v>
      </c>
      <c r="LA43">
        <f t="shared" si="529"/>
        <v>0</v>
      </c>
      <c r="LB43">
        <f t="shared" si="530"/>
        <v>0</v>
      </c>
      <c r="LC43">
        <f t="shared" si="531"/>
        <v>0</v>
      </c>
      <c r="LD43">
        <f t="shared" si="532"/>
        <v>0</v>
      </c>
      <c r="LE43">
        <f t="shared" si="533"/>
        <v>0</v>
      </c>
      <c r="LF43">
        <f t="shared" si="534"/>
        <v>536.29999999999995</v>
      </c>
      <c r="LG43">
        <f t="shared" si="535"/>
        <v>3595.09</v>
      </c>
      <c r="LH43">
        <f t="shared" si="536"/>
        <v>0</v>
      </c>
      <c r="LI43">
        <f t="shared" si="537"/>
        <v>0</v>
      </c>
      <c r="LJ43">
        <f t="shared" si="538"/>
        <v>0</v>
      </c>
      <c r="LK43">
        <f t="shared" si="539"/>
        <v>0</v>
      </c>
      <c r="LL43">
        <f t="shared" si="540"/>
        <v>0</v>
      </c>
      <c r="LM43">
        <f t="shared" si="541"/>
        <v>0</v>
      </c>
      <c r="LN43">
        <f t="shared" si="542"/>
        <v>0</v>
      </c>
      <c r="LO43">
        <f t="shared" si="543"/>
        <v>190</v>
      </c>
      <c r="LP43">
        <f t="shared" si="544"/>
        <v>4627.2</v>
      </c>
      <c r="LQ43">
        <f t="shared" si="545"/>
        <v>4131.3900000000003</v>
      </c>
      <c r="LR43">
        <f t="shared" si="546"/>
        <v>57.190000000000005</v>
      </c>
      <c r="LS43">
        <f t="shared" si="547"/>
        <v>552.99999999999955</v>
      </c>
      <c r="LT43">
        <f t="shared" si="548"/>
        <v>2</v>
      </c>
      <c r="LU43" t="str">
        <f t="shared" si="549"/>
        <v/>
      </c>
      <c r="LV43">
        <f t="shared" si="550"/>
        <v>1</v>
      </c>
      <c r="MS43">
        <f t="shared" si="551"/>
        <v>2</v>
      </c>
      <c r="MT43">
        <f t="shared" si="552"/>
        <v>999</v>
      </c>
      <c r="NB43">
        <v>40</v>
      </c>
      <c r="NC43">
        <f t="shared" si="713"/>
        <v>0</v>
      </c>
      <c r="ND43">
        <f t="shared" si="714"/>
        <v>0</v>
      </c>
      <c r="NE43">
        <f t="shared" si="715"/>
        <v>0</v>
      </c>
      <c r="NF43">
        <f t="shared" si="716"/>
        <v>0</v>
      </c>
      <c r="NG43">
        <f t="shared" si="717"/>
        <v>0</v>
      </c>
      <c r="NH43">
        <f t="shared" si="718"/>
        <v>0</v>
      </c>
      <c r="NI43">
        <f t="shared" si="719"/>
        <v>0</v>
      </c>
      <c r="NJ43">
        <f t="shared" si="720"/>
        <v>0</v>
      </c>
      <c r="NK43">
        <f t="shared" si="721"/>
        <v>0</v>
      </c>
      <c r="NL43">
        <f t="shared" si="722"/>
        <v>0</v>
      </c>
      <c r="NM43">
        <f t="shared" si="553"/>
        <v>0</v>
      </c>
      <c r="NN43">
        <f t="shared" si="554"/>
        <v>0</v>
      </c>
      <c r="NO43">
        <f t="shared" si="555"/>
        <v>0</v>
      </c>
      <c r="NP43">
        <f t="shared" si="556"/>
        <v>0</v>
      </c>
      <c r="NQ43">
        <f t="shared" si="557"/>
        <v>0</v>
      </c>
      <c r="NR43">
        <f t="shared" si="558"/>
        <v>0</v>
      </c>
      <c r="NS43">
        <f t="shared" si="559"/>
        <v>0</v>
      </c>
      <c r="NT43">
        <f t="shared" si="560"/>
        <v>0</v>
      </c>
      <c r="NU43">
        <f t="shared" si="561"/>
        <v>0</v>
      </c>
      <c r="NV43">
        <f t="shared" si="562"/>
        <v>0</v>
      </c>
      <c r="NW43">
        <f t="shared" si="563"/>
        <v>0</v>
      </c>
      <c r="NX43">
        <f t="shared" si="564"/>
        <v>0</v>
      </c>
      <c r="NY43">
        <f t="shared" si="565"/>
        <v>0</v>
      </c>
      <c r="NZ43">
        <f t="shared" si="566"/>
        <v>0</v>
      </c>
      <c r="OA43">
        <f t="shared" si="567"/>
        <v>0</v>
      </c>
      <c r="OB43">
        <f t="shared" si="568"/>
        <v>0</v>
      </c>
      <c r="OC43">
        <f t="shared" si="569"/>
        <v>0</v>
      </c>
      <c r="OD43">
        <f t="shared" si="570"/>
        <v>0</v>
      </c>
      <c r="OE43">
        <f t="shared" si="571"/>
        <v>0</v>
      </c>
      <c r="OF43">
        <f t="shared" si="572"/>
        <v>0</v>
      </c>
      <c r="OG43">
        <f t="shared" si="573"/>
        <v>0</v>
      </c>
      <c r="OH43">
        <f t="shared" si="574"/>
        <v>0</v>
      </c>
      <c r="OI43">
        <f t="shared" si="575"/>
        <v>0</v>
      </c>
      <c r="OJ43">
        <f t="shared" si="576"/>
        <v>0</v>
      </c>
      <c r="OK43">
        <f t="shared" si="577"/>
        <v>0</v>
      </c>
      <c r="OL43">
        <f t="shared" si="578"/>
        <v>0</v>
      </c>
      <c r="OM43">
        <f t="shared" si="579"/>
        <v>0</v>
      </c>
      <c r="ON43">
        <f t="shared" si="580"/>
        <v>0</v>
      </c>
      <c r="OO43">
        <f t="shared" si="581"/>
        <v>0</v>
      </c>
      <c r="OP43">
        <f t="shared" si="582"/>
        <v>0</v>
      </c>
      <c r="OQ43">
        <f t="shared" si="583"/>
        <v>653</v>
      </c>
      <c r="OR43">
        <f t="shared" si="584"/>
        <v>0</v>
      </c>
      <c r="OS43">
        <f t="shared" si="585"/>
        <v>0</v>
      </c>
      <c r="OT43">
        <f t="shared" si="586"/>
        <v>0</v>
      </c>
      <c r="OU43">
        <f t="shared" si="587"/>
        <v>0</v>
      </c>
      <c r="OV43" t="str">
        <f t="shared" si="588"/>
        <v/>
      </c>
      <c r="OW43" t="str">
        <f t="shared" si="589"/>
        <v/>
      </c>
      <c r="OX43">
        <f t="shared" si="590"/>
        <v>3</v>
      </c>
      <c r="PU43">
        <f t="shared" si="591"/>
        <v>999</v>
      </c>
      <c r="PV43">
        <f t="shared" si="592"/>
        <v>999</v>
      </c>
      <c r="QD43">
        <v>40</v>
      </c>
      <c r="QE43">
        <f t="shared" si="723"/>
        <v>0</v>
      </c>
      <c r="QF43">
        <f t="shared" si="724"/>
        <v>0</v>
      </c>
      <c r="QG43">
        <f t="shared" si="725"/>
        <v>0</v>
      </c>
      <c r="QH43">
        <f t="shared" si="726"/>
        <v>0</v>
      </c>
      <c r="QI43">
        <f t="shared" si="727"/>
        <v>0</v>
      </c>
      <c r="QJ43">
        <f t="shared" si="728"/>
        <v>0</v>
      </c>
      <c r="QK43">
        <f t="shared" si="729"/>
        <v>0</v>
      </c>
      <c r="QL43">
        <f t="shared" si="730"/>
        <v>0</v>
      </c>
      <c r="QM43">
        <f t="shared" si="731"/>
        <v>0</v>
      </c>
      <c r="QN43">
        <f t="shared" si="732"/>
        <v>0</v>
      </c>
      <c r="QO43">
        <f t="shared" si="593"/>
        <v>0</v>
      </c>
      <c r="QP43">
        <f t="shared" si="594"/>
        <v>0</v>
      </c>
      <c r="QQ43">
        <f t="shared" si="595"/>
        <v>0</v>
      </c>
      <c r="QR43">
        <f t="shared" si="596"/>
        <v>0</v>
      </c>
      <c r="QS43">
        <f t="shared" si="597"/>
        <v>0</v>
      </c>
      <c r="QT43">
        <f t="shared" si="598"/>
        <v>0</v>
      </c>
      <c r="QU43">
        <f t="shared" si="599"/>
        <v>0</v>
      </c>
      <c r="QV43">
        <f t="shared" si="600"/>
        <v>0</v>
      </c>
      <c r="QW43">
        <f t="shared" si="601"/>
        <v>0</v>
      </c>
      <c r="QX43">
        <f t="shared" si="602"/>
        <v>0</v>
      </c>
      <c r="QY43">
        <f t="shared" si="603"/>
        <v>0</v>
      </c>
      <c r="QZ43">
        <f t="shared" si="604"/>
        <v>0</v>
      </c>
      <c r="RA43">
        <f t="shared" si="605"/>
        <v>0</v>
      </c>
      <c r="RB43">
        <f t="shared" si="606"/>
        <v>0</v>
      </c>
      <c r="RC43">
        <f t="shared" si="607"/>
        <v>0</v>
      </c>
      <c r="RD43">
        <f t="shared" si="608"/>
        <v>0</v>
      </c>
      <c r="RE43">
        <f t="shared" si="609"/>
        <v>0</v>
      </c>
      <c r="RF43">
        <f t="shared" si="610"/>
        <v>0</v>
      </c>
      <c r="RG43">
        <f t="shared" si="611"/>
        <v>0</v>
      </c>
      <c r="RH43">
        <f t="shared" si="612"/>
        <v>0</v>
      </c>
      <c r="RI43">
        <f t="shared" si="613"/>
        <v>0</v>
      </c>
      <c r="RJ43">
        <f t="shared" si="614"/>
        <v>0</v>
      </c>
      <c r="RK43">
        <f t="shared" si="615"/>
        <v>0</v>
      </c>
      <c r="RL43">
        <f t="shared" si="616"/>
        <v>0</v>
      </c>
      <c r="RM43">
        <f t="shared" si="617"/>
        <v>0</v>
      </c>
      <c r="RN43">
        <f t="shared" si="618"/>
        <v>0</v>
      </c>
      <c r="RO43">
        <f t="shared" si="619"/>
        <v>0</v>
      </c>
      <c r="RP43">
        <f t="shared" si="620"/>
        <v>0</v>
      </c>
      <c r="RQ43">
        <f t="shared" si="621"/>
        <v>0</v>
      </c>
      <c r="RR43">
        <f t="shared" si="622"/>
        <v>0</v>
      </c>
      <c r="RS43">
        <f t="shared" si="623"/>
        <v>753</v>
      </c>
      <c r="RT43">
        <f t="shared" si="624"/>
        <v>0</v>
      </c>
      <c r="RU43">
        <f t="shared" si="625"/>
        <v>0</v>
      </c>
      <c r="RV43">
        <f t="shared" si="626"/>
        <v>0</v>
      </c>
      <c r="RW43">
        <f t="shared" si="627"/>
        <v>0</v>
      </c>
      <c r="RX43" t="str">
        <f t="shared" si="628"/>
        <v/>
      </c>
      <c r="RY43" t="str">
        <f t="shared" si="629"/>
        <v/>
      </c>
      <c r="RZ43">
        <f t="shared" si="630"/>
        <v>3</v>
      </c>
      <c r="SW43">
        <f t="shared" si="631"/>
        <v>999</v>
      </c>
      <c r="SX43">
        <f t="shared" si="632"/>
        <v>999</v>
      </c>
      <c r="TF43">
        <v>40</v>
      </c>
      <c r="TG43">
        <f t="shared" si="733"/>
        <v>0</v>
      </c>
      <c r="TH43">
        <f t="shared" si="734"/>
        <v>0</v>
      </c>
      <c r="TI43">
        <f t="shared" si="735"/>
        <v>0</v>
      </c>
      <c r="TJ43">
        <f t="shared" si="736"/>
        <v>0</v>
      </c>
      <c r="TK43">
        <f t="shared" si="737"/>
        <v>0</v>
      </c>
      <c r="TL43">
        <f t="shared" si="738"/>
        <v>0</v>
      </c>
      <c r="TM43">
        <f t="shared" si="739"/>
        <v>0</v>
      </c>
      <c r="TN43">
        <f t="shared" si="740"/>
        <v>0</v>
      </c>
      <c r="TO43">
        <f t="shared" si="741"/>
        <v>0</v>
      </c>
      <c r="TP43">
        <f t="shared" si="742"/>
        <v>0</v>
      </c>
      <c r="TQ43">
        <f t="shared" si="633"/>
        <v>0</v>
      </c>
      <c r="TR43">
        <f t="shared" si="634"/>
        <v>0</v>
      </c>
      <c r="TS43">
        <f t="shared" si="635"/>
        <v>0</v>
      </c>
      <c r="TT43">
        <f t="shared" si="636"/>
        <v>0</v>
      </c>
      <c r="TU43">
        <f t="shared" si="637"/>
        <v>0</v>
      </c>
      <c r="TV43">
        <f t="shared" si="638"/>
        <v>0</v>
      </c>
      <c r="TW43">
        <f t="shared" si="639"/>
        <v>0</v>
      </c>
      <c r="TX43">
        <f t="shared" si="640"/>
        <v>0</v>
      </c>
      <c r="TY43">
        <f t="shared" si="641"/>
        <v>0</v>
      </c>
      <c r="TZ43">
        <f t="shared" si="642"/>
        <v>0</v>
      </c>
      <c r="UA43">
        <f t="shared" si="643"/>
        <v>0</v>
      </c>
      <c r="UB43">
        <f t="shared" si="644"/>
        <v>0</v>
      </c>
      <c r="UC43">
        <f t="shared" si="645"/>
        <v>0</v>
      </c>
      <c r="UD43">
        <f t="shared" si="646"/>
        <v>0</v>
      </c>
      <c r="UE43">
        <f t="shared" si="647"/>
        <v>0</v>
      </c>
      <c r="UF43">
        <f t="shared" si="648"/>
        <v>0</v>
      </c>
      <c r="UG43">
        <f t="shared" si="649"/>
        <v>0</v>
      </c>
      <c r="UH43">
        <f t="shared" si="650"/>
        <v>0</v>
      </c>
      <c r="UI43">
        <f t="shared" si="651"/>
        <v>0</v>
      </c>
      <c r="UJ43">
        <f t="shared" si="652"/>
        <v>0</v>
      </c>
      <c r="UK43">
        <f t="shared" si="653"/>
        <v>0</v>
      </c>
      <c r="UL43">
        <f t="shared" si="654"/>
        <v>0</v>
      </c>
      <c r="UM43">
        <f t="shared" si="655"/>
        <v>0</v>
      </c>
      <c r="UN43">
        <f t="shared" si="656"/>
        <v>0</v>
      </c>
      <c r="UO43">
        <f t="shared" si="657"/>
        <v>0</v>
      </c>
      <c r="UP43">
        <f t="shared" si="658"/>
        <v>0</v>
      </c>
      <c r="UQ43">
        <f t="shared" si="659"/>
        <v>0</v>
      </c>
      <c r="UR43">
        <f t="shared" si="660"/>
        <v>0</v>
      </c>
      <c r="US43">
        <f t="shared" si="661"/>
        <v>0</v>
      </c>
      <c r="UT43">
        <f t="shared" si="662"/>
        <v>0</v>
      </c>
      <c r="UU43">
        <f t="shared" si="663"/>
        <v>853</v>
      </c>
      <c r="UV43">
        <f t="shared" si="664"/>
        <v>0</v>
      </c>
      <c r="UW43">
        <f t="shared" si="665"/>
        <v>0</v>
      </c>
      <c r="UX43">
        <f t="shared" si="666"/>
        <v>0</v>
      </c>
      <c r="UY43">
        <f t="shared" si="667"/>
        <v>0</v>
      </c>
      <c r="UZ43" t="str">
        <f t="shared" si="668"/>
        <v/>
      </c>
      <c r="VA43" t="str">
        <f t="shared" si="669"/>
        <v/>
      </c>
      <c r="VB43">
        <f t="shared" si="670"/>
        <v>3</v>
      </c>
      <c r="VY43">
        <f t="shared" si="671"/>
        <v>999</v>
      </c>
      <c r="VZ43">
        <f t="shared" si="672"/>
        <v>999</v>
      </c>
      <c r="WH43">
        <v>40</v>
      </c>
      <c r="WI43">
        <f t="shared" si="383"/>
        <v>1139.06</v>
      </c>
      <c r="WJ43">
        <f t="shared" si="384"/>
        <v>5626.85</v>
      </c>
      <c r="WK43">
        <f t="shared" si="385"/>
        <v>3757.82</v>
      </c>
      <c r="WL43">
        <f t="shared" si="386"/>
        <v>0</v>
      </c>
      <c r="WM43">
        <f t="shared" si="387"/>
        <v>0</v>
      </c>
      <c r="WN43">
        <f t="shared" si="388"/>
        <v>0</v>
      </c>
      <c r="WO43">
        <f t="shared" si="389"/>
        <v>0</v>
      </c>
      <c r="WP43">
        <f t="shared" si="390"/>
        <v>0</v>
      </c>
      <c r="WQ43">
        <f t="shared" si="391"/>
        <v>0</v>
      </c>
      <c r="WR43">
        <f t="shared" si="392"/>
        <v>0</v>
      </c>
      <c r="WS43">
        <f t="shared" si="280"/>
        <v>90</v>
      </c>
      <c r="WT43">
        <f t="shared" si="281"/>
        <v>163</v>
      </c>
      <c r="WU43">
        <f t="shared" si="282"/>
        <v>200</v>
      </c>
      <c r="WV43">
        <f t="shared" si="283"/>
        <v>0</v>
      </c>
      <c r="WW43">
        <f t="shared" si="284"/>
        <v>0</v>
      </c>
      <c r="WX43">
        <f t="shared" si="285"/>
        <v>0</v>
      </c>
      <c r="WY43">
        <f t="shared" si="286"/>
        <v>0</v>
      </c>
      <c r="WZ43">
        <f t="shared" si="287"/>
        <v>0</v>
      </c>
      <c r="XA43">
        <f t="shared" si="288"/>
        <v>0</v>
      </c>
      <c r="XB43">
        <f t="shared" si="289"/>
        <v>0</v>
      </c>
      <c r="XC43">
        <f t="shared" si="290"/>
        <v>1070.8799999999999</v>
      </c>
      <c r="XD43">
        <f t="shared" si="291"/>
        <v>5592.75</v>
      </c>
      <c r="XE43">
        <f t="shared" si="292"/>
        <v>3595.09</v>
      </c>
      <c r="XF43">
        <f t="shared" si="293"/>
        <v>0</v>
      </c>
      <c r="XG43">
        <f t="shared" si="294"/>
        <v>0</v>
      </c>
      <c r="XH43">
        <f t="shared" si="295"/>
        <v>0</v>
      </c>
      <c r="XI43">
        <f t="shared" si="296"/>
        <v>0</v>
      </c>
      <c r="XJ43">
        <f t="shared" si="297"/>
        <v>0</v>
      </c>
      <c r="XK43">
        <f t="shared" si="298"/>
        <v>0</v>
      </c>
      <c r="XL43">
        <f t="shared" si="299"/>
        <v>0</v>
      </c>
      <c r="XM43">
        <f t="shared" si="300"/>
        <v>1070.8800000000001</v>
      </c>
      <c r="XN43">
        <f t="shared" si="301"/>
        <v>5592.75</v>
      </c>
      <c r="XO43">
        <f t="shared" si="302"/>
        <v>3595.09</v>
      </c>
      <c r="XP43">
        <f t="shared" si="303"/>
        <v>0</v>
      </c>
      <c r="XQ43">
        <f t="shared" si="304"/>
        <v>0</v>
      </c>
      <c r="XR43">
        <f t="shared" si="305"/>
        <v>0</v>
      </c>
      <c r="XS43">
        <f t="shared" si="306"/>
        <v>0</v>
      </c>
      <c r="XT43">
        <f t="shared" si="307"/>
        <v>0</v>
      </c>
      <c r="XU43">
        <f t="shared" si="308"/>
        <v>0</v>
      </c>
      <c r="XV43">
        <f t="shared" si="309"/>
        <v>0</v>
      </c>
      <c r="XX43">
        <f t="shared" si="310"/>
        <v>10523.73</v>
      </c>
      <c r="XY43">
        <f t="shared" si="311"/>
        <v>10258.720000000001</v>
      </c>
      <c r="XZ43">
        <f t="shared" si="312"/>
        <v>187.99</v>
      </c>
    </row>
    <row r="44" spans="1:650" x14ac:dyDescent="0.45">
      <c r="C44" s="4" t="s">
        <v>52</v>
      </c>
      <c r="D44" s="4"/>
      <c r="E44" s="26" t="s">
        <v>53</v>
      </c>
      <c r="F44" s="26" t="s">
        <v>48</v>
      </c>
      <c r="G44" s="41"/>
      <c r="H44" s="26" t="s">
        <v>49</v>
      </c>
      <c r="AT44">
        <v>41</v>
      </c>
      <c r="AU44">
        <f t="shared" si="673"/>
        <v>0</v>
      </c>
      <c r="AV44">
        <f t="shared" si="674"/>
        <v>0</v>
      </c>
      <c r="AW44">
        <f t="shared" si="675"/>
        <v>0</v>
      </c>
      <c r="AX44">
        <f t="shared" si="676"/>
        <v>0</v>
      </c>
      <c r="AY44">
        <f t="shared" si="677"/>
        <v>0</v>
      </c>
      <c r="AZ44">
        <f t="shared" si="678"/>
        <v>0</v>
      </c>
      <c r="BA44">
        <f t="shared" si="679"/>
        <v>0</v>
      </c>
      <c r="BB44">
        <f t="shared" si="680"/>
        <v>0</v>
      </c>
      <c r="BC44">
        <f t="shared" si="681"/>
        <v>0</v>
      </c>
      <c r="BD44">
        <f t="shared" si="682"/>
        <v>0</v>
      </c>
      <c r="BE44">
        <f t="shared" si="393"/>
        <v>0</v>
      </c>
      <c r="BF44">
        <f t="shared" si="394"/>
        <v>0</v>
      </c>
      <c r="BG44">
        <f t="shared" si="395"/>
        <v>0</v>
      </c>
      <c r="BH44">
        <f t="shared" si="396"/>
        <v>0</v>
      </c>
      <c r="BI44">
        <f t="shared" si="397"/>
        <v>0</v>
      </c>
      <c r="BJ44">
        <f t="shared" si="398"/>
        <v>0</v>
      </c>
      <c r="BK44">
        <f t="shared" si="399"/>
        <v>0</v>
      </c>
      <c r="BL44">
        <f t="shared" si="400"/>
        <v>0</v>
      </c>
      <c r="BM44">
        <f t="shared" si="401"/>
        <v>0</v>
      </c>
      <c r="BN44">
        <f t="shared" si="402"/>
        <v>0</v>
      </c>
      <c r="BO44">
        <f t="shared" si="403"/>
        <v>0</v>
      </c>
      <c r="BP44">
        <f t="shared" si="404"/>
        <v>0</v>
      </c>
      <c r="BQ44">
        <f t="shared" si="405"/>
        <v>0</v>
      </c>
      <c r="BR44">
        <f t="shared" si="406"/>
        <v>0</v>
      </c>
      <c r="BS44">
        <f t="shared" si="407"/>
        <v>0</v>
      </c>
      <c r="BT44">
        <f t="shared" si="408"/>
        <v>0</v>
      </c>
      <c r="BU44">
        <f t="shared" si="409"/>
        <v>0</v>
      </c>
      <c r="BV44">
        <f t="shared" si="410"/>
        <v>0</v>
      </c>
      <c r="BW44">
        <f t="shared" si="411"/>
        <v>0</v>
      </c>
      <c r="BX44">
        <f t="shared" si="412"/>
        <v>0</v>
      </c>
      <c r="BY44">
        <f t="shared" si="413"/>
        <v>0</v>
      </c>
      <c r="BZ44">
        <f t="shared" si="414"/>
        <v>0</v>
      </c>
      <c r="CA44">
        <f t="shared" si="415"/>
        <v>0</v>
      </c>
      <c r="CB44">
        <f t="shared" si="416"/>
        <v>0</v>
      </c>
      <c r="CC44">
        <f t="shared" si="417"/>
        <v>0</v>
      </c>
      <c r="CD44">
        <f t="shared" si="418"/>
        <v>0</v>
      </c>
      <c r="CE44">
        <f t="shared" si="419"/>
        <v>0</v>
      </c>
      <c r="CF44">
        <f t="shared" si="420"/>
        <v>0</v>
      </c>
      <c r="CG44">
        <f t="shared" si="421"/>
        <v>0</v>
      </c>
      <c r="CH44">
        <f t="shared" si="422"/>
        <v>0</v>
      </c>
      <c r="CI44">
        <f t="shared" si="423"/>
        <v>653</v>
      </c>
      <c r="CJ44">
        <f t="shared" si="424"/>
        <v>0</v>
      </c>
      <c r="CK44">
        <f t="shared" si="425"/>
        <v>0</v>
      </c>
      <c r="CL44">
        <f t="shared" si="426"/>
        <v>0</v>
      </c>
      <c r="CM44">
        <f t="shared" si="427"/>
        <v>0</v>
      </c>
      <c r="CN44" t="str">
        <f t="shared" si="428"/>
        <v/>
      </c>
      <c r="CO44" t="str">
        <f t="shared" si="429"/>
        <v/>
      </c>
      <c r="CP44">
        <f t="shared" si="430"/>
        <v>3</v>
      </c>
      <c r="DM44">
        <f t="shared" si="431"/>
        <v>999</v>
      </c>
      <c r="DN44">
        <f t="shared" si="432"/>
        <v>999</v>
      </c>
      <c r="DV44">
        <v>41</v>
      </c>
      <c r="DW44">
        <f t="shared" si="683"/>
        <v>0</v>
      </c>
      <c r="DX44">
        <f t="shared" si="684"/>
        <v>0</v>
      </c>
      <c r="DY44">
        <f t="shared" si="685"/>
        <v>0</v>
      </c>
      <c r="DZ44">
        <f t="shared" si="686"/>
        <v>0</v>
      </c>
      <c r="EA44">
        <f t="shared" si="687"/>
        <v>0</v>
      </c>
      <c r="EB44">
        <f t="shared" si="688"/>
        <v>0</v>
      </c>
      <c r="EC44">
        <f t="shared" si="689"/>
        <v>0</v>
      </c>
      <c r="ED44">
        <f t="shared" si="690"/>
        <v>0</v>
      </c>
      <c r="EE44">
        <f t="shared" si="691"/>
        <v>0</v>
      </c>
      <c r="EF44">
        <f t="shared" si="692"/>
        <v>0</v>
      </c>
      <c r="EG44">
        <f t="shared" si="433"/>
        <v>0</v>
      </c>
      <c r="EH44">
        <f t="shared" si="434"/>
        <v>0</v>
      </c>
      <c r="EI44">
        <f t="shared" si="435"/>
        <v>0</v>
      </c>
      <c r="EJ44">
        <f t="shared" si="436"/>
        <v>0</v>
      </c>
      <c r="EK44">
        <f t="shared" si="437"/>
        <v>0</v>
      </c>
      <c r="EL44">
        <f t="shared" si="438"/>
        <v>0</v>
      </c>
      <c r="EM44">
        <f t="shared" si="439"/>
        <v>0</v>
      </c>
      <c r="EN44">
        <f t="shared" si="440"/>
        <v>0</v>
      </c>
      <c r="EO44">
        <f t="shared" si="441"/>
        <v>0</v>
      </c>
      <c r="EP44">
        <f t="shared" si="442"/>
        <v>0</v>
      </c>
      <c r="EQ44">
        <f t="shared" si="443"/>
        <v>0</v>
      </c>
      <c r="ER44">
        <f t="shared" si="444"/>
        <v>0</v>
      </c>
      <c r="ES44">
        <f t="shared" si="445"/>
        <v>0</v>
      </c>
      <c r="ET44">
        <f t="shared" si="446"/>
        <v>0</v>
      </c>
      <c r="EU44">
        <f t="shared" si="447"/>
        <v>0</v>
      </c>
      <c r="EV44">
        <f t="shared" si="448"/>
        <v>0</v>
      </c>
      <c r="EW44">
        <f t="shared" si="449"/>
        <v>0</v>
      </c>
      <c r="EX44">
        <f t="shared" si="450"/>
        <v>0</v>
      </c>
      <c r="EY44">
        <f t="shared" si="451"/>
        <v>0</v>
      </c>
      <c r="EZ44">
        <f t="shared" si="452"/>
        <v>0</v>
      </c>
      <c r="FA44">
        <f t="shared" si="453"/>
        <v>0</v>
      </c>
      <c r="FB44">
        <f t="shared" si="454"/>
        <v>0</v>
      </c>
      <c r="FC44">
        <f t="shared" si="455"/>
        <v>0</v>
      </c>
      <c r="FD44">
        <f t="shared" si="456"/>
        <v>0</v>
      </c>
      <c r="FE44">
        <f t="shared" si="457"/>
        <v>0</v>
      </c>
      <c r="FF44">
        <f t="shared" si="458"/>
        <v>0</v>
      </c>
      <c r="FG44">
        <f t="shared" si="459"/>
        <v>0</v>
      </c>
      <c r="FH44">
        <f t="shared" si="460"/>
        <v>0</v>
      </c>
      <c r="FI44">
        <f t="shared" si="461"/>
        <v>0</v>
      </c>
      <c r="FJ44">
        <f t="shared" si="462"/>
        <v>0</v>
      </c>
      <c r="FK44">
        <f t="shared" si="463"/>
        <v>653</v>
      </c>
      <c r="FL44">
        <f t="shared" si="464"/>
        <v>0</v>
      </c>
      <c r="FM44">
        <f t="shared" si="465"/>
        <v>0</v>
      </c>
      <c r="FN44">
        <f t="shared" si="466"/>
        <v>0</v>
      </c>
      <c r="FO44">
        <f t="shared" si="467"/>
        <v>0</v>
      </c>
      <c r="FP44" t="str">
        <f t="shared" si="468"/>
        <v/>
      </c>
      <c r="FQ44" t="str">
        <f t="shared" si="469"/>
        <v/>
      </c>
      <c r="FR44">
        <f t="shared" si="470"/>
        <v>3</v>
      </c>
      <c r="GO44">
        <f t="shared" si="471"/>
        <v>999</v>
      </c>
      <c r="GP44">
        <f t="shared" si="472"/>
        <v>999</v>
      </c>
      <c r="GX44">
        <v>41</v>
      </c>
      <c r="GY44">
        <f t="shared" si="693"/>
        <v>1070.8800000000001</v>
      </c>
      <c r="GZ44">
        <f t="shared" si="694"/>
        <v>5592.75</v>
      </c>
      <c r="HA44">
        <f t="shared" si="695"/>
        <v>3595.09</v>
      </c>
      <c r="HB44">
        <f t="shared" si="696"/>
        <v>0</v>
      </c>
      <c r="HC44">
        <f t="shared" si="697"/>
        <v>0</v>
      </c>
      <c r="HD44">
        <f t="shared" si="698"/>
        <v>0</v>
      </c>
      <c r="HE44">
        <f t="shared" si="699"/>
        <v>0</v>
      </c>
      <c r="HF44">
        <f t="shared" si="700"/>
        <v>0</v>
      </c>
      <c r="HG44">
        <f t="shared" si="701"/>
        <v>0</v>
      </c>
      <c r="HH44">
        <f t="shared" si="702"/>
        <v>0</v>
      </c>
      <c r="HI44">
        <f t="shared" si="473"/>
        <v>90</v>
      </c>
      <c r="HJ44">
        <f t="shared" si="474"/>
        <v>163</v>
      </c>
      <c r="HK44">
        <f t="shared" si="475"/>
        <v>200</v>
      </c>
      <c r="HL44">
        <f t="shared" si="476"/>
        <v>0</v>
      </c>
      <c r="HM44">
        <f t="shared" si="477"/>
        <v>0</v>
      </c>
      <c r="HN44">
        <f t="shared" si="478"/>
        <v>0</v>
      </c>
      <c r="HO44">
        <f t="shared" si="479"/>
        <v>0</v>
      </c>
      <c r="HP44">
        <f t="shared" si="480"/>
        <v>0</v>
      </c>
      <c r="HQ44">
        <f t="shared" si="481"/>
        <v>0</v>
      </c>
      <c r="HR44">
        <f t="shared" si="482"/>
        <v>0</v>
      </c>
      <c r="HS44">
        <f t="shared" si="483"/>
        <v>1001.4000000000001</v>
      </c>
      <c r="HT44">
        <f t="shared" si="484"/>
        <v>5557.87</v>
      </c>
      <c r="HU44">
        <f t="shared" si="485"/>
        <v>3430.7400000000002</v>
      </c>
      <c r="HV44">
        <f t="shared" si="486"/>
        <v>0</v>
      </c>
      <c r="HW44">
        <f t="shared" si="487"/>
        <v>0</v>
      </c>
      <c r="HX44">
        <f t="shared" si="488"/>
        <v>0</v>
      </c>
      <c r="HY44">
        <f t="shared" si="489"/>
        <v>0</v>
      </c>
      <c r="HZ44">
        <f t="shared" si="490"/>
        <v>0</v>
      </c>
      <c r="IA44">
        <f t="shared" si="491"/>
        <v>0</v>
      </c>
      <c r="IB44">
        <f t="shared" si="492"/>
        <v>0</v>
      </c>
      <c r="IC44">
        <f t="shared" si="493"/>
        <v>1001.4</v>
      </c>
      <c r="ID44">
        <f t="shared" si="494"/>
        <v>5557.87</v>
      </c>
      <c r="IE44">
        <f t="shared" si="495"/>
        <v>3430.74</v>
      </c>
      <c r="IF44">
        <f t="shared" si="496"/>
        <v>0</v>
      </c>
      <c r="IG44">
        <f t="shared" si="497"/>
        <v>0</v>
      </c>
      <c r="IH44">
        <f t="shared" si="498"/>
        <v>0</v>
      </c>
      <c r="II44">
        <f t="shared" si="499"/>
        <v>0</v>
      </c>
      <c r="IJ44">
        <f t="shared" si="500"/>
        <v>0</v>
      </c>
      <c r="IK44">
        <f t="shared" si="501"/>
        <v>0</v>
      </c>
      <c r="IL44">
        <f t="shared" si="502"/>
        <v>0</v>
      </c>
      <c r="IM44">
        <f t="shared" si="503"/>
        <v>0</v>
      </c>
      <c r="IN44">
        <f t="shared" si="504"/>
        <v>10258.720000000001</v>
      </c>
      <c r="IO44">
        <f t="shared" si="505"/>
        <v>9990.0099999999984</v>
      </c>
      <c r="IP44">
        <f t="shared" si="506"/>
        <v>184.29000000000002</v>
      </c>
      <c r="IQ44">
        <f t="shared" si="507"/>
        <v>453.00000000000279</v>
      </c>
      <c r="IR44">
        <f t="shared" si="508"/>
        <v>1</v>
      </c>
      <c r="IS44" t="str">
        <f t="shared" si="509"/>
        <v/>
      </c>
      <c r="IT44">
        <f t="shared" si="510"/>
        <v>0</v>
      </c>
      <c r="JQ44">
        <f t="shared" si="511"/>
        <v>1</v>
      </c>
      <c r="JR44">
        <f t="shared" si="512"/>
        <v>999</v>
      </c>
      <c r="JZ44">
        <v>41</v>
      </c>
      <c r="KA44">
        <f t="shared" si="703"/>
        <v>0</v>
      </c>
      <c r="KB44">
        <f t="shared" si="704"/>
        <v>536.29999999999995</v>
      </c>
      <c r="KC44">
        <f t="shared" si="705"/>
        <v>3595.09</v>
      </c>
      <c r="KD44">
        <f t="shared" si="706"/>
        <v>0</v>
      </c>
      <c r="KE44">
        <f t="shared" si="707"/>
        <v>0</v>
      </c>
      <c r="KF44">
        <f t="shared" si="708"/>
        <v>0</v>
      </c>
      <c r="KG44">
        <f t="shared" si="709"/>
        <v>0</v>
      </c>
      <c r="KH44">
        <f t="shared" si="710"/>
        <v>0</v>
      </c>
      <c r="KI44">
        <f t="shared" si="711"/>
        <v>0</v>
      </c>
      <c r="KJ44">
        <f t="shared" si="712"/>
        <v>0</v>
      </c>
      <c r="KK44">
        <f t="shared" si="513"/>
        <v>0</v>
      </c>
      <c r="KL44">
        <f t="shared" si="514"/>
        <v>163</v>
      </c>
      <c r="KM44">
        <f t="shared" si="515"/>
        <v>200</v>
      </c>
      <c r="KN44">
        <f t="shared" si="516"/>
        <v>0</v>
      </c>
      <c r="KO44">
        <f t="shared" si="517"/>
        <v>0</v>
      </c>
      <c r="KP44">
        <f t="shared" si="518"/>
        <v>0</v>
      </c>
      <c r="KQ44">
        <f t="shared" si="519"/>
        <v>0</v>
      </c>
      <c r="KR44">
        <f t="shared" si="520"/>
        <v>0</v>
      </c>
      <c r="KS44">
        <f t="shared" si="521"/>
        <v>0</v>
      </c>
      <c r="KT44">
        <f t="shared" si="522"/>
        <v>0</v>
      </c>
      <c r="KU44">
        <f t="shared" si="523"/>
        <v>0</v>
      </c>
      <c r="KV44">
        <f t="shared" si="524"/>
        <v>385.58999999999992</v>
      </c>
      <c r="KW44">
        <f t="shared" si="525"/>
        <v>3430.7400000000002</v>
      </c>
      <c r="KX44">
        <f t="shared" si="526"/>
        <v>0</v>
      </c>
      <c r="KY44">
        <f t="shared" si="527"/>
        <v>0</v>
      </c>
      <c r="KZ44">
        <f t="shared" si="528"/>
        <v>0</v>
      </c>
      <c r="LA44">
        <f t="shared" si="529"/>
        <v>0</v>
      </c>
      <c r="LB44">
        <f t="shared" si="530"/>
        <v>0</v>
      </c>
      <c r="LC44">
        <f t="shared" si="531"/>
        <v>0</v>
      </c>
      <c r="LD44">
        <f t="shared" si="532"/>
        <v>0</v>
      </c>
      <c r="LE44">
        <f t="shared" si="533"/>
        <v>0</v>
      </c>
      <c r="LF44">
        <f t="shared" si="534"/>
        <v>195.59</v>
      </c>
      <c r="LG44">
        <f t="shared" si="535"/>
        <v>3430.74</v>
      </c>
      <c r="LH44">
        <f t="shared" si="536"/>
        <v>0</v>
      </c>
      <c r="LI44">
        <f t="shared" si="537"/>
        <v>0</v>
      </c>
      <c r="LJ44">
        <f t="shared" si="538"/>
        <v>0</v>
      </c>
      <c r="LK44">
        <f t="shared" si="539"/>
        <v>0</v>
      </c>
      <c r="LL44">
        <f t="shared" si="540"/>
        <v>0</v>
      </c>
      <c r="LM44">
        <f t="shared" si="541"/>
        <v>0</v>
      </c>
      <c r="LN44">
        <f t="shared" si="542"/>
        <v>0</v>
      </c>
      <c r="LO44">
        <f t="shared" si="543"/>
        <v>190</v>
      </c>
      <c r="LP44">
        <f t="shared" si="544"/>
        <v>4131.3900000000003</v>
      </c>
      <c r="LQ44">
        <f t="shared" si="545"/>
        <v>3626.33</v>
      </c>
      <c r="LR44">
        <f t="shared" si="546"/>
        <v>47.94</v>
      </c>
      <c r="LS44">
        <f t="shared" si="547"/>
        <v>553.00000000000045</v>
      </c>
      <c r="LT44">
        <f t="shared" si="548"/>
        <v>2</v>
      </c>
      <c r="LU44" t="str">
        <f t="shared" si="549"/>
        <v/>
      </c>
      <c r="LV44">
        <f t="shared" si="550"/>
        <v>1</v>
      </c>
      <c r="MS44">
        <f t="shared" si="551"/>
        <v>2</v>
      </c>
      <c r="MT44">
        <f t="shared" si="552"/>
        <v>999</v>
      </c>
      <c r="NB44">
        <v>41</v>
      </c>
      <c r="NC44">
        <f t="shared" si="713"/>
        <v>0</v>
      </c>
      <c r="ND44">
        <f t="shared" si="714"/>
        <v>0</v>
      </c>
      <c r="NE44">
        <f t="shared" si="715"/>
        <v>0</v>
      </c>
      <c r="NF44">
        <f t="shared" si="716"/>
        <v>0</v>
      </c>
      <c r="NG44">
        <f t="shared" si="717"/>
        <v>0</v>
      </c>
      <c r="NH44">
        <f t="shared" si="718"/>
        <v>0</v>
      </c>
      <c r="NI44">
        <f t="shared" si="719"/>
        <v>0</v>
      </c>
      <c r="NJ44">
        <f t="shared" si="720"/>
        <v>0</v>
      </c>
      <c r="NK44">
        <f t="shared" si="721"/>
        <v>0</v>
      </c>
      <c r="NL44">
        <f t="shared" si="722"/>
        <v>0</v>
      </c>
      <c r="NM44">
        <f t="shared" si="553"/>
        <v>0</v>
      </c>
      <c r="NN44">
        <f t="shared" si="554"/>
        <v>0</v>
      </c>
      <c r="NO44">
        <f t="shared" si="555"/>
        <v>0</v>
      </c>
      <c r="NP44">
        <f t="shared" si="556"/>
        <v>0</v>
      </c>
      <c r="NQ44">
        <f t="shared" si="557"/>
        <v>0</v>
      </c>
      <c r="NR44">
        <f t="shared" si="558"/>
        <v>0</v>
      </c>
      <c r="NS44">
        <f t="shared" si="559"/>
        <v>0</v>
      </c>
      <c r="NT44">
        <f t="shared" si="560"/>
        <v>0</v>
      </c>
      <c r="NU44">
        <f t="shared" si="561"/>
        <v>0</v>
      </c>
      <c r="NV44">
        <f t="shared" si="562"/>
        <v>0</v>
      </c>
      <c r="NW44">
        <f t="shared" si="563"/>
        <v>0</v>
      </c>
      <c r="NX44">
        <f t="shared" si="564"/>
        <v>0</v>
      </c>
      <c r="NY44">
        <f t="shared" si="565"/>
        <v>0</v>
      </c>
      <c r="NZ44">
        <f t="shared" si="566"/>
        <v>0</v>
      </c>
      <c r="OA44">
        <f t="shared" si="567"/>
        <v>0</v>
      </c>
      <c r="OB44">
        <f t="shared" si="568"/>
        <v>0</v>
      </c>
      <c r="OC44">
        <f t="shared" si="569"/>
        <v>0</v>
      </c>
      <c r="OD44">
        <f t="shared" si="570"/>
        <v>0</v>
      </c>
      <c r="OE44">
        <f t="shared" si="571"/>
        <v>0</v>
      </c>
      <c r="OF44">
        <f t="shared" si="572"/>
        <v>0</v>
      </c>
      <c r="OG44">
        <f t="shared" si="573"/>
        <v>0</v>
      </c>
      <c r="OH44">
        <f t="shared" si="574"/>
        <v>0</v>
      </c>
      <c r="OI44">
        <f t="shared" si="575"/>
        <v>0</v>
      </c>
      <c r="OJ44">
        <f t="shared" si="576"/>
        <v>0</v>
      </c>
      <c r="OK44">
        <f t="shared" si="577"/>
        <v>0</v>
      </c>
      <c r="OL44">
        <f t="shared" si="578"/>
        <v>0</v>
      </c>
      <c r="OM44">
        <f t="shared" si="579"/>
        <v>0</v>
      </c>
      <c r="ON44">
        <f t="shared" si="580"/>
        <v>0</v>
      </c>
      <c r="OO44">
        <f t="shared" si="581"/>
        <v>0</v>
      </c>
      <c r="OP44">
        <f t="shared" si="582"/>
        <v>0</v>
      </c>
      <c r="OQ44">
        <f t="shared" si="583"/>
        <v>653</v>
      </c>
      <c r="OR44">
        <f t="shared" si="584"/>
        <v>0</v>
      </c>
      <c r="OS44">
        <f t="shared" si="585"/>
        <v>0</v>
      </c>
      <c r="OT44">
        <f t="shared" si="586"/>
        <v>0</v>
      </c>
      <c r="OU44">
        <f t="shared" si="587"/>
        <v>0</v>
      </c>
      <c r="OV44" t="str">
        <f t="shared" si="588"/>
        <v/>
      </c>
      <c r="OW44" t="str">
        <f t="shared" si="589"/>
        <v/>
      </c>
      <c r="OX44">
        <f t="shared" si="590"/>
        <v>3</v>
      </c>
      <c r="PU44">
        <f t="shared" si="591"/>
        <v>999</v>
      </c>
      <c r="PV44">
        <f t="shared" si="592"/>
        <v>999</v>
      </c>
      <c r="QD44">
        <v>41</v>
      </c>
      <c r="QE44">
        <f t="shared" si="723"/>
        <v>0</v>
      </c>
      <c r="QF44">
        <f t="shared" si="724"/>
        <v>0</v>
      </c>
      <c r="QG44">
        <f t="shared" si="725"/>
        <v>0</v>
      </c>
      <c r="QH44">
        <f t="shared" si="726"/>
        <v>0</v>
      </c>
      <c r="QI44">
        <f t="shared" si="727"/>
        <v>0</v>
      </c>
      <c r="QJ44">
        <f t="shared" si="728"/>
        <v>0</v>
      </c>
      <c r="QK44">
        <f t="shared" si="729"/>
        <v>0</v>
      </c>
      <c r="QL44">
        <f t="shared" si="730"/>
        <v>0</v>
      </c>
      <c r="QM44">
        <f t="shared" si="731"/>
        <v>0</v>
      </c>
      <c r="QN44">
        <f t="shared" si="732"/>
        <v>0</v>
      </c>
      <c r="QO44">
        <f t="shared" si="593"/>
        <v>0</v>
      </c>
      <c r="QP44">
        <f t="shared" si="594"/>
        <v>0</v>
      </c>
      <c r="QQ44">
        <f t="shared" si="595"/>
        <v>0</v>
      </c>
      <c r="QR44">
        <f t="shared" si="596"/>
        <v>0</v>
      </c>
      <c r="QS44">
        <f t="shared" si="597"/>
        <v>0</v>
      </c>
      <c r="QT44">
        <f t="shared" si="598"/>
        <v>0</v>
      </c>
      <c r="QU44">
        <f t="shared" si="599"/>
        <v>0</v>
      </c>
      <c r="QV44">
        <f t="shared" si="600"/>
        <v>0</v>
      </c>
      <c r="QW44">
        <f t="shared" si="601"/>
        <v>0</v>
      </c>
      <c r="QX44">
        <f t="shared" si="602"/>
        <v>0</v>
      </c>
      <c r="QY44">
        <f t="shared" si="603"/>
        <v>0</v>
      </c>
      <c r="QZ44">
        <f t="shared" si="604"/>
        <v>0</v>
      </c>
      <c r="RA44">
        <f t="shared" si="605"/>
        <v>0</v>
      </c>
      <c r="RB44">
        <f t="shared" si="606"/>
        <v>0</v>
      </c>
      <c r="RC44">
        <f t="shared" si="607"/>
        <v>0</v>
      </c>
      <c r="RD44">
        <f t="shared" si="608"/>
        <v>0</v>
      </c>
      <c r="RE44">
        <f t="shared" si="609"/>
        <v>0</v>
      </c>
      <c r="RF44">
        <f t="shared" si="610"/>
        <v>0</v>
      </c>
      <c r="RG44">
        <f t="shared" si="611"/>
        <v>0</v>
      </c>
      <c r="RH44">
        <f t="shared" si="612"/>
        <v>0</v>
      </c>
      <c r="RI44">
        <f t="shared" si="613"/>
        <v>0</v>
      </c>
      <c r="RJ44">
        <f t="shared" si="614"/>
        <v>0</v>
      </c>
      <c r="RK44">
        <f t="shared" si="615"/>
        <v>0</v>
      </c>
      <c r="RL44">
        <f t="shared" si="616"/>
        <v>0</v>
      </c>
      <c r="RM44">
        <f t="shared" si="617"/>
        <v>0</v>
      </c>
      <c r="RN44">
        <f t="shared" si="618"/>
        <v>0</v>
      </c>
      <c r="RO44">
        <f t="shared" si="619"/>
        <v>0</v>
      </c>
      <c r="RP44">
        <f t="shared" si="620"/>
        <v>0</v>
      </c>
      <c r="RQ44">
        <f t="shared" si="621"/>
        <v>0</v>
      </c>
      <c r="RR44">
        <f t="shared" si="622"/>
        <v>0</v>
      </c>
      <c r="RS44">
        <f t="shared" si="623"/>
        <v>753</v>
      </c>
      <c r="RT44">
        <f t="shared" si="624"/>
        <v>0</v>
      </c>
      <c r="RU44">
        <f t="shared" si="625"/>
        <v>0</v>
      </c>
      <c r="RV44">
        <f t="shared" si="626"/>
        <v>0</v>
      </c>
      <c r="RW44">
        <f t="shared" si="627"/>
        <v>0</v>
      </c>
      <c r="RX44" t="str">
        <f t="shared" si="628"/>
        <v/>
      </c>
      <c r="RY44" t="str">
        <f t="shared" si="629"/>
        <v/>
      </c>
      <c r="RZ44">
        <f t="shared" si="630"/>
        <v>3</v>
      </c>
      <c r="SW44">
        <f t="shared" si="631"/>
        <v>999</v>
      </c>
      <c r="SX44">
        <f t="shared" si="632"/>
        <v>999</v>
      </c>
      <c r="TF44">
        <v>41</v>
      </c>
      <c r="TG44">
        <f t="shared" si="733"/>
        <v>0</v>
      </c>
      <c r="TH44">
        <f t="shared" si="734"/>
        <v>0</v>
      </c>
      <c r="TI44">
        <f t="shared" si="735"/>
        <v>0</v>
      </c>
      <c r="TJ44">
        <f t="shared" si="736"/>
        <v>0</v>
      </c>
      <c r="TK44">
        <f t="shared" si="737"/>
        <v>0</v>
      </c>
      <c r="TL44">
        <f t="shared" si="738"/>
        <v>0</v>
      </c>
      <c r="TM44">
        <f t="shared" si="739"/>
        <v>0</v>
      </c>
      <c r="TN44">
        <f t="shared" si="740"/>
        <v>0</v>
      </c>
      <c r="TO44">
        <f t="shared" si="741"/>
        <v>0</v>
      </c>
      <c r="TP44">
        <f t="shared" si="742"/>
        <v>0</v>
      </c>
      <c r="TQ44">
        <f t="shared" si="633"/>
        <v>0</v>
      </c>
      <c r="TR44">
        <f t="shared" si="634"/>
        <v>0</v>
      </c>
      <c r="TS44">
        <f t="shared" si="635"/>
        <v>0</v>
      </c>
      <c r="TT44">
        <f t="shared" si="636"/>
        <v>0</v>
      </c>
      <c r="TU44">
        <f t="shared" si="637"/>
        <v>0</v>
      </c>
      <c r="TV44">
        <f t="shared" si="638"/>
        <v>0</v>
      </c>
      <c r="TW44">
        <f t="shared" si="639"/>
        <v>0</v>
      </c>
      <c r="TX44">
        <f t="shared" si="640"/>
        <v>0</v>
      </c>
      <c r="TY44">
        <f t="shared" si="641"/>
        <v>0</v>
      </c>
      <c r="TZ44">
        <f t="shared" si="642"/>
        <v>0</v>
      </c>
      <c r="UA44">
        <f t="shared" si="643"/>
        <v>0</v>
      </c>
      <c r="UB44">
        <f t="shared" si="644"/>
        <v>0</v>
      </c>
      <c r="UC44">
        <f t="shared" si="645"/>
        <v>0</v>
      </c>
      <c r="UD44">
        <f t="shared" si="646"/>
        <v>0</v>
      </c>
      <c r="UE44">
        <f t="shared" si="647"/>
        <v>0</v>
      </c>
      <c r="UF44">
        <f t="shared" si="648"/>
        <v>0</v>
      </c>
      <c r="UG44">
        <f t="shared" si="649"/>
        <v>0</v>
      </c>
      <c r="UH44">
        <f t="shared" si="650"/>
        <v>0</v>
      </c>
      <c r="UI44">
        <f t="shared" si="651"/>
        <v>0</v>
      </c>
      <c r="UJ44">
        <f t="shared" si="652"/>
        <v>0</v>
      </c>
      <c r="UK44">
        <f t="shared" si="653"/>
        <v>0</v>
      </c>
      <c r="UL44">
        <f t="shared" si="654"/>
        <v>0</v>
      </c>
      <c r="UM44">
        <f t="shared" si="655"/>
        <v>0</v>
      </c>
      <c r="UN44">
        <f t="shared" si="656"/>
        <v>0</v>
      </c>
      <c r="UO44">
        <f t="shared" si="657"/>
        <v>0</v>
      </c>
      <c r="UP44">
        <f t="shared" si="658"/>
        <v>0</v>
      </c>
      <c r="UQ44">
        <f t="shared" si="659"/>
        <v>0</v>
      </c>
      <c r="UR44">
        <f t="shared" si="660"/>
        <v>0</v>
      </c>
      <c r="US44">
        <f t="shared" si="661"/>
        <v>0</v>
      </c>
      <c r="UT44">
        <f t="shared" si="662"/>
        <v>0</v>
      </c>
      <c r="UU44">
        <f t="shared" si="663"/>
        <v>853</v>
      </c>
      <c r="UV44">
        <f t="shared" si="664"/>
        <v>0</v>
      </c>
      <c r="UW44">
        <f t="shared" si="665"/>
        <v>0</v>
      </c>
      <c r="UX44">
        <f t="shared" si="666"/>
        <v>0</v>
      </c>
      <c r="UY44">
        <f t="shared" si="667"/>
        <v>0</v>
      </c>
      <c r="UZ44" t="str">
        <f t="shared" si="668"/>
        <v/>
      </c>
      <c r="VA44" t="str">
        <f t="shared" si="669"/>
        <v/>
      </c>
      <c r="VB44">
        <f t="shared" si="670"/>
        <v>3</v>
      </c>
      <c r="VY44">
        <f t="shared" si="671"/>
        <v>999</v>
      </c>
      <c r="VZ44">
        <f t="shared" si="672"/>
        <v>999</v>
      </c>
      <c r="WH44">
        <v>41</v>
      </c>
      <c r="WI44">
        <f t="shared" si="383"/>
        <v>1070.8800000000001</v>
      </c>
      <c r="WJ44">
        <f t="shared" si="384"/>
        <v>5592.75</v>
      </c>
      <c r="WK44">
        <f t="shared" si="385"/>
        <v>3595.09</v>
      </c>
      <c r="WL44">
        <f t="shared" si="386"/>
        <v>0</v>
      </c>
      <c r="WM44">
        <f t="shared" si="387"/>
        <v>0</v>
      </c>
      <c r="WN44">
        <f t="shared" si="388"/>
        <v>0</v>
      </c>
      <c r="WO44">
        <f t="shared" si="389"/>
        <v>0</v>
      </c>
      <c r="WP44">
        <f t="shared" si="390"/>
        <v>0</v>
      </c>
      <c r="WQ44">
        <f t="shared" si="391"/>
        <v>0</v>
      </c>
      <c r="WR44">
        <f t="shared" si="392"/>
        <v>0</v>
      </c>
      <c r="WS44">
        <f t="shared" si="280"/>
        <v>90</v>
      </c>
      <c r="WT44">
        <f t="shared" si="281"/>
        <v>163</v>
      </c>
      <c r="WU44">
        <f t="shared" si="282"/>
        <v>200</v>
      </c>
      <c r="WV44">
        <f t="shared" si="283"/>
        <v>0</v>
      </c>
      <c r="WW44">
        <f t="shared" si="284"/>
        <v>0</v>
      </c>
      <c r="WX44">
        <f t="shared" si="285"/>
        <v>0</v>
      </c>
      <c r="WY44">
        <f t="shared" si="286"/>
        <v>0</v>
      </c>
      <c r="WZ44">
        <f t="shared" si="287"/>
        <v>0</v>
      </c>
      <c r="XA44">
        <f t="shared" si="288"/>
        <v>0</v>
      </c>
      <c r="XB44">
        <f t="shared" si="289"/>
        <v>0</v>
      </c>
      <c r="XC44">
        <f t="shared" si="290"/>
        <v>1001.4000000000001</v>
      </c>
      <c r="XD44">
        <f t="shared" si="291"/>
        <v>5557.87</v>
      </c>
      <c r="XE44">
        <f t="shared" si="292"/>
        <v>3430.7400000000002</v>
      </c>
      <c r="XF44">
        <f t="shared" si="293"/>
        <v>0</v>
      </c>
      <c r="XG44">
        <f t="shared" si="294"/>
        <v>0</v>
      </c>
      <c r="XH44">
        <f t="shared" si="295"/>
        <v>0</v>
      </c>
      <c r="XI44">
        <f t="shared" si="296"/>
        <v>0</v>
      </c>
      <c r="XJ44">
        <f t="shared" si="297"/>
        <v>0</v>
      </c>
      <c r="XK44">
        <f t="shared" si="298"/>
        <v>0</v>
      </c>
      <c r="XL44">
        <f t="shared" si="299"/>
        <v>0</v>
      </c>
      <c r="XM44">
        <f t="shared" si="300"/>
        <v>1001.4</v>
      </c>
      <c r="XN44">
        <f t="shared" si="301"/>
        <v>5557.87</v>
      </c>
      <c r="XO44">
        <f t="shared" si="302"/>
        <v>3430.74</v>
      </c>
      <c r="XP44">
        <f t="shared" si="303"/>
        <v>0</v>
      </c>
      <c r="XQ44">
        <f t="shared" si="304"/>
        <v>0</v>
      </c>
      <c r="XR44">
        <f t="shared" si="305"/>
        <v>0</v>
      </c>
      <c r="XS44">
        <f t="shared" si="306"/>
        <v>0</v>
      </c>
      <c r="XT44">
        <f t="shared" si="307"/>
        <v>0</v>
      </c>
      <c r="XU44">
        <f t="shared" si="308"/>
        <v>0</v>
      </c>
      <c r="XV44">
        <f t="shared" si="309"/>
        <v>0</v>
      </c>
      <c r="XX44">
        <f t="shared" si="310"/>
        <v>10258.720000000001</v>
      </c>
      <c r="XY44">
        <f t="shared" si="311"/>
        <v>9990.0099999999984</v>
      </c>
      <c r="XZ44">
        <f t="shared" si="312"/>
        <v>184.29000000000002</v>
      </c>
    </row>
    <row r="45" spans="1:650" x14ac:dyDescent="0.45">
      <c r="C45" s="3" t="s">
        <v>54</v>
      </c>
      <c r="D45" s="3"/>
      <c r="E45" s="31">
        <f>IF(CQ2&lt;=0,"",IF(CK2=1,CJ2,"&gt;72"))</f>
        <v>38</v>
      </c>
      <c r="F45" s="32">
        <f>CP2</f>
        <v>47178</v>
      </c>
      <c r="G45" s="40"/>
      <c r="H45" s="33">
        <f>CN2</f>
        <v>5804.6299999999983</v>
      </c>
      <c r="AT45">
        <v>42</v>
      </c>
      <c r="AU45">
        <f t="shared" si="673"/>
        <v>0</v>
      </c>
      <c r="AV45">
        <f t="shared" si="674"/>
        <v>0</v>
      </c>
      <c r="AW45">
        <f t="shared" si="675"/>
        <v>0</v>
      </c>
      <c r="AX45">
        <f t="shared" si="676"/>
        <v>0</v>
      </c>
      <c r="AY45">
        <f t="shared" si="677"/>
        <v>0</v>
      </c>
      <c r="AZ45">
        <f t="shared" si="678"/>
        <v>0</v>
      </c>
      <c r="BA45">
        <f t="shared" si="679"/>
        <v>0</v>
      </c>
      <c r="BB45">
        <f t="shared" si="680"/>
        <v>0</v>
      </c>
      <c r="BC45">
        <f t="shared" si="681"/>
        <v>0</v>
      </c>
      <c r="BD45">
        <f t="shared" si="682"/>
        <v>0</v>
      </c>
      <c r="BE45">
        <f t="shared" si="393"/>
        <v>0</v>
      </c>
      <c r="BF45">
        <f t="shared" si="394"/>
        <v>0</v>
      </c>
      <c r="BG45">
        <f t="shared" si="395"/>
        <v>0</v>
      </c>
      <c r="BH45">
        <f t="shared" si="396"/>
        <v>0</v>
      </c>
      <c r="BI45">
        <f t="shared" si="397"/>
        <v>0</v>
      </c>
      <c r="BJ45">
        <f t="shared" si="398"/>
        <v>0</v>
      </c>
      <c r="BK45">
        <f t="shared" si="399"/>
        <v>0</v>
      </c>
      <c r="BL45">
        <f t="shared" si="400"/>
        <v>0</v>
      </c>
      <c r="BM45">
        <f t="shared" si="401"/>
        <v>0</v>
      </c>
      <c r="BN45">
        <f t="shared" si="402"/>
        <v>0</v>
      </c>
      <c r="BO45">
        <f t="shared" si="403"/>
        <v>0</v>
      </c>
      <c r="BP45">
        <f t="shared" si="404"/>
        <v>0</v>
      </c>
      <c r="BQ45">
        <f t="shared" si="405"/>
        <v>0</v>
      </c>
      <c r="BR45">
        <f t="shared" si="406"/>
        <v>0</v>
      </c>
      <c r="BS45">
        <f t="shared" si="407"/>
        <v>0</v>
      </c>
      <c r="BT45">
        <f t="shared" si="408"/>
        <v>0</v>
      </c>
      <c r="BU45">
        <f t="shared" si="409"/>
        <v>0</v>
      </c>
      <c r="BV45">
        <f t="shared" si="410"/>
        <v>0</v>
      </c>
      <c r="BW45">
        <f t="shared" si="411"/>
        <v>0</v>
      </c>
      <c r="BX45">
        <f t="shared" si="412"/>
        <v>0</v>
      </c>
      <c r="BY45">
        <f t="shared" si="413"/>
        <v>0</v>
      </c>
      <c r="BZ45">
        <f t="shared" si="414"/>
        <v>0</v>
      </c>
      <c r="CA45">
        <f t="shared" si="415"/>
        <v>0</v>
      </c>
      <c r="CB45">
        <f t="shared" si="416"/>
        <v>0</v>
      </c>
      <c r="CC45">
        <f t="shared" si="417"/>
        <v>0</v>
      </c>
      <c r="CD45">
        <f t="shared" si="418"/>
        <v>0</v>
      </c>
      <c r="CE45">
        <f t="shared" si="419"/>
        <v>0</v>
      </c>
      <c r="CF45">
        <f t="shared" si="420"/>
        <v>0</v>
      </c>
      <c r="CG45">
        <f t="shared" si="421"/>
        <v>0</v>
      </c>
      <c r="CH45">
        <f t="shared" si="422"/>
        <v>0</v>
      </c>
      <c r="CI45">
        <f t="shared" si="423"/>
        <v>653</v>
      </c>
      <c r="CJ45">
        <f t="shared" si="424"/>
        <v>0</v>
      </c>
      <c r="CK45">
        <f t="shared" si="425"/>
        <v>0</v>
      </c>
      <c r="CL45">
        <f t="shared" si="426"/>
        <v>0</v>
      </c>
      <c r="CM45">
        <f t="shared" si="427"/>
        <v>0</v>
      </c>
      <c r="CN45" t="str">
        <f t="shared" si="428"/>
        <v/>
      </c>
      <c r="CO45" t="str">
        <f t="shared" si="429"/>
        <v/>
      </c>
      <c r="CP45">
        <f t="shared" si="430"/>
        <v>3</v>
      </c>
      <c r="DM45">
        <f t="shared" si="431"/>
        <v>999</v>
      </c>
      <c r="DN45">
        <f t="shared" si="432"/>
        <v>999</v>
      </c>
      <c r="DV45">
        <v>42</v>
      </c>
      <c r="DW45">
        <f t="shared" si="683"/>
        <v>0</v>
      </c>
      <c r="DX45">
        <f t="shared" si="684"/>
        <v>0</v>
      </c>
      <c r="DY45">
        <f t="shared" si="685"/>
        <v>0</v>
      </c>
      <c r="DZ45">
        <f t="shared" si="686"/>
        <v>0</v>
      </c>
      <c r="EA45">
        <f t="shared" si="687"/>
        <v>0</v>
      </c>
      <c r="EB45">
        <f t="shared" si="688"/>
        <v>0</v>
      </c>
      <c r="EC45">
        <f t="shared" si="689"/>
        <v>0</v>
      </c>
      <c r="ED45">
        <f t="shared" si="690"/>
        <v>0</v>
      </c>
      <c r="EE45">
        <f t="shared" si="691"/>
        <v>0</v>
      </c>
      <c r="EF45">
        <f t="shared" si="692"/>
        <v>0</v>
      </c>
      <c r="EG45">
        <f t="shared" si="433"/>
        <v>0</v>
      </c>
      <c r="EH45">
        <f t="shared" si="434"/>
        <v>0</v>
      </c>
      <c r="EI45">
        <f t="shared" si="435"/>
        <v>0</v>
      </c>
      <c r="EJ45">
        <f t="shared" si="436"/>
        <v>0</v>
      </c>
      <c r="EK45">
        <f t="shared" si="437"/>
        <v>0</v>
      </c>
      <c r="EL45">
        <f t="shared" si="438"/>
        <v>0</v>
      </c>
      <c r="EM45">
        <f t="shared" si="439"/>
        <v>0</v>
      </c>
      <c r="EN45">
        <f t="shared" si="440"/>
        <v>0</v>
      </c>
      <c r="EO45">
        <f t="shared" si="441"/>
        <v>0</v>
      </c>
      <c r="EP45">
        <f t="shared" si="442"/>
        <v>0</v>
      </c>
      <c r="EQ45">
        <f t="shared" si="443"/>
        <v>0</v>
      </c>
      <c r="ER45">
        <f t="shared" si="444"/>
        <v>0</v>
      </c>
      <c r="ES45">
        <f t="shared" si="445"/>
        <v>0</v>
      </c>
      <c r="ET45">
        <f t="shared" si="446"/>
        <v>0</v>
      </c>
      <c r="EU45">
        <f t="shared" si="447"/>
        <v>0</v>
      </c>
      <c r="EV45">
        <f t="shared" si="448"/>
        <v>0</v>
      </c>
      <c r="EW45">
        <f t="shared" si="449"/>
        <v>0</v>
      </c>
      <c r="EX45">
        <f t="shared" si="450"/>
        <v>0</v>
      </c>
      <c r="EY45">
        <f t="shared" si="451"/>
        <v>0</v>
      </c>
      <c r="EZ45">
        <f t="shared" si="452"/>
        <v>0</v>
      </c>
      <c r="FA45">
        <f t="shared" si="453"/>
        <v>0</v>
      </c>
      <c r="FB45">
        <f t="shared" si="454"/>
        <v>0</v>
      </c>
      <c r="FC45">
        <f t="shared" si="455"/>
        <v>0</v>
      </c>
      <c r="FD45">
        <f t="shared" si="456"/>
        <v>0</v>
      </c>
      <c r="FE45">
        <f t="shared" si="457"/>
        <v>0</v>
      </c>
      <c r="FF45">
        <f t="shared" si="458"/>
        <v>0</v>
      </c>
      <c r="FG45">
        <f t="shared" si="459"/>
        <v>0</v>
      </c>
      <c r="FH45">
        <f t="shared" si="460"/>
        <v>0</v>
      </c>
      <c r="FI45">
        <f t="shared" si="461"/>
        <v>0</v>
      </c>
      <c r="FJ45">
        <f t="shared" si="462"/>
        <v>0</v>
      </c>
      <c r="FK45">
        <f t="shared" si="463"/>
        <v>653</v>
      </c>
      <c r="FL45">
        <f t="shared" si="464"/>
        <v>0</v>
      </c>
      <c r="FM45">
        <f t="shared" si="465"/>
        <v>0</v>
      </c>
      <c r="FN45">
        <f t="shared" si="466"/>
        <v>0</v>
      </c>
      <c r="FO45">
        <f t="shared" si="467"/>
        <v>0</v>
      </c>
      <c r="FP45" t="str">
        <f t="shared" si="468"/>
        <v/>
      </c>
      <c r="FQ45" t="str">
        <f t="shared" si="469"/>
        <v/>
      </c>
      <c r="FR45">
        <f t="shared" si="470"/>
        <v>3</v>
      </c>
      <c r="GO45">
        <f t="shared" si="471"/>
        <v>999</v>
      </c>
      <c r="GP45">
        <f t="shared" si="472"/>
        <v>999</v>
      </c>
      <c r="GX45">
        <v>42</v>
      </c>
      <c r="GY45">
        <f t="shared" si="693"/>
        <v>1001.4</v>
      </c>
      <c r="GZ45">
        <f t="shared" si="694"/>
        <v>5557.87</v>
      </c>
      <c r="HA45">
        <f t="shared" si="695"/>
        <v>3430.74</v>
      </c>
      <c r="HB45">
        <f t="shared" si="696"/>
        <v>0</v>
      </c>
      <c r="HC45">
        <f t="shared" si="697"/>
        <v>0</v>
      </c>
      <c r="HD45">
        <f t="shared" si="698"/>
        <v>0</v>
      </c>
      <c r="HE45">
        <f t="shared" si="699"/>
        <v>0</v>
      </c>
      <c r="HF45">
        <f t="shared" si="700"/>
        <v>0</v>
      </c>
      <c r="HG45">
        <f t="shared" si="701"/>
        <v>0</v>
      </c>
      <c r="HH45">
        <f t="shared" si="702"/>
        <v>0</v>
      </c>
      <c r="HI45">
        <f t="shared" si="473"/>
        <v>90</v>
      </c>
      <c r="HJ45">
        <f t="shared" si="474"/>
        <v>163</v>
      </c>
      <c r="HK45">
        <f t="shared" si="475"/>
        <v>200</v>
      </c>
      <c r="HL45">
        <f t="shared" si="476"/>
        <v>0</v>
      </c>
      <c r="HM45">
        <f t="shared" si="477"/>
        <v>0</v>
      </c>
      <c r="HN45">
        <f t="shared" si="478"/>
        <v>0</v>
      </c>
      <c r="HO45">
        <f t="shared" si="479"/>
        <v>0</v>
      </c>
      <c r="HP45">
        <f t="shared" si="480"/>
        <v>0</v>
      </c>
      <c r="HQ45">
        <f t="shared" si="481"/>
        <v>0</v>
      </c>
      <c r="HR45">
        <f t="shared" si="482"/>
        <v>0</v>
      </c>
      <c r="HS45">
        <f t="shared" si="483"/>
        <v>930.59</v>
      </c>
      <c r="HT45">
        <f t="shared" si="484"/>
        <v>5522.19</v>
      </c>
      <c r="HU45">
        <f t="shared" si="485"/>
        <v>3264.7599999999998</v>
      </c>
      <c r="HV45">
        <f t="shared" si="486"/>
        <v>0</v>
      </c>
      <c r="HW45">
        <f t="shared" si="487"/>
        <v>0</v>
      </c>
      <c r="HX45">
        <f t="shared" si="488"/>
        <v>0</v>
      </c>
      <c r="HY45">
        <f t="shared" si="489"/>
        <v>0</v>
      </c>
      <c r="HZ45">
        <f t="shared" si="490"/>
        <v>0</v>
      </c>
      <c r="IA45">
        <f t="shared" si="491"/>
        <v>0</v>
      </c>
      <c r="IB45">
        <f t="shared" si="492"/>
        <v>0</v>
      </c>
      <c r="IC45">
        <f t="shared" si="493"/>
        <v>930.59</v>
      </c>
      <c r="ID45">
        <f t="shared" si="494"/>
        <v>5522.19</v>
      </c>
      <c r="IE45">
        <f t="shared" si="495"/>
        <v>3264.76</v>
      </c>
      <c r="IF45">
        <f t="shared" si="496"/>
        <v>0</v>
      </c>
      <c r="IG45">
        <f t="shared" si="497"/>
        <v>0</v>
      </c>
      <c r="IH45">
        <f t="shared" si="498"/>
        <v>0</v>
      </c>
      <c r="II45">
        <f t="shared" si="499"/>
        <v>0</v>
      </c>
      <c r="IJ45">
        <f t="shared" si="500"/>
        <v>0</v>
      </c>
      <c r="IK45">
        <f t="shared" si="501"/>
        <v>0</v>
      </c>
      <c r="IL45">
        <f t="shared" si="502"/>
        <v>0</v>
      </c>
      <c r="IM45">
        <f t="shared" si="503"/>
        <v>0</v>
      </c>
      <c r="IN45">
        <f t="shared" si="504"/>
        <v>9990.0099999999984</v>
      </c>
      <c r="IO45">
        <f t="shared" si="505"/>
        <v>9717.5400000000009</v>
      </c>
      <c r="IP45">
        <f t="shared" si="506"/>
        <v>180.53</v>
      </c>
      <c r="IQ45">
        <f t="shared" si="507"/>
        <v>452.9999999999975</v>
      </c>
      <c r="IR45">
        <f t="shared" si="508"/>
        <v>1</v>
      </c>
      <c r="IS45" t="str">
        <f t="shared" si="509"/>
        <v/>
      </c>
      <c r="IT45">
        <f t="shared" si="510"/>
        <v>0</v>
      </c>
      <c r="JQ45">
        <f t="shared" si="511"/>
        <v>1</v>
      </c>
      <c r="JR45">
        <f t="shared" si="512"/>
        <v>999</v>
      </c>
      <c r="JZ45">
        <v>42</v>
      </c>
      <c r="KA45">
        <f t="shared" si="703"/>
        <v>0</v>
      </c>
      <c r="KB45">
        <f t="shared" si="704"/>
        <v>195.59</v>
      </c>
      <c r="KC45">
        <f t="shared" si="705"/>
        <v>3430.74</v>
      </c>
      <c r="KD45">
        <f t="shared" si="706"/>
        <v>0</v>
      </c>
      <c r="KE45">
        <f t="shared" si="707"/>
        <v>0</v>
      </c>
      <c r="KF45">
        <f t="shared" si="708"/>
        <v>0</v>
      </c>
      <c r="KG45">
        <f t="shared" si="709"/>
        <v>0</v>
      </c>
      <c r="KH45">
        <f t="shared" si="710"/>
        <v>0</v>
      </c>
      <c r="KI45">
        <f t="shared" si="711"/>
        <v>0</v>
      </c>
      <c r="KJ45">
        <f t="shared" si="712"/>
        <v>0</v>
      </c>
      <c r="KK45">
        <f t="shared" si="513"/>
        <v>0</v>
      </c>
      <c r="KL45">
        <f t="shared" si="514"/>
        <v>163</v>
      </c>
      <c r="KM45">
        <f t="shared" si="515"/>
        <v>200</v>
      </c>
      <c r="KN45">
        <f t="shared" si="516"/>
        <v>0</v>
      </c>
      <c r="KO45">
        <f t="shared" si="517"/>
        <v>0</v>
      </c>
      <c r="KP45">
        <f t="shared" si="518"/>
        <v>0</v>
      </c>
      <c r="KQ45">
        <f t="shared" si="519"/>
        <v>0</v>
      </c>
      <c r="KR45">
        <f t="shared" si="520"/>
        <v>0</v>
      </c>
      <c r="KS45">
        <f t="shared" si="521"/>
        <v>0</v>
      </c>
      <c r="KT45">
        <f t="shared" si="522"/>
        <v>0</v>
      </c>
      <c r="KU45">
        <f t="shared" si="523"/>
        <v>0</v>
      </c>
      <c r="KV45">
        <f t="shared" si="524"/>
        <v>37.069999999999993</v>
      </c>
      <c r="KW45">
        <f t="shared" si="525"/>
        <v>3264.7599999999998</v>
      </c>
      <c r="KX45">
        <f t="shared" si="526"/>
        <v>0</v>
      </c>
      <c r="KY45">
        <f t="shared" si="527"/>
        <v>0</v>
      </c>
      <c r="KZ45">
        <f t="shared" si="528"/>
        <v>0</v>
      </c>
      <c r="LA45">
        <f t="shared" si="529"/>
        <v>0</v>
      </c>
      <c r="LB45">
        <f t="shared" si="530"/>
        <v>0</v>
      </c>
      <c r="LC45">
        <f t="shared" si="531"/>
        <v>0</v>
      </c>
      <c r="LD45">
        <f t="shared" si="532"/>
        <v>0</v>
      </c>
      <c r="LE45">
        <f t="shared" si="533"/>
        <v>0</v>
      </c>
      <c r="LF45">
        <f t="shared" si="534"/>
        <v>0</v>
      </c>
      <c r="LG45">
        <f t="shared" si="535"/>
        <v>3111.83</v>
      </c>
      <c r="LH45">
        <f t="shared" si="536"/>
        <v>0</v>
      </c>
      <c r="LI45">
        <f t="shared" si="537"/>
        <v>0</v>
      </c>
      <c r="LJ45">
        <f t="shared" si="538"/>
        <v>0</v>
      </c>
      <c r="LK45">
        <f t="shared" si="539"/>
        <v>0</v>
      </c>
      <c r="LL45">
        <f t="shared" si="540"/>
        <v>0</v>
      </c>
      <c r="LM45">
        <f t="shared" si="541"/>
        <v>0</v>
      </c>
      <c r="LN45">
        <f t="shared" si="542"/>
        <v>0</v>
      </c>
      <c r="LO45">
        <f t="shared" si="543"/>
        <v>190</v>
      </c>
      <c r="LP45">
        <f t="shared" si="544"/>
        <v>3626.33</v>
      </c>
      <c r="LQ45">
        <f t="shared" si="545"/>
        <v>3111.83</v>
      </c>
      <c r="LR45">
        <f t="shared" si="546"/>
        <v>38.5</v>
      </c>
      <c r="LS45">
        <f t="shared" si="547"/>
        <v>553</v>
      </c>
      <c r="LT45">
        <f t="shared" si="548"/>
        <v>2</v>
      </c>
      <c r="LU45">
        <f t="shared" si="549"/>
        <v>2</v>
      </c>
      <c r="LV45">
        <f t="shared" si="550"/>
        <v>2</v>
      </c>
      <c r="MS45">
        <f t="shared" si="551"/>
        <v>2</v>
      </c>
      <c r="MT45">
        <f t="shared" si="552"/>
        <v>2</v>
      </c>
      <c r="NB45">
        <v>42</v>
      </c>
      <c r="NC45">
        <f t="shared" si="713"/>
        <v>0</v>
      </c>
      <c r="ND45">
        <f t="shared" si="714"/>
        <v>0</v>
      </c>
      <c r="NE45">
        <f t="shared" si="715"/>
        <v>0</v>
      </c>
      <c r="NF45">
        <f t="shared" si="716"/>
        <v>0</v>
      </c>
      <c r="NG45">
        <f t="shared" si="717"/>
        <v>0</v>
      </c>
      <c r="NH45">
        <f t="shared" si="718"/>
        <v>0</v>
      </c>
      <c r="NI45">
        <f t="shared" si="719"/>
        <v>0</v>
      </c>
      <c r="NJ45">
        <f t="shared" si="720"/>
        <v>0</v>
      </c>
      <c r="NK45">
        <f t="shared" si="721"/>
        <v>0</v>
      </c>
      <c r="NL45">
        <f t="shared" si="722"/>
        <v>0</v>
      </c>
      <c r="NM45">
        <f t="shared" si="553"/>
        <v>0</v>
      </c>
      <c r="NN45">
        <f t="shared" si="554"/>
        <v>0</v>
      </c>
      <c r="NO45">
        <f t="shared" si="555"/>
        <v>0</v>
      </c>
      <c r="NP45">
        <f t="shared" si="556"/>
        <v>0</v>
      </c>
      <c r="NQ45">
        <f t="shared" si="557"/>
        <v>0</v>
      </c>
      <c r="NR45">
        <f t="shared" si="558"/>
        <v>0</v>
      </c>
      <c r="NS45">
        <f t="shared" si="559"/>
        <v>0</v>
      </c>
      <c r="NT45">
        <f t="shared" si="560"/>
        <v>0</v>
      </c>
      <c r="NU45">
        <f t="shared" si="561"/>
        <v>0</v>
      </c>
      <c r="NV45">
        <f t="shared" si="562"/>
        <v>0</v>
      </c>
      <c r="NW45">
        <f t="shared" si="563"/>
        <v>0</v>
      </c>
      <c r="NX45">
        <f t="shared" si="564"/>
        <v>0</v>
      </c>
      <c r="NY45">
        <f t="shared" si="565"/>
        <v>0</v>
      </c>
      <c r="NZ45">
        <f t="shared" si="566"/>
        <v>0</v>
      </c>
      <c r="OA45">
        <f t="shared" si="567"/>
        <v>0</v>
      </c>
      <c r="OB45">
        <f t="shared" si="568"/>
        <v>0</v>
      </c>
      <c r="OC45">
        <f t="shared" si="569"/>
        <v>0</v>
      </c>
      <c r="OD45">
        <f t="shared" si="570"/>
        <v>0</v>
      </c>
      <c r="OE45">
        <f t="shared" si="571"/>
        <v>0</v>
      </c>
      <c r="OF45">
        <f t="shared" si="572"/>
        <v>0</v>
      </c>
      <c r="OG45">
        <f t="shared" si="573"/>
        <v>0</v>
      </c>
      <c r="OH45">
        <f t="shared" si="574"/>
        <v>0</v>
      </c>
      <c r="OI45">
        <f t="shared" si="575"/>
        <v>0</v>
      </c>
      <c r="OJ45">
        <f t="shared" si="576"/>
        <v>0</v>
      </c>
      <c r="OK45">
        <f t="shared" si="577"/>
        <v>0</v>
      </c>
      <c r="OL45">
        <f t="shared" si="578"/>
        <v>0</v>
      </c>
      <c r="OM45">
        <f t="shared" si="579"/>
        <v>0</v>
      </c>
      <c r="ON45">
        <f t="shared" si="580"/>
        <v>0</v>
      </c>
      <c r="OO45">
        <f t="shared" si="581"/>
        <v>0</v>
      </c>
      <c r="OP45">
        <f t="shared" si="582"/>
        <v>0</v>
      </c>
      <c r="OQ45">
        <f t="shared" si="583"/>
        <v>653</v>
      </c>
      <c r="OR45">
        <f t="shared" si="584"/>
        <v>0</v>
      </c>
      <c r="OS45">
        <f t="shared" si="585"/>
        <v>0</v>
      </c>
      <c r="OT45">
        <f t="shared" si="586"/>
        <v>0</v>
      </c>
      <c r="OU45">
        <f t="shared" si="587"/>
        <v>0</v>
      </c>
      <c r="OV45" t="str">
        <f t="shared" si="588"/>
        <v/>
      </c>
      <c r="OW45" t="str">
        <f t="shared" si="589"/>
        <v/>
      </c>
      <c r="OX45">
        <f t="shared" si="590"/>
        <v>3</v>
      </c>
      <c r="PU45">
        <f t="shared" si="591"/>
        <v>999</v>
      </c>
      <c r="PV45">
        <f t="shared" si="592"/>
        <v>999</v>
      </c>
      <c r="QD45">
        <v>42</v>
      </c>
      <c r="QE45">
        <f t="shared" si="723"/>
        <v>0</v>
      </c>
      <c r="QF45">
        <f t="shared" si="724"/>
        <v>0</v>
      </c>
      <c r="QG45">
        <f t="shared" si="725"/>
        <v>0</v>
      </c>
      <c r="QH45">
        <f t="shared" si="726"/>
        <v>0</v>
      </c>
      <c r="QI45">
        <f t="shared" si="727"/>
        <v>0</v>
      </c>
      <c r="QJ45">
        <f t="shared" si="728"/>
        <v>0</v>
      </c>
      <c r="QK45">
        <f t="shared" si="729"/>
        <v>0</v>
      </c>
      <c r="QL45">
        <f t="shared" si="730"/>
        <v>0</v>
      </c>
      <c r="QM45">
        <f t="shared" si="731"/>
        <v>0</v>
      </c>
      <c r="QN45">
        <f t="shared" si="732"/>
        <v>0</v>
      </c>
      <c r="QO45">
        <f t="shared" si="593"/>
        <v>0</v>
      </c>
      <c r="QP45">
        <f t="shared" si="594"/>
        <v>0</v>
      </c>
      <c r="QQ45">
        <f t="shared" si="595"/>
        <v>0</v>
      </c>
      <c r="QR45">
        <f t="shared" si="596"/>
        <v>0</v>
      </c>
      <c r="QS45">
        <f t="shared" si="597"/>
        <v>0</v>
      </c>
      <c r="QT45">
        <f t="shared" si="598"/>
        <v>0</v>
      </c>
      <c r="QU45">
        <f t="shared" si="599"/>
        <v>0</v>
      </c>
      <c r="QV45">
        <f t="shared" si="600"/>
        <v>0</v>
      </c>
      <c r="QW45">
        <f t="shared" si="601"/>
        <v>0</v>
      </c>
      <c r="QX45">
        <f t="shared" si="602"/>
        <v>0</v>
      </c>
      <c r="QY45">
        <f t="shared" si="603"/>
        <v>0</v>
      </c>
      <c r="QZ45">
        <f t="shared" si="604"/>
        <v>0</v>
      </c>
      <c r="RA45">
        <f t="shared" si="605"/>
        <v>0</v>
      </c>
      <c r="RB45">
        <f t="shared" si="606"/>
        <v>0</v>
      </c>
      <c r="RC45">
        <f t="shared" si="607"/>
        <v>0</v>
      </c>
      <c r="RD45">
        <f t="shared" si="608"/>
        <v>0</v>
      </c>
      <c r="RE45">
        <f t="shared" si="609"/>
        <v>0</v>
      </c>
      <c r="RF45">
        <f t="shared" si="610"/>
        <v>0</v>
      </c>
      <c r="RG45">
        <f t="shared" si="611"/>
        <v>0</v>
      </c>
      <c r="RH45">
        <f t="shared" si="612"/>
        <v>0</v>
      </c>
      <c r="RI45">
        <f t="shared" si="613"/>
        <v>0</v>
      </c>
      <c r="RJ45">
        <f t="shared" si="614"/>
        <v>0</v>
      </c>
      <c r="RK45">
        <f t="shared" si="615"/>
        <v>0</v>
      </c>
      <c r="RL45">
        <f t="shared" si="616"/>
        <v>0</v>
      </c>
      <c r="RM45">
        <f t="shared" si="617"/>
        <v>0</v>
      </c>
      <c r="RN45">
        <f t="shared" si="618"/>
        <v>0</v>
      </c>
      <c r="RO45">
        <f t="shared" si="619"/>
        <v>0</v>
      </c>
      <c r="RP45">
        <f t="shared" si="620"/>
        <v>0</v>
      </c>
      <c r="RQ45">
        <f t="shared" si="621"/>
        <v>0</v>
      </c>
      <c r="RR45">
        <f t="shared" si="622"/>
        <v>0</v>
      </c>
      <c r="RS45">
        <f t="shared" si="623"/>
        <v>753</v>
      </c>
      <c r="RT45">
        <f t="shared" si="624"/>
        <v>0</v>
      </c>
      <c r="RU45">
        <f t="shared" si="625"/>
        <v>0</v>
      </c>
      <c r="RV45">
        <f t="shared" si="626"/>
        <v>0</v>
      </c>
      <c r="RW45">
        <f t="shared" si="627"/>
        <v>0</v>
      </c>
      <c r="RX45" t="str">
        <f t="shared" si="628"/>
        <v/>
      </c>
      <c r="RY45" t="str">
        <f t="shared" si="629"/>
        <v/>
      </c>
      <c r="RZ45">
        <f t="shared" si="630"/>
        <v>3</v>
      </c>
      <c r="SW45">
        <f t="shared" si="631"/>
        <v>999</v>
      </c>
      <c r="SX45">
        <f t="shared" si="632"/>
        <v>999</v>
      </c>
      <c r="TF45">
        <v>42</v>
      </c>
      <c r="TG45">
        <f t="shared" si="733"/>
        <v>0</v>
      </c>
      <c r="TH45">
        <f t="shared" si="734"/>
        <v>0</v>
      </c>
      <c r="TI45">
        <f t="shared" si="735"/>
        <v>0</v>
      </c>
      <c r="TJ45">
        <f t="shared" si="736"/>
        <v>0</v>
      </c>
      <c r="TK45">
        <f t="shared" si="737"/>
        <v>0</v>
      </c>
      <c r="TL45">
        <f t="shared" si="738"/>
        <v>0</v>
      </c>
      <c r="TM45">
        <f t="shared" si="739"/>
        <v>0</v>
      </c>
      <c r="TN45">
        <f t="shared" si="740"/>
        <v>0</v>
      </c>
      <c r="TO45">
        <f t="shared" si="741"/>
        <v>0</v>
      </c>
      <c r="TP45">
        <f t="shared" si="742"/>
        <v>0</v>
      </c>
      <c r="TQ45">
        <f t="shared" si="633"/>
        <v>0</v>
      </c>
      <c r="TR45">
        <f t="shared" si="634"/>
        <v>0</v>
      </c>
      <c r="TS45">
        <f t="shared" si="635"/>
        <v>0</v>
      </c>
      <c r="TT45">
        <f t="shared" si="636"/>
        <v>0</v>
      </c>
      <c r="TU45">
        <f t="shared" si="637"/>
        <v>0</v>
      </c>
      <c r="TV45">
        <f t="shared" si="638"/>
        <v>0</v>
      </c>
      <c r="TW45">
        <f t="shared" si="639"/>
        <v>0</v>
      </c>
      <c r="TX45">
        <f t="shared" si="640"/>
        <v>0</v>
      </c>
      <c r="TY45">
        <f t="shared" si="641"/>
        <v>0</v>
      </c>
      <c r="TZ45">
        <f t="shared" si="642"/>
        <v>0</v>
      </c>
      <c r="UA45">
        <f t="shared" si="643"/>
        <v>0</v>
      </c>
      <c r="UB45">
        <f t="shared" si="644"/>
        <v>0</v>
      </c>
      <c r="UC45">
        <f t="shared" si="645"/>
        <v>0</v>
      </c>
      <c r="UD45">
        <f t="shared" si="646"/>
        <v>0</v>
      </c>
      <c r="UE45">
        <f t="shared" si="647"/>
        <v>0</v>
      </c>
      <c r="UF45">
        <f t="shared" si="648"/>
        <v>0</v>
      </c>
      <c r="UG45">
        <f t="shared" si="649"/>
        <v>0</v>
      </c>
      <c r="UH45">
        <f t="shared" si="650"/>
        <v>0</v>
      </c>
      <c r="UI45">
        <f t="shared" si="651"/>
        <v>0</v>
      </c>
      <c r="UJ45">
        <f t="shared" si="652"/>
        <v>0</v>
      </c>
      <c r="UK45">
        <f t="shared" si="653"/>
        <v>0</v>
      </c>
      <c r="UL45">
        <f t="shared" si="654"/>
        <v>0</v>
      </c>
      <c r="UM45">
        <f t="shared" si="655"/>
        <v>0</v>
      </c>
      <c r="UN45">
        <f t="shared" si="656"/>
        <v>0</v>
      </c>
      <c r="UO45">
        <f t="shared" si="657"/>
        <v>0</v>
      </c>
      <c r="UP45">
        <f t="shared" si="658"/>
        <v>0</v>
      </c>
      <c r="UQ45">
        <f t="shared" si="659"/>
        <v>0</v>
      </c>
      <c r="UR45">
        <f t="shared" si="660"/>
        <v>0</v>
      </c>
      <c r="US45">
        <f t="shared" si="661"/>
        <v>0</v>
      </c>
      <c r="UT45">
        <f t="shared" si="662"/>
        <v>0</v>
      </c>
      <c r="UU45">
        <f t="shared" si="663"/>
        <v>853</v>
      </c>
      <c r="UV45">
        <f t="shared" si="664"/>
        <v>0</v>
      </c>
      <c r="UW45">
        <f t="shared" si="665"/>
        <v>0</v>
      </c>
      <c r="UX45">
        <f t="shared" si="666"/>
        <v>0</v>
      </c>
      <c r="UY45">
        <f t="shared" si="667"/>
        <v>0</v>
      </c>
      <c r="UZ45" t="str">
        <f t="shared" si="668"/>
        <v/>
      </c>
      <c r="VA45" t="str">
        <f t="shared" si="669"/>
        <v/>
      </c>
      <c r="VB45">
        <f t="shared" si="670"/>
        <v>3</v>
      </c>
      <c r="VY45">
        <f t="shared" si="671"/>
        <v>999</v>
      </c>
      <c r="VZ45">
        <f t="shared" si="672"/>
        <v>999</v>
      </c>
      <c r="WH45">
        <v>42</v>
      </c>
      <c r="WI45">
        <f t="shared" si="383"/>
        <v>1001.4</v>
      </c>
      <c r="WJ45">
        <f t="shared" si="384"/>
        <v>5557.87</v>
      </c>
      <c r="WK45">
        <f t="shared" si="385"/>
        <v>3430.74</v>
      </c>
      <c r="WL45">
        <f t="shared" si="386"/>
        <v>0</v>
      </c>
      <c r="WM45">
        <f t="shared" si="387"/>
        <v>0</v>
      </c>
      <c r="WN45">
        <f t="shared" si="388"/>
        <v>0</v>
      </c>
      <c r="WO45">
        <f t="shared" si="389"/>
        <v>0</v>
      </c>
      <c r="WP45">
        <f t="shared" si="390"/>
        <v>0</v>
      </c>
      <c r="WQ45">
        <f t="shared" si="391"/>
        <v>0</v>
      </c>
      <c r="WR45">
        <f t="shared" si="392"/>
        <v>0</v>
      </c>
      <c r="WS45">
        <f t="shared" si="280"/>
        <v>90</v>
      </c>
      <c r="WT45">
        <f t="shared" si="281"/>
        <v>163</v>
      </c>
      <c r="WU45">
        <f t="shared" si="282"/>
        <v>200</v>
      </c>
      <c r="WV45">
        <f t="shared" si="283"/>
        <v>0</v>
      </c>
      <c r="WW45">
        <f t="shared" si="284"/>
        <v>0</v>
      </c>
      <c r="WX45">
        <f t="shared" si="285"/>
        <v>0</v>
      </c>
      <c r="WY45">
        <f t="shared" si="286"/>
        <v>0</v>
      </c>
      <c r="WZ45">
        <f t="shared" si="287"/>
        <v>0</v>
      </c>
      <c r="XA45">
        <f t="shared" si="288"/>
        <v>0</v>
      </c>
      <c r="XB45">
        <f t="shared" si="289"/>
        <v>0</v>
      </c>
      <c r="XC45">
        <f t="shared" si="290"/>
        <v>930.59</v>
      </c>
      <c r="XD45">
        <f t="shared" si="291"/>
        <v>5522.19</v>
      </c>
      <c r="XE45">
        <f t="shared" si="292"/>
        <v>3264.7599999999998</v>
      </c>
      <c r="XF45">
        <f t="shared" si="293"/>
        <v>0</v>
      </c>
      <c r="XG45">
        <f t="shared" si="294"/>
        <v>0</v>
      </c>
      <c r="XH45">
        <f t="shared" si="295"/>
        <v>0</v>
      </c>
      <c r="XI45">
        <f t="shared" si="296"/>
        <v>0</v>
      </c>
      <c r="XJ45">
        <f t="shared" si="297"/>
        <v>0</v>
      </c>
      <c r="XK45">
        <f t="shared" si="298"/>
        <v>0</v>
      </c>
      <c r="XL45">
        <f t="shared" si="299"/>
        <v>0</v>
      </c>
      <c r="XM45">
        <f t="shared" si="300"/>
        <v>930.59</v>
      </c>
      <c r="XN45">
        <f t="shared" si="301"/>
        <v>5522.19</v>
      </c>
      <c r="XO45">
        <f t="shared" si="302"/>
        <v>3264.76</v>
      </c>
      <c r="XP45">
        <f t="shared" si="303"/>
        <v>0</v>
      </c>
      <c r="XQ45">
        <f t="shared" si="304"/>
        <v>0</v>
      </c>
      <c r="XR45">
        <f t="shared" si="305"/>
        <v>0</v>
      </c>
      <c r="XS45">
        <f t="shared" si="306"/>
        <v>0</v>
      </c>
      <c r="XT45">
        <f t="shared" si="307"/>
        <v>0</v>
      </c>
      <c r="XU45">
        <f t="shared" si="308"/>
        <v>0</v>
      </c>
      <c r="XV45">
        <f t="shared" si="309"/>
        <v>0</v>
      </c>
      <c r="XX45">
        <f t="shared" si="310"/>
        <v>9990.0099999999984</v>
      </c>
      <c r="XY45">
        <f t="shared" si="311"/>
        <v>9717.5400000000009</v>
      </c>
      <c r="XZ45">
        <f t="shared" si="312"/>
        <v>180.53</v>
      </c>
    </row>
    <row r="46" spans="1:650" x14ac:dyDescent="0.45">
      <c r="C46" s="3" t="s">
        <v>55</v>
      </c>
      <c r="D46" s="3"/>
      <c r="E46" s="31">
        <f>IF(FS2&lt;=0,"",IF(FM2=1,FL2,"&gt;72"))</f>
        <v>37</v>
      </c>
      <c r="F46" s="32">
        <f>FR2</f>
        <v>47150</v>
      </c>
      <c r="G46" s="40"/>
      <c r="H46" s="33">
        <f>FP2</f>
        <v>5547.8399999999992</v>
      </c>
      <c r="AT46">
        <v>43</v>
      </c>
      <c r="AU46">
        <f t="shared" si="673"/>
        <v>0</v>
      </c>
      <c r="AV46">
        <f t="shared" si="674"/>
        <v>0</v>
      </c>
      <c r="AW46">
        <f t="shared" si="675"/>
        <v>0</v>
      </c>
      <c r="AX46">
        <f t="shared" si="676"/>
        <v>0</v>
      </c>
      <c r="AY46">
        <f t="shared" si="677"/>
        <v>0</v>
      </c>
      <c r="AZ46">
        <f t="shared" si="678"/>
        <v>0</v>
      </c>
      <c r="BA46">
        <f t="shared" si="679"/>
        <v>0</v>
      </c>
      <c r="BB46">
        <f t="shared" si="680"/>
        <v>0</v>
      </c>
      <c r="BC46">
        <f t="shared" si="681"/>
        <v>0</v>
      </c>
      <c r="BD46">
        <f t="shared" si="682"/>
        <v>0</v>
      </c>
      <c r="BE46">
        <f t="shared" si="393"/>
        <v>0</v>
      </c>
      <c r="BF46">
        <f t="shared" si="394"/>
        <v>0</v>
      </c>
      <c r="BG46">
        <f t="shared" si="395"/>
        <v>0</v>
      </c>
      <c r="BH46">
        <f t="shared" si="396"/>
        <v>0</v>
      </c>
      <c r="BI46">
        <f t="shared" si="397"/>
        <v>0</v>
      </c>
      <c r="BJ46">
        <f t="shared" si="398"/>
        <v>0</v>
      </c>
      <c r="BK46">
        <f t="shared" si="399"/>
        <v>0</v>
      </c>
      <c r="BL46">
        <f t="shared" si="400"/>
        <v>0</v>
      </c>
      <c r="BM46">
        <f t="shared" si="401"/>
        <v>0</v>
      </c>
      <c r="BN46">
        <f t="shared" si="402"/>
        <v>0</v>
      </c>
      <c r="BO46">
        <f t="shared" si="403"/>
        <v>0</v>
      </c>
      <c r="BP46">
        <f t="shared" si="404"/>
        <v>0</v>
      </c>
      <c r="BQ46">
        <f t="shared" si="405"/>
        <v>0</v>
      </c>
      <c r="BR46">
        <f t="shared" si="406"/>
        <v>0</v>
      </c>
      <c r="BS46">
        <f t="shared" si="407"/>
        <v>0</v>
      </c>
      <c r="BT46">
        <f t="shared" si="408"/>
        <v>0</v>
      </c>
      <c r="BU46">
        <f t="shared" si="409"/>
        <v>0</v>
      </c>
      <c r="BV46">
        <f t="shared" si="410"/>
        <v>0</v>
      </c>
      <c r="BW46">
        <f t="shared" si="411"/>
        <v>0</v>
      </c>
      <c r="BX46">
        <f t="shared" si="412"/>
        <v>0</v>
      </c>
      <c r="BY46">
        <f t="shared" si="413"/>
        <v>0</v>
      </c>
      <c r="BZ46">
        <f t="shared" si="414"/>
        <v>0</v>
      </c>
      <c r="CA46">
        <f t="shared" si="415"/>
        <v>0</v>
      </c>
      <c r="CB46">
        <f t="shared" si="416"/>
        <v>0</v>
      </c>
      <c r="CC46">
        <f t="shared" si="417"/>
        <v>0</v>
      </c>
      <c r="CD46">
        <f t="shared" si="418"/>
        <v>0</v>
      </c>
      <c r="CE46">
        <f t="shared" si="419"/>
        <v>0</v>
      </c>
      <c r="CF46">
        <f t="shared" si="420"/>
        <v>0</v>
      </c>
      <c r="CG46">
        <f t="shared" si="421"/>
        <v>0</v>
      </c>
      <c r="CH46">
        <f t="shared" si="422"/>
        <v>0</v>
      </c>
      <c r="CI46">
        <f t="shared" si="423"/>
        <v>653</v>
      </c>
      <c r="CJ46">
        <f t="shared" si="424"/>
        <v>0</v>
      </c>
      <c r="CK46">
        <f t="shared" si="425"/>
        <v>0</v>
      </c>
      <c r="CL46">
        <f t="shared" si="426"/>
        <v>0</v>
      </c>
      <c r="CM46">
        <f t="shared" si="427"/>
        <v>0</v>
      </c>
      <c r="CN46" t="str">
        <f t="shared" si="428"/>
        <v/>
      </c>
      <c r="CO46" t="str">
        <f t="shared" si="429"/>
        <v/>
      </c>
      <c r="CP46">
        <f t="shared" si="430"/>
        <v>3</v>
      </c>
      <c r="DM46">
        <f t="shared" si="431"/>
        <v>999</v>
      </c>
      <c r="DN46">
        <f t="shared" si="432"/>
        <v>999</v>
      </c>
      <c r="DV46">
        <v>43</v>
      </c>
      <c r="DW46">
        <f t="shared" si="683"/>
        <v>0</v>
      </c>
      <c r="DX46">
        <f t="shared" si="684"/>
        <v>0</v>
      </c>
      <c r="DY46">
        <f t="shared" si="685"/>
        <v>0</v>
      </c>
      <c r="DZ46">
        <f t="shared" si="686"/>
        <v>0</v>
      </c>
      <c r="EA46">
        <f t="shared" si="687"/>
        <v>0</v>
      </c>
      <c r="EB46">
        <f t="shared" si="688"/>
        <v>0</v>
      </c>
      <c r="EC46">
        <f t="shared" si="689"/>
        <v>0</v>
      </c>
      <c r="ED46">
        <f t="shared" si="690"/>
        <v>0</v>
      </c>
      <c r="EE46">
        <f t="shared" si="691"/>
        <v>0</v>
      </c>
      <c r="EF46">
        <f t="shared" si="692"/>
        <v>0</v>
      </c>
      <c r="EG46">
        <f t="shared" si="433"/>
        <v>0</v>
      </c>
      <c r="EH46">
        <f t="shared" si="434"/>
        <v>0</v>
      </c>
      <c r="EI46">
        <f t="shared" si="435"/>
        <v>0</v>
      </c>
      <c r="EJ46">
        <f t="shared" si="436"/>
        <v>0</v>
      </c>
      <c r="EK46">
        <f t="shared" si="437"/>
        <v>0</v>
      </c>
      <c r="EL46">
        <f t="shared" si="438"/>
        <v>0</v>
      </c>
      <c r="EM46">
        <f t="shared" si="439"/>
        <v>0</v>
      </c>
      <c r="EN46">
        <f t="shared" si="440"/>
        <v>0</v>
      </c>
      <c r="EO46">
        <f t="shared" si="441"/>
        <v>0</v>
      </c>
      <c r="EP46">
        <f t="shared" si="442"/>
        <v>0</v>
      </c>
      <c r="EQ46">
        <f t="shared" si="443"/>
        <v>0</v>
      </c>
      <c r="ER46">
        <f t="shared" si="444"/>
        <v>0</v>
      </c>
      <c r="ES46">
        <f t="shared" si="445"/>
        <v>0</v>
      </c>
      <c r="ET46">
        <f t="shared" si="446"/>
        <v>0</v>
      </c>
      <c r="EU46">
        <f t="shared" si="447"/>
        <v>0</v>
      </c>
      <c r="EV46">
        <f t="shared" si="448"/>
        <v>0</v>
      </c>
      <c r="EW46">
        <f t="shared" si="449"/>
        <v>0</v>
      </c>
      <c r="EX46">
        <f t="shared" si="450"/>
        <v>0</v>
      </c>
      <c r="EY46">
        <f t="shared" si="451"/>
        <v>0</v>
      </c>
      <c r="EZ46">
        <f t="shared" si="452"/>
        <v>0</v>
      </c>
      <c r="FA46">
        <f t="shared" si="453"/>
        <v>0</v>
      </c>
      <c r="FB46">
        <f t="shared" si="454"/>
        <v>0</v>
      </c>
      <c r="FC46">
        <f t="shared" si="455"/>
        <v>0</v>
      </c>
      <c r="FD46">
        <f t="shared" si="456"/>
        <v>0</v>
      </c>
      <c r="FE46">
        <f t="shared" si="457"/>
        <v>0</v>
      </c>
      <c r="FF46">
        <f t="shared" si="458"/>
        <v>0</v>
      </c>
      <c r="FG46">
        <f t="shared" si="459"/>
        <v>0</v>
      </c>
      <c r="FH46">
        <f t="shared" si="460"/>
        <v>0</v>
      </c>
      <c r="FI46">
        <f t="shared" si="461"/>
        <v>0</v>
      </c>
      <c r="FJ46">
        <f t="shared" si="462"/>
        <v>0</v>
      </c>
      <c r="FK46">
        <f t="shared" si="463"/>
        <v>653</v>
      </c>
      <c r="FL46">
        <f t="shared" si="464"/>
        <v>0</v>
      </c>
      <c r="FM46">
        <f t="shared" si="465"/>
        <v>0</v>
      </c>
      <c r="FN46">
        <f t="shared" si="466"/>
        <v>0</v>
      </c>
      <c r="FO46">
        <f t="shared" si="467"/>
        <v>0</v>
      </c>
      <c r="FP46" t="str">
        <f t="shared" si="468"/>
        <v/>
      </c>
      <c r="FQ46" t="str">
        <f t="shared" si="469"/>
        <v/>
      </c>
      <c r="FR46">
        <f t="shared" si="470"/>
        <v>3</v>
      </c>
      <c r="GO46">
        <f t="shared" si="471"/>
        <v>999</v>
      </c>
      <c r="GP46">
        <f t="shared" si="472"/>
        <v>999</v>
      </c>
      <c r="GX46">
        <v>43</v>
      </c>
      <c r="GY46">
        <f t="shared" si="693"/>
        <v>930.59</v>
      </c>
      <c r="GZ46">
        <f t="shared" si="694"/>
        <v>5522.19</v>
      </c>
      <c r="HA46">
        <f t="shared" si="695"/>
        <v>3264.76</v>
      </c>
      <c r="HB46">
        <f t="shared" si="696"/>
        <v>0</v>
      </c>
      <c r="HC46">
        <f t="shared" si="697"/>
        <v>0</v>
      </c>
      <c r="HD46">
        <f t="shared" si="698"/>
        <v>0</v>
      </c>
      <c r="HE46">
        <f t="shared" si="699"/>
        <v>0</v>
      </c>
      <c r="HF46">
        <f t="shared" si="700"/>
        <v>0</v>
      </c>
      <c r="HG46">
        <f t="shared" si="701"/>
        <v>0</v>
      </c>
      <c r="HH46">
        <f t="shared" si="702"/>
        <v>0</v>
      </c>
      <c r="HI46">
        <f t="shared" si="473"/>
        <v>90</v>
      </c>
      <c r="HJ46">
        <f t="shared" si="474"/>
        <v>163</v>
      </c>
      <c r="HK46">
        <f t="shared" si="475"/>
        <v>200</v>
      </c>
      <c r="HL46">
        <f t="shared" si="476"/>
        <v>0</v>
      </c>
      <c r="HM46">
        <f t="shared" si="477"/>
        <v>0</v>
      </c>
      <c r="HN46">
        <f t="shared" si="478"/>
        <v>0</v>
      </c>
      <c r="HO46">
        <f t="shared" si="479"/>
        <v>0</v>
      </c>
      <c r="HP46">
        <f t="shared" si="480"/>
        <v>0</v>
      </c>
      <c r="HQ46">
        <f t="shared" si="481"/>
        <v>0</v>
      </c>
      <c r="HR46">
        <f t="shared" si="482"/>
        <v>0</v>
      </c>
      <c r="HS46">
        <f t="shared" si="483"/>
        <v>858.42000000000007</v>
      </c>
      <c r="HT46">
        <f t="shared" si="484"/>
        <v>5485.69</v>
      </c>
      <c r="HU46">
        <f t="shared" si="485"/>
        <v>3097.1400000000003</v>
      </c>
      <c r="HV46">
        <f t="shared" si="486"/>
        <v>0</v>
      </c>
      <c r="HW46">
        <f t="shared" si="487"/>
        <v>0</v>
      </c>
      <c r="HX46">
        <f t="shared" si="488"/>
        <v>0</v>
      </c>
      <c r="HY46">
        <f t="shared" si="489"/>
        <v>0</v>
      </c>
      <c r="HZ46">
        <f t="shared" si="490"/>
        <v>0</v>
      </c>
      <c r="IA46">
        <f t="shared" si="491"/>
        <v>0</v>
      </c>
      <c r="IB46">
        <f t="shared" si="492"/>
        <v>0</v>
      </c>
      <c r="IC46">
        <f t="shared" si="493"/>
        <v>858.42</v>
      </c>
      <c r="ID46">
        <f t="shared" si="494"/>
        <v>5485.69</v>
      </c>
      <c r="IE46">
        <f t="shared" si="495"/>
        <v>3097.14</v>
      </c>
      <c r="IF46">
        <f t="shared" si="496"/>
        <v>0</v>
      </c>
      <c r="IG46">
        <f t="shared" si="497"/>
        <v>0</v>
      </c>
      <c r="IH46">
        <f t="shared" si="498"/>
        <v>0</v>
      </c>
      <c r="II46">
        <f t="shared" si="499"/>
        <v>0</v>
      </c>
      <c r="IJ46">
        <f t="shared" si="500"/>
        <v>0</v>
      </c>
      <c r="IK46">
        <f t="shared" si="501"/>
        <v>0</v>
      </c>
      <c r="IL46">
        <f t="shared" si="502"/>
        <v>0</v>
      </c>
      <c r="IM46">
        <f t="shared" si="503"/>
        <v>0</v>
      </c>
      <c r="IN46">
        <f t="shared" si="504"/>
        <v>9717.5400000000009</v>
      </c>
      <c r="IO46">
        <f t="shared" si="505"/>
        <v>9441.25</v>
      </c>
      <c r="IP46">
        <f t="shared" si="506"/>
        <v>176.70999999999998</v>
      </c>
      <c r="IQ46">
        <f t="shared" si="507"/>
        <v>453.00000000000085</v>
      </c>
      <c r="IR46">
        <f t="shared" si="508"/>
        <v>1</v>
      </c>
      <c r="IS46" t="str">
        <f t="shared" si="509"/>
        <v/>
      </c>
      <c r="IT46">
        <f t="shared" si="510"/>
        <v>0</v>
      </c>
      <c r="JQ46">
        <f t="shared" si="511"/>
        <v>1</v>
      </c>
      <c r="JR46">
        <f t="shared" si="512"/>
        <v>999</v>
      </c>
      <c r="JZ46">
        <v>43</v>
      </c>
      <c r="KA46">
        <f t="shared" si="703"/>
        <v>0</v>
      </c>
      <c r="KB46">
        <f t="shared" si="704"/>
        <v>0</v>
      </c>
      <c r="KC46">
        <f t="shared" si="705"/>
        <v>3111.83</v>
      </c>
      <c r="KD46">
        <f t="shared" si="706"/>
        <v>0</v>
      </c>
      <c r="KE46">
        <f t="shared" si="707"/>
        <v>0</v>
      </c>
      <c r="KF46">
        <f t="shared" si="708"/>
        <v>0</v>
      </c>
      <c r="KG46">
        <f t="shared" si="709"/>
        <v>0</v>
      </c>
      <c r="KH46">
        <f t="shared" si="710"/>
        <v>0</v>
      </c>
      <c r="KI46">
        <f t="shared" si="711"/>
        <v>0</v>
      </c>
      <c r="KJ46">
        <f t="shared" si="712"/>
        <v>0</v>
      </c>
      <c r="KK46">
        <f t="shared" si="513"/>
        <v>0</v>
      </c>
      <c r="KL46">
        <f t="shared" si="514"/>
        <v>0</v>
      </c>
      <c r="KM46">
        <f t="shared" si="515"/>
        <v>200</v>
      </c>
      <c r="KN46">
        <f t="shared" si="516"/>
        <v>0</v>
      </c>
      <c r="KO46">
        <f t="shared" si="517"/>
        <v>0</v>
      </c>
      <c r="KP46">
        <f t="shared" si="518"/>
        <v>0</v>
      </c>
      <c r="KQ46">
        <f t="shared" si="519"/>
        <v>0</v>
      </c>
      <c r="KR46">
        <f t="shared" si="520"/>
        <v>0</v>
      </c>
      <c r="KS46">
        <f t="shared" si="521"/>
        <v>0</v>
      </c>
      <c r="KT46">
        <f t="shared" si="522"/>
        <v>0</v>
      </c>
      <c r="KU46">
        <f t="shared" si="523"/>
        <v>0</v>
      </c>
      <c r="KV46">
        <f t="shared" si="524"/>
        <v>0</v>
      </c>
      <c r="KW46">
        <f t="shared" si="525"/>
        <v>2942.69</v>
      </c>
      <c r="KX46">
        <f t="shared" si="526"/>
        <v>0</v>
      </c>
      <c r="KY46">
        <f t="shared" si="527"/>
        <v>0</v>
      </c>
      <c r="KZ46">
        <f t="shared" si="528"/>
        <v>0</v>
      </c>
      <c r="LA46">
        <f t="shared" si="529"/>
        <v>0</v>
      </c>
      <c r="LB46">
        <f t="shared" si="530"/>
        <v>0</v>
      </c>
      <c r="LC46">
        <f t="shared" si="531"/>
        <v>0</v>
      </c>
      <c r="LD46">
        <f t="shared" si="532"/>
        <v>0</v>
      </c>
      <c r="LE46">
        <f t="shared" si="533"/>
        <v>0</v>
      </c>
      <c r="LF46">
        <f t="shared" si="534"/>
        <v>0</v>
      </c>
      <c r="LG46">
        <f t="shared" si="535"/>
        <v>2589.69</v>
      </c>
      <c r="LH46">
        <f t="shared" si="536"/>
        <v>0</v>
      </c>
      <c r="LI46">
        <f t="shared" si="537"/>
        <v>0</v>
      </c>
      <c r="LJ46">
        <f t="shared" si="538"/>
        <v>0</v>
      </c>
      <c r="LK46">
        <f t="shared" si="539"/>
        <v>0</v>
      </c>
      <c r="LL46">
        <f t="shared" si="540"/>
        <v>0</v>
      </c>
      <c r="LM46">
        <f t="shared" si="541"/>
        <v>0</v>
      </c>
      <c r="LN46">
        <f t="shared" si="542"/>
        <v>0</v>
      </c>
      <c r="LO46">
        <f t="shared" si="543"/>
        <v>353</v>
      </c>
      <c r="LP46">
        <f t="shared" si="544"/>
        <v>3111.83</v>
      </c>
      <c r="LQ46">
        <f t="shared" si="545"/>
        <v>2589.69</v>
      </c>
      <c r="LR46">
        <f t="shared" si="546"/>
        <v>30.86</v>
      </c>
      <c r="LS46">
        <f t="shared" si="547"/>
        <v>552.99999999999989</v>
      </c>
      <c r="LT46">
        <f t="shared" si="548"/>
        <v>3</v>
      </c>
      <c r="LU46" t="str">
        <f t="shared" si="549"/>
        <v/>
      </c>
      <c r="LV46">
        <f t="shared" si="550"/>
        <v>2</v>
      </c>
      <c r="MS46">
        <f t="shared" si="551"/>
        <v>3</v>
      </c>
      <c r="MT46">
        <f t="shared" si="552"/>
        <v>999</v>
      </c>
      <c r="NB46">
        <v>43</v>
      </c>
      <c r="NC46">
        <f t="shared" si="713"/>
        <v>0</v>
      </c>
      <c r="ND46">
        <f t="shared" si="714"/>
        <v>0</v>
      </c>
      <c r="NE46">
        <f t="shared" si="715"/>
        <v>0</v>
      </c>
      <c r="NF46">
        <f t="shared" si="716"/>
        <v>0</v>
      </c>
      <c r="NG46">
        <f t="shared" si="717"/>
        <v>0</v>
      </c>
      <c r="NH46">
        <f t="shared" si="718"/>
        <v>0</v>
      </c>
      <c r="NI46">
        <f t="shared" si="719"/>
        <v>0</v>
      </c>
      <c r="NJ46">
        <f t="shared" si="720"/>
        <v>0</v>
      </c>
      <c r="NK46">
        <f t="shared" si="721"/>
        <v>0</v>
      </c>
      <c r="NL46">
        <f t="shared" si="722"/>
        <v>0</v>
      </c>
      <c r="NM46">
        <f t="shared" si="553"/>
        <v>0</v>
      </c>
      <c r="NN46">
        <f t="shared" si="554"/>
        <v>0</v>
      </c>
      <c r="NO46">
        <f t="shared" si="555"/>
        <v>0</v>
      </c>
      <c r="NP46">
        <f t="shared" si="556"/>
        <v>0</v>
      </c>
      <c r="NQ46">
        <f t="shared" si="557"/>
        <v>0</v>
      </c>
      <c r="NR46">
        <f t="shared" si="558"/>
        <v>0</v>
      </c>
      <c r="NS46">
        <f t="shared" si="559"/>
        <v>0</v>
      </c>
      <c r="NT46">
        <f t="shared" si="560"/>
        <v>0</v>
      </c>
      <c r="NU46">
        <f t="shared" si="561"/>
        <v>0</v>
      </c>
      <c r="NV46">
        <f t="shared" si="562"/>
        <v>0</v>
      </c>
      <c r="NW46">
        <f t="shared" si="563"/>
        <v>0</v>
      </c>
      <c r="NX46">
        <f t="shared" si="564"/>
        <v>0</v>
      </c>
      <c r="NY46">
        <f t="shared" si="565"/>
        <v>0</v>
      </c>
      <c r="NZ46">
        <f t="shared" si="566"/>
        <v>0</v>
      </c>
      <c r="OA46">
        <f t="shared" si="567"/>
        <v>0</v>
      </c>
      <c r="OB46">
        <f t="shared" si="568"/>
        <v>0</v>
      </c>
      <c r="OC46">
        <f t="shared" si="569"/>
        <v>0</v>
      </c>
      <c r="OD46">
        <f t="shared" si="570"/>
        <v>0</v>
      </c>
      <c r="OE46">
        <f t="shared" si="571"/>
        <v>0</v>
      </c>
      <c r="OF46">
        <f t="shared" si="572"/>
        <v>0</v>
      </c>
      <c r="OG46">
        <f t="shared" si="573"/>
        <v>0</v>
      </c>
      <c r="OH46">
        <f t="shared" si="574"/>
        <v>0</v>
      </c>
      <c r="OI46">
        <f t="shared" si="575"/>
        <v>0</v>
      </c>
      <c r="OJ46">
        <f t="shared" si="576"/>
        <v>0</v>
      </c>
      <c r="OK46">
        <f t="shared" si="577"/>
        <v>0</v>
      </c>
      <c r="OL46">
        <f t="shared" si="578"/>
        <v>0</v>
      </c>
      <c r="OM46">
        <f t="shared" si="579"/>
        <v>0</v>
      </c>
      <c r="ON46">
        <f t="shared" si="580"/>
        <v>0</v>
      </c>
      <c r="OO46">
        <f t="shared" si="581"/>
        <v>0</v>
      </c>
      <c r="OP46">
        <f t="shared" si="582"/>
        <v>0</v>
      </c>
      <c r="OQ46">
        <f t="shared" si="583"/>
        <v>653</v>
      </c>
      <c r="OR46">
        <f t="shared" si="584"/>
        <v>0</v>
      </c>
      <c r="OS46">
        <f t="shared" si="585"/>
        <v>0</v>
      </c>
      <c r="OT46">
        <f t="shared" si="586"/>
        <v>0</v>
      </c>
      <c r="OU46">
        <f t="shared" si="587"/>
        <v>0</v>
      </c>
      <c r="OV46" t="str">
        <f t="shared" si="588"/>
        <v/>
      </c>
      <c r="OW46" t="str">
        <f t="shared" si="589"/>
        <v/>
      </c>
      <c r="OX46">
        <f t="shared" si="590"/>
        <v>3</v>
      </c>
      <c r="PU46">
        <f t="shared" si="591"/>
        <v>999</v>
      </c>
      <c r="PV46">
        <f t="shared" si="592"/>
        <v>999</v>
      </c>
      <c r="QD46">
        <v>43</v>
      </c>
      <c r="QE46">
        <f t="shared" si="723"/>
        <v>0</v>
      </c>
      <c r="QF46">
        <f t="shared" si="724"/>
        <v>0</v>
      </c>
      <c r="QG46">
        <f t="shared" si="725"/>
        <v>0</v>
      </c>
      <c r="QH46">
        <f t="shared" si="726"/>
        <v>0</v>
      </c>
      <c r="QI46">
        <f t="shared" si="727"/>
        <v>0</v>
      </c>
      <c r="QJ46">
        <f t="shared" si="728"/>
        <v>0</v>
      </c>
      <c r="QK46">
        <f t="shared" si="729"/>
        <v>0</v>
      </c>
      <c r="QL46">
        <f t="shared" si="730"/>
        <v>0</v>
      </c>
      <c r="QM46">
        <f t="shared" si="731"/>
        <v>0</v>
      </c>
      <c r="QN46">
        <f t="shared" si="732"/>
        <v>0</v>
      </c>
      <c r="QO46">
        <f t="shared" si="593"/>
        <v>0</v>
      </c>
      <c r="QP46">
        <f t="shared" si="594"/>
        <v>0</v>
      </c>
      <c r="QQ46">
        <f t="shared" si="595"/>
        <v>0</v>
      </c>
      <c r="QR46">
        <f t="shared" si="596"/>
        <v>0</v>
      </c>
      <c r="QS46">
        <f t="shared" si="597"/>
        <v>0</v>
      </c>
      <c r="QT46">
        <f t="shared" si="598"/>
        <v>0</v>
      </c>
      <c r="QU46">
        <f t="shared" si="599"/>
        <v>0</v>
      </c>
      <c r="QV46">
        <f t="shared" si="600"/>
        <v>0</v>
      </c>
      <c r="QW46">
        <f t="shared" si="601"/>
        <v>0</v>
      </c>
      <c r="QX46">
        <f t="shared" si="602"/>
        <v>0</v>
      </c>
      <c r="QY46">
        <f t="shared" si="603"/>
        <v>0</v>
      </c>
      <c r="QZ46">
        <f t="shared" si="604"/>
        <v>0</v>
      </c>
      <c r="RA46">
        <f t="shared" si="605"/>
        <v>0</v>
      </c>
      <c r="RB46">
        <f t="shared" si="606"/>
        <v>0</v>
      </c>
      <c r="RC46">
        <f t="shared" si="607"/>
        <v>0</v>
      </c>
      <c r="RD46">
        <f t="shared" si="608"/>
        <v>0</v>
      </c>
      <c r="RE46">
        <f t="shared" si="609"/>
        <v>0</v>
      </c>
      <c r="RF46">
        <f t="shared" si="610"/>
        <v>0</v>
      </c>
      <c r="RG46">
        <f t="shared" si="611"/>
        <v>0</v>
      </c>
      <c r="RH46">
        <f t="shared" si="612"/>
        <v>0</v>
      </c>
      <c r="RI46">
        <f t="shared" si="613"/>
        <v>0</v>
      </c>
      <c r="RJ46">
        <f t="shared" si="614"/>
        <v>0</v>
      </c>
      <c r="RK46">
        <f t="shared" si="615"/>
        <v>0</v>
      </c>
      <c r="RL46">
        <f t="shared" si="616"/>
        <v>0</v>
      </c>
      <c r="RM46">
        <f t="shared" si="617"/>
        <v>0</v>
      </c>
      <c r="RN46">
        <f t="shared" si="618"/>
        <v>0</v>
      </c>
      <c r="RO46">
        <f t="shared" si="619"/>
        <v>0</v>
      </c>
      <c r="RP46">
        <f t="shared" si="620"/>
        <v>0</v>
      </c>
      <c r="RQ46">
        <f t="shared" si="621"/>
        <v>0</v>
      </c>
      <c r="RR46">
        <f t="shared" si="622"/>
        <v>0</v>
      </c>
      <c r="RS46">
        <f t="shared" si="623"/>
        <v>753</v>
      </c>
      <c r="RT46">
        <f t="shared" si="624"/>
        <v>0</v>
      </c>
      <c r="RU46">
        <f t="shared" si="625"/>
        <v>0</v>
      </c>
      <c r="RV46">
        <f t="shared" si="626"/>
        <v>0</v>
      </c>
      <c r="RW46">
        <f t="shared" si="627"/>
        <v>0</v>
      </c>
      <c r="RX46" t="str">
        <f t="shared" si="628"/>
        <v/>
      </c>
      <c r="RY46" t="str">
        <f t="shared" si="629"/>
        <v/>
      </c>
      <c r="RZ46">
        <f t="shared" si="630"/>
        <v>3</v>
      </c>
      <c r="SW46">
        <f t="shared" si="631"/>
        <v>999</v>
      </c>
      <c r="SX46">
        <f t="shared" si="632"/>
        <v>999</v>
      </c>
      <c r="TF46">
        <v>43</v>
      </c>
      <c r="TG46">
        <f t="shared" si="733"/>
        <v>0</v>
      </c>
      <c r="TH46">
        <f t="shared" si="734"/>
        <v>0</v>
      </c>
      <c r="TI46">
        <f t="shared" si="735"/>
        <v>0</v>
      </c>
      <c r="TJ46">
        <f t="shared" si="736"/>
        <v>0</v>
      </c>
      <c r="TK46">
        <f t="shared" si="737"/>
        <v>0</v>
      </c>
      <c r="TL46">
        <f t="shared" si="738"/>
        <v>0</v>
      </c>
      <c r="TM46">
        <f t="shared" si="739"/>
        <v>0</v>
      </c>
      <c r="TN46">
        <f t="shared" si="740"/>
        <v>0</v>
      </c>
      <c r="TO46">
        <f t="shared" si="741"/>
        <v>0</v>
      </c>
      <c r="TP46">
        <f t="shared" si="742"/>
        <v>0</v>
      </c>
      <c r="TQ46">
        <f t="shared" si="633"/>
        <v>0</v>
      </c>
      <c r="TR46">
        <f t="shared" si="634"/>
        <v>0</v>
      </c>
      <c r="TS46">
        <f t="shared" si="635"/>
        <v>0</v>
      </c>
      <c r="TT46">
        <f t="shared" si="636"/>
        <v>0</v>
      </c>
      <c r="TU46">
        <f t="shared" si="637"/>
        <v>0</v>
      </c>
      <c r="TV46">
        <f t="shared" si="638"/>
        <v>0</v>
      </c>
      <c r="TW46">
        <f t="shared" si="639"/>
        <v>0</v>
      </c>
      <c r="TX46">
        <f t="shared" si="640"/>
        <v>0</v>
      </c>
      <c r="TY46">
        <f t="shared" si="641"/>
        <v>0</v>
      </c>
      <c r="TZ46">
        <f t="shared" si="642"/>
        <v>0</v>
      </c>
      <c r="UA46">
        <f t="shared" si="643"/>
        <v>0</v>
      </c>
      <c r="UB46">
        <f t="shared" si="644"/>
        <v>0</v>
      </c>
      <c r="UC46">
        <f t="shared" si="645"/>
        <v>0</v>
      </c>
      <c r="UD46">
        <f t="shared" si="646"/>
        <v>0</v>
      </c>
      <c r="UE46">
        <f t="shared" si="647"/>
        <v>0</v>
      </c>
      <c r="UF46">
        <f t="shared" si="648"/>
        <v>0</v>
      </c>
      <c r="UG46">
        <f t="shared" si="649"/>
        <v>0</v>
      </c>
      <c r="UH46">
        <f t="shared" si="650"/>
        <v>0</v>
      </c>
      <c r="UI46">
        <f t="shared" si="651"/>
        <v>0</v>
      </c>
      <c r="UJ46">
        <f t="shared" si="652"/>
        <v>0</v>
      </c>
      <c r="UK46">
        <f t="shared" si="653"/>
        <v>0</v>
      </c>
      <c r="UL46">
        <f t="shared" si="654"/>
        <v>0</v>
      </c>
      <c r="UM46">
        <f t="shared" si="655"/>
        <v>0</v>
      </c>
      <c r="UN46">
        <f t="shared" si="656"/>
        <v>0</v>
      </c>
      <c r="UO46">
        <f t="shared" si="657"/>
        <v>0</v>
      </c>
      <c r="UP46">
        <f t="shared" si="658"/>
        <v>0</v>
      </c>
      <c r="UQ46">
        <f t="shared" si="659"/>
        <v>0</v>
      </c>
      <c r="UR46">
        <f t="shared" si="660"/>
        <v>0</v>
      </c>
      <c r="US46">
        <f t="shared" si="661"/>
        <v>0</v>
      </c>
      <c r="UT46">
        <f t="shared" si="662"/>
        <v>0</v>
      </c>
      <c r="UU46">
        <f t="shared" si="663"/>
        <v>853</v>
      </c>
      <c r="UV46">
        <f t="shared" si="664"/>
        <v>0</v>
      </c>
      <c r="UW46">
        <f t="shared" si="665"/>
        <v>0</v>
      </c>
      <c r="UX46">
        <f t="shared" si="666"/>
        <v>0</v>
      </c>
      <c r="UY46">
        <f t="shared" si="667"/>
        <v>0</v>
      </c>
      <c r="UZ46" t="str">
        <f t="shared" si="668"/>
        <v/>
      </c>
      <c r="VA46" t="str">
        <f t="shared" si="669"/>
        <v/>
      </c>
      <c r="VB46">
        <f t="shared" si="670"/>
        <v>3</v>
      </c>
      <c r="VY46">
        <f t="shared" si="671"/>
        <v>999</v>
      </c>
      <c r="VZ46">
        <f t="shared" si="672"/>
        <v>999</v>
      </c>
      <c r="WH46">
        <v>43</v>
      </c>
      <c r="WI46">
        <f t="shared" si="383"/>
        <v>930.59</v>
      </c>
      <c r="WJ46">
        <f t="shared" si="384"/>
        <v>5522.19</v>
      </c>
      <c r="WK46">
        <f t="shared" si="385"/>
        <v>3264.76</v>
      </c>
      <c r="WL46">
        <f t="shared" si="386"/>
        <v>0</v>
      </c>
      <c r="WM46">
        <f t="shared" si="387"/>
        <v>0</v>
      </c>
      <c r="WN46">
        <f t="shared" si="388"/>
        <v>0</v>
      </c>
      <c r="WO46">
        <f t="shared" si="389"/>
        <v>0</v>
      </c>
      <c r="WP46">
        <f t="shared" si="390"/>
        <v>0</v>
      </c>
      <c r="WQ46">
        <f t="shared" si="391"/>
        <v>0</v>
      </c>
      <c r="WR46">
        <f t="shared" si="392"/>
        <v>0</v>
      </c>
      <c r="WS46">
        <f t="shared" si="280"/>
        <v>90</v>
      </c>
      <c r="WT46">
        <f t="shared" si="281"/>
        <v>163</v>
      </c>
      <c r="WU46">
        <f t="shared" si="282"/>
        <v>200</v>
      </c>
      <c r="WV46">
        <f t="shared" si="283"/>
        <v>0</v>
      </c>
      <c r="WW46">
        <f t="shared" si="284"/>
        <v>0</v>
      </c>
      <c r="WX46">
        <f t="shared" si="285"/>
        <v>0</v>
      </c>
      <c r="WY46">
        <f t="shared" si="286"/>
        <v>0</v>
      </c>
      <c r="WZ46">
        <f t="shared" si="287"/>
        <v>0</v>
      </c>
      <c r="XA46">
        <f t="shared" si="288"/>
        <v>0</v>
      </c>
      <c r="XB46">
        <f t="shared" si="289"/>
        <v>0</v>
      </c>
      <c r="XC46">
        <f t="shared" si="290"/>
        <v>858.42000000000007</v>
      </c>
      <c r="XD46">
        <f t="shared" si="291"/>
        <v>5485.69</v>
      </c>
      <c r="XE46">
        <f t="shared" si="292"/>
        <v>3097.1400000000003</v>
      </c>
      <c r="XF46">
        <f t="shared" si="293"/>
        <v>0</v>
      </c>
      <c r="XG46">
        <f t="shared" si="294"/>
        <v>0</v>
      </c>
      <c r="XH46">
        <f t="shared" si="295"/>
        <v>0</v>
      </c>
      <c r="XI46">
        <f t="shared" si="296"/>
        <v>0</v>
      </c>
      <c r="XJ46">
        <f t="shared" si="297"/>
        <v>0</v>
      </c>
      <c r="XK46">
        <f t="shared" si="298"/>
        <v>0</v>
      </c>
      <c r="XL46">
        <f t="shared" si="299"/>
        <v>0</v>
      </c>
      <c r="XM46">
        <f t="shared" si="300"/>
        <v>858.42</v>
      </c>
      <c r="XN46">
        <f t="shared" si="301"/>
        <v>5485.69</v>
      </c>
      <c r="XO46">
        <f t="shared" si="302"/>
        <v>3097.14</v>
      </c>
      <c r="XP46">
        <f t="shared" si="303"/>
        <v>0</v>
      </c>
      <c r="XQ46">
        <f t="shared" si="304"/>
        <v>0</v>
      </c>
      <c r="XR46">
        <f t="shared" si="305"/>
        <v>0</v>
      </c>
      <c r="XS46">
        <f t="shared" si="306"/>
        <v>0</v>
      </c>
      <c r="XT46">
        <f t="shared" si="307"/>
        <v>0</v>
      </c>
      <c r="XU46">
        <f t="shared" si="308"/>
        <v>0</v>
      </c>
      <c r="XV46">
        <f t="shared" si="309"/>
        <v>0</v>
      </c>
      <c r="XX46">
        <f t="shared" si="310"/>
        <v>9717.5400000000009</v>
      </c>
      <c r="XY46">
        <f t="shared" si="311"/>
        <v>9441.25</v>
      </c>
      <c r="XZ46">
        <f t="shared" si="312"/>
        <v>176.70999999999998</v>
      </c>
    </row>
    <row r="47" spans="1:650" x14ac:dyDescent="0.45">
      <c r="C47" s="3" t="s">
        <v>56</v>
      </c>
      <c r="D47" s="3"/>
      <c r="E47" s="31" t="str">
        <f>IF(YE2&lt;=0,"",IF(XY2=1,INT(XX2/12)&amp;" yrs "&amp;MOD(XX2,12)&amp;" mo","&gt;20 yrs"))</f>
        <v>9 yrs 1 mo</v>
      </c>
      <c r="F47" s="32">
        <f>YD2</f>
        <v>49341</v>
      </c>
      <c r="G47" s="41"/>
      <c r="H47" s="33">
        <f>YB2</f>
        <v>15922.589999999998</v>
      </c>
      <c r="AT47">
        <v>44</v>
      </c>
      <c r="AU47">
        <f t="shared" si="673"/>
        <v>0</v>
      </c>
      <c r="AV47">
        <f t="shared" si="674"/>
        <v>0</v>
      </c>
      <c r="AW47">
        <f t="shared" si="675"/>
        <v>0</v>
      </c>
      <c r="AX47">
        <f t="shared" si="676"/>
        <v>0</v>
      </c>
      <c r="AY47">
        <f t="shared" si="677"/>
        <v>0</v>
      </c>
      <c r="AZ47">
        <f t="shared" si="678"/>
        <v>0</v>
      </c>
      <c r="BA47">
        <f t="shared" si="679"/>
        <v>0</v>
      </c>
      <c r="BB47">
        <f t="shared" si="680"/>
        <v>0</v>
      </c>
      <c r="BC47">
        <f t="shared" si="681"/>
        <v>0</v>
      </c>
      <c r="BD47">
        <f t="shared" si="682"/>
        <v>0</v>
      </c>
      <c r="BE47">
        <f t="shared" si="393"/>
        <v>0</v>
      </c>
      <c r="BF47">
        <f t="shared" si="394"/>
        <v>0</v>
      </c>
      <c r="BG47">
        <f t="shared" si="395"/>
        <v>0</v>
      </c>
      <c r="BH47">
        <f t="shared" si="396"/>
        <v>0</v>
      </c>
      <c r="BI47">
        <f t="shared" si="397"/>
        <v>0</v>
      </c>
      <c r="BJ47">
        <f t="shared" si="398"/>
        <v>0</v>
      </c>
      <c r="BK47">
        <f t="shared" si="399"/>
        <v>0</v>
      </c>
      <c r="BL47">
        <f t="shared" si="400"/>
        <v>0</v>
      </c>
      <c r="BM47">
        <f t="shared" si="401"/>
        <v>0</v>
      </c>
      <c r="BN47">
        <f t="shared" si="402"/>
        <v>0</v>
      </c>
      <c r="BO47">
        <f t="shared" si="403"/>
        <v>0</v>
      </c>
      <c r="BP47">
        <f t="shared" si="404"/>
        <v>0</v>
      </c>
      <c r="BQ47">
        <f t="shared" si="405"/>
        <v>0</v>
      </c>
      <c r="BR47">
        <f t="shared" si="406"/>
        <v>0</v>
      </c>
      <c r="BS47">
        <f t="shared" si="407"/>
        <v>0</v>
      </c>
      <c r="BT47">
        <f t="shared" si="408"/>
        <v>0</v>
      </c>
      <c r="BU47">
        <f t="shared" si="409"/>
        <v>0</v>
      </c>
      <c r="BV47">
        <f t="shared" si="410"/>
        <v>0</v>
      </c>
      <c r="BW47">
        <f t="shared" si="411"/>
        <v>0</v>
      </c>
      <c r="BX47">
        <f t="shared" si="412"/>
        <v>0</v>
      </c>
      <c r="BY47">
        <f t="shared" si="413"/>
        <v>0</v>
      </c>
      <c r="BZ47">
        <f t="shared" si="414"/>
        <v>0</v>
      </c>
      <c r="CA47">
        <f t="shared" si="415"/>
        <v>0</v>
      </c>
      <c r="CB47">
        <f t="shared" si="416"/>
        <v>0</v>
      </c>
      <c r="CC47">
        <f t="shared" si="417"/>
        <v>0</v>
      </c>
      <c r="CD47">
        <f t="shared" si="418"/>
        <v>0</v>
      </c>
      <c r="CE47">
        <f t="shared" si="419"/>
        <v>0</v>
      </c>
      <c r="CF47">
        <f t="shared" si="420"/>
        <v>0</v>
      </c>
      <c r="CG47">
        <f t="shared" si="421"/>
        <v>0</v>
      </c>
      <c r="CH47">
        <f t="shared" si="422"/>
        <v>0</v>
      </c>
      <c r="CI47">
        <f t="shared" si="423"/>
        <v>653</v>
      </c>
      <c r="CJ47">
        <f t="shared" si="424"/>
        <v>0</v>
      </c>
      <c r="CK47">
        <f t="shared" si="425"/>
        <v>0</v>
      </c>
      <c r="CL47">
        <f t="shared" si="426"/>
        <v>0</v>
      </c>
      <c r="CM47">
        <f t="shared" si="427"/>
        <v>0</v>
      </c>
      <c r="CN47" t="str">
        <f t="shared" si="428"/>
        <v/>
      </c>
      <c r="CO47" t="str">
        <f t="shared" si="429"/>
        <v/>
      </c>
      <c r="CP47">
        <f t="shared" si="430"/>
        <v>3</v>
      </c>
      <c r="DM47">
        <f t="shared" si="431"/>
        <v>999</v>
      </c>
      <c r="DN47">
        <f t="shared" si="432"/>
        <v>999</v>
      </c>
      <c r="DV47">
        <v>44</v>
      </c>
      <c r="DW47">
        <f t="shared" si="683"/>
        <v>0</v>
      </c>
      <c r="DX47">
        <f t="shared" si="684"/>
        <v>0</v>
      </c>
      <c r="DY47">
        <f t="shared" si="685"/>
        <v>0</v>
      </c>
      <c r="DZ47">
        <f t="shared" si="686"/>
        <v>0</v>
      </c>
      <c r="EA47">
        <f t="shared" si="687"/>
        <v>0</v>
      </c>
      <c r="EB47">
        <f t="shared" si="688"/>
        <v>0</v>
      </c>
      <c r="EC47">
        <f t="shared" si="689"/>
        <v>0</v>
      </c>
      <c r="ED47">
        <f t="shared" si="690"/>
        <v>0</v>
      </c>
      <c r="EE47">
        <f t="shared" si="691"/>
        <v>0</v>
      </c>
      <c r="EF47">
        <f t="shared" si="692"/>
        <v>0</v>
      </c>
      <c r="EG47">
        <f t="shared" si="433"/>
        <v>0</v>
      </c>
      <c r="EH47">
        <f t="shared" si="434"/>
        <v>0</v>
      </c>
      <c r="EI47">
        <f t="shared" si="435"/>
        <v>0</v>
      </c>
      <c r="EJ47">
        <f t="shared" si="436"/>
        <v>0</v>
      </c>
      <c r="EK47">
        <f t="shared" si="437"/>
        <v>0</v>
      </c>
      <c r="EL47">
        <f t="shared" si="438"/>
        <v>0</v>
      </c>
      <c r="EM47">
        <f t="shared" si="439"/>
        <v>0</v>
      </c>
      <c r="EN47">
        <f t="shared" si="440"/>
        <v>0</v>
      </c>
      <c r="EO47">
        <f t="shared" si="441"/>
        <v>0</v>
      </c>
      <c r="EP47">
        <f t="shared" si="442"/>
        <v>0</v>
      </c>
      <c r="EQ47">
        <f t="shared" si="443"/>
        <v>0</v>
      </c>
      <c r="ER47">
        <f t="shared" si="444"/>
        <v>0</v>
      </c>
      <c r="ES47">
        <f t="shared" si="445"/>
        <v>0</v>
      </c>
      <c r="ET47">
        <f t="shared" si="446"/>
        <v>0</v>
      </c>
      <c r="EU47">
        <f t="shared" si="447"/>
        <v>0</v>
      </c>
      <c r="EV47">
        <f t="shared" si="448"/>
        <v>0</v>
      </c>
      <c r="EW47">
        <f t="shared" si="449"/>
        <v>0</v>
      </c>
      <c r="EX47">
        <f t="shared" si="450"/>
        <v>0</v>
      </c>
      <c r="EY47">
        <f t="shared" si="451"/>
        <v>0</v>
      </c>
      <c r="EZ47">
        <f t="shared" si="452"/>
        <v>0</v>
      </c>
      <c r="FA47">
        <f t="shared" si="453"/>
        <v>0</v>
      </c>
      <c r="FB47">
        <f t="shared" si="454"/>
        <v>0</v>
      </c>
      <c r="FC47">
        <f t="shared" si="455"/>
        <v>0</v>
      </c>
      <c r="FD47">
        <f t="shared" si="456"/>
        <v>0</v>
      </c>
      <c r="FE47">
        <f t="shared" si="457"/>
        <v>0</v>
      </c>
      <c r="FF47">
        <f t="shared" si="458"/>
        <v>0</v>
      </c>
      <c r="FG47">
        <f t="shared" si="459"/>
        <v>0</v>
      </c>
      <c r="FH47">
        <f t="shared" si="460"/>
        <v>0</v>
      </c>
      <c r="FI47">
        <f t="shared" si="461"/>
        <v>0</v>
      </c>
      <c r="FJ47">
        <f t="shared" si="462"/>
        <v>0</v>
      </c>
      <c r="FK47">
        <f t="shared" si="463"/>
        <v>653</v>
      </c>
      <c r="FL47">
        <f t="shared" si="464"/>
        <v>0</v>
      </c>
      <c r="FM47">
        <f t="shared" si="465"/>
        <v>0</v>
      </c>
      <c r="FN47">
        <f t="shared" si="466"/>
        <v>0</v>
      </c>
      <c r="FO47">
        <f t="shared" si="467"/>
        <v>0</v>
      </c>
      <c r="FP47" t="str">
        <f t="shared" si="468"/>
        <v/>
      </c>
      <c r="FQ47" t="str">
        <f t="shared" si="469"/>
        <v/>
      </c>
      <c r="FR47">
        <f t="shared" si="470"/>
        <v>3</v>
      </c>
      <c r="GO47">
        <f t="shared" si="471"/>
        <v>999</v>
      </c>
      <c r="GP47">
        <f t="shared" si="472"/>
        <v>999</v>
      </c>
      <c r="GX47">
        <v>44</v>
      </c>
      <c r="GY47">
        <f t="shared" si="693"/>
        <v>858.42</v>
      </c>
      <c r="GZ47">
        <f t="shared" si="694"/>
        <v>5485.69</v>
      </c>
      <c r="HA47">
        <f t="shared" si="695"/>
        <v>3097.14</v>
      </c>
      <c r="HB47">
        <f t="shared" si="696"/>
        <v>0</v>
      </c>
      <c r="HC47">
        <f t="shared" si="697"/>
        <v>0</v>
      </c>
      <c r="HD47">
        <f t="shared" si="698"/>
        <v>0</v>
      </c>
      <c r="HE47">
        <f t="shared" si="699"/>
        <v>0</v>
      </c>
      <c r="HF47">
        <f t="shared" si="700"/>
        <v>0</v>
      </c>
      <c r="HG47">
        <f t="shared" si="701"/>
        <v>0</v>
      </c>
      <c r="HH47">
        <f t="shared" si="702"/>
        <v>0</v>
      </c>
      <c r="HI47">
        <f t="shared" si="473"/>
        <v>90</v>
      </c>
      <c r="HJ47">
        <f t="shared" si="474"/>
        <v>163</v>
      </c>
      <c r="HK47">
        <f t="shared" si="475"/>
        <v>200</v>
      </c>
      <c r="HL47">
        <f t="shared" si="476"/>
        <v>0</v>
      </c>
      <c r="HM47">
        <f t="shared" si="477"/>
        <v>0</v>
      </c>
      <c r="HN47">
        <f t="shared" si="478"/>
        <v>0</v>
      </c>
      <c r="HO47">
        <f t="shared" si="479"/>
        <v>0</v>
      </c>
      <c r="HP47">
        <f t="shared" si="480"/>
        <v>0</v>
      </c>
      <c r="HQ47">
        <f t="shared" si="481"/>
        <v>0</v>
      </c>
      <c r="HR47">
        <f t="shared" si="482"/>
        <v>0</v>
      </c>
      <c r="HS47">
        <f t="shared" si="483"/>
        <v>784.87</v>
      </c>
      <c r="HT47">
        <f t="shared" si="484"/>
        <v>5448.36</v>
      </c>
      <c r="HU47">
        <f t="shared" si="485"/>
        <v>2927.85</v>
      </c>
      <c r="HV47">
        <f t="shared" si="486"/>
        <v>0</v>
      </c>
      <c r="HW47">
        <f t="shared" si="487"/>
        <v>0</v>
      </c>
      <c r="HX47">
        <f t="shared" si="488"/>
        <v>0</v>
      </c>
      <c r="HY47">
        <f t="shared" si="489"/>
        <v>0</v>
      </c>
      <c r="HZ47">
        <f t="shared" si="490"/>
        <v>0</v>
      </c>
      <c r="IA47">
        <f t="shared" si="491"/>
        <v>0</v>
      </c>
      <c r="IB47">
        <f t="shared" si="492"/>
        <v>0</v>
      </c>
      <c r="IC47">
        <f t="shared" si="493"/>
        <v>784.87</v>
      </c>
      <c r="ID47">
        <f t="shared" si="494"/>
        <v>5448.36</v>
      </c>
      <c r="IE47">
        <f t="shared" si="495"/>
        <v>2927.85</v>
      </c>
      <c r="IF47">
        <f t="shared" si="496"/>
        <v>0</v>
      </c>
      <c r="IG47">
        <f t="shared" si="497"/>
        <v>0</v>
      </c>
      <c r="IH47">
        <f t="shared" si="498"/>
        <v>0</v>
      </c>
      <c r="II47">
        <f t="shared" si="499"/>
        <v>0</v>
      </c>
      <c r="IJ47">
        <f t="shared" si="500"/>
        <v>0</v>
      </c>
      <c r="IK47">
        <f t="shared" si="501"/>
        <v>0</v>
      </c>
      <c r="IL47">
        <f t="shared" si="502"/>
        <v>0</v>
      </c>
      <c r="IM47">
        <f t="shared" si="503"/>
        <v>0</v>
      </c>
      <c r="IN47">
        <f t="shared" si="504"/>
        <v>9441.25</v>
      </c>
      <c r="IO47">
        <f t="shared" si="505"/>
        <v>9161.08</v>
      </c>
      <c r="IP47">
        <f t="shared" si="506"/>
        <v>172.83</v>
      </c>
      <c r="IQ47">
        <f t="shared" si="507"/>
        <v>453.00000000000011</v>
      </c>
      <c r="IR47">
        <f t="shared" si="508"/>
        <v>1</v>
      </c>
      <c r="IS47" t="str">
        <f t="shared" si="509"/>
        <v/>
      </c>
      <c r="IT47">
        <f t="shared" si="510"/>
        <v>0</v>
      </c>
      <c r="JQ47">
        <f t="shared" si="511"/>
        <v>1</v>
      </c>
      <c r="JR47">
        <f t="shared" si="512"/>
        <v>999</v>
      </c>
      <c r="JZ47">
        <v>44</v>
      </c>
      <c r="KA47">
        <f t="shared" si="703"/>
        <v>0</v>
      </c>
      <c r="KB47">
        <f t="shared" si="704"/>
        <v>0</v>
      </c>
      <c r="KC47">
        <f t="shared" si="705"/>
        <v>2589.69</v>
      </c>
      <c r="KD47">
        <f t="shared" si="706"/>
        <v>0</v>
      </c>
      <c r="KE47">
        <f t="shared" si="707"/>
        <v>0</v>
      </c>
      <c r="KF47">
        <f t="shared" si="708"/>
        <v>0</v>
      </c>
      <c r="KG47">
        <f t="shared" si="709"/>
        <v>0</v>
      </c>
      <c r="KH47">
        <f t="shared" si="710"/>
        <v>0</v>
      </c>
      <c r="KI47">
        <f t="shared" si="711"/>
        <v>0</v>
      </c>
      <c r="KJ47">
        <f t="shared" si="712"/>
        <v>0</v>
      </c>
      <c r="KK47">
        <f t="shared" si="513"/>
        <v>0</v>
      </c>
      <c r="KL47">
        <f t="shared" si="514"/>
        <v>0</v>
      </c>
      <c r="KM47">
        <f t="shared" si="515"/>
        <v>200</v>
      </c>
      <c r="KN47">
        <f t="shared" si="516"/>
        <v>0</v>
      </c>
      <c r="KO47">
        <f t="shared" si="517"/>
        <v>0</v>
      </c>
      <c r="KP47">
        <f t="shared" si="518"/>
        <v>0</v>
      </c>
      <c r="KQ47">
        <f t="shared" si="519"/>
        <v>0</v>
      </c>
      <c r="KR47">
        <f t="shared" si="520"/>
        <v>0</v>
      </c>
      <c r="KS47">
        <f t="shared" si="521"/>
        <v>0</v>
      </c>
      <c r="KT47">
        <f t="shared" si="522"/>
        <v>0</v>
      </c>
      <c r="KU47">
        <f t="shared" si="523"/>
        <v>0</v>
      </c>
      <c r="KV47">
        <f t="shared" si="524"/>
        <v>0</v>
      </c>
      <c r="KW47">
        <f t="shared" si="525"/>
        <v>2415.37</v>
      </c>
      <c r="KX47">
        <f t="shared" si="526"/>
        <v>0</v>
      </c>
      <c r="KY47">
        <f t="shared" si="527"/>
        <v>0</v>
      </c>
      <c r="KZ47">
        <f t="shared" si="528"/>
        <v>0</v>
      </c>
      <c r="LA47">
        <f t="shared" si="529"/>
        <v>0</v>
      </c>
      <c r="LB47">
        <f t="shared" si="530"/>
        <v>0</v>
      </c>
      <c r="LC47">
        <f t="shared" si="531"/>
        <v>0</v>
      </c>
      <c r="LD47">
        <f t="shared" si="532"/>
        <v>0</v>
      </c>
      <c r="LE47">
        <f t="shared" si="533"/>
        <v>0</v>
      </c>
      <c r="LF47">
        <f t="shared" si="534"/>
        <v>0</v>
      </c>
      <c r="LG47">
        <f t="shared" si="535"/>
        <v>2062.37</v>
      </c>
      <c r="LH47">
        <f t="shared" si="536"/>
        <v>0</v>
      </c>
      <c r="LI47">
        <f t="shared" si="537"/>
        <v>0</v>
      </c>
      <c r="LJ47">
        <f t="shared" si="538"/>
        <v>0</v>
      </c>
      <c r="LK47">
        <f t="shared" si="539"/>
        <v>0</v>
      </c>
      <c r="LL47">
        <f t="shared" si="540"/>
        <v>0</v>
      </c>
      <c r="LM47">
        <f t="shared" si="541"/>
        <v>0</v>
      </c>
      <c r="LN47">
        <f t="shared" si="542"/>
        <v>0</v>
      </c>
      <c r="LO47">
        <f t="shared" si="543"/>
        <v>353</v>
      </c>
      <c r="LP47">
        <f t="shared" si="544"/>
        <v>2589.69</v>
      </c>
      <c r="LQ47">
        <f t="shared" si="545"/>
        <v>2062.37</v>
      </c>
      <c r="LR47">
        <f t="shared" si="546"/>
        <v>25.68</v>
      </c>
      <c r="LS47">
        <f t="shared" si="547"/>
        <v>553.00000000000011</v>
      </c>
      <c r="LT47">
        <f t="shared" si="548"/>
        <v>3</v>
      </c>
      <c r="LU47" t="str">
        <f t="shared" si="549"/>
        <v/>
      </c>
      <c r="LV47">
        <f t="shared" si="550"/>
        <v>2</v>
      </c>
      <c r="MS47">
        <f t="shared" si="551"/>
        <v>3</v>
      </c>
      <c r="MT47">
        <f t="shared" si="552"/>
        <v>999</v>
      </c>
      <c r="NB47">
        <v>44</v>
      </c>
      <c r="NC47">
        <f t="shared" si="713"/>
        <v>0</v>
      </c>
      <c r="ND47">
        <f t="shared" si="714"/>
        <v>0</v>
      </c>
      <c r="NE47">
        <f t="shared" si="715"/>
        <v>0</v>
      </c>
      <c r="NF47">
        <f t="shared" si="716"/>
        <v>0</v>
      </c>
      <c r="NG47">
        <f t="shared" si="717"/>
        <v>0</v>
      </c>
      <c r="NH47">
        <f t="shared" si="718"/>
        <v>0</v>
      </c>
      <c r="NI47">
        <f t="shared" si="719"/>
        <v>0</v>
      </c>
      <c r="NJ47">
        <f t="shared" si="720"/>
        <v>0</v>
      </c>
      <c r="NK47">
        <f t="shared" si="721"/>
        <v>0</v>
      </c>
      <c r="NL47">
        <f t="shared" si="722"/>
        <v>0</v>
      </c>
      <c r="NM47">
        <f t="shared" si="553"/>
        <v>0</v>
      </c>
      <c r="NN47">
        <f t="shared" si="554"/>
        <v>0</v>
      </c>
      <c r="NO47">
        <f t="shared" si="555"/>
        <v>0</v>
      </c>
      <c r="NP47">
        <f t="shared" si="556"/>
        <v>0</v>
      </c>
      <c r="NQ47">
        <f t="shared" si="557"/>
        <v>0</v>
      </c>
      <c r="NR47">
        <f t="shared" si="558"/>
        <v>0</v>
      </c>
      <c r="NS47">
        <f t="shared" si="559"/>
        <v>0</v>
      </c>
      <c r="NT47">
        <f t="shared" si="560"/>
        <v>0</v>
      </c>
      <c r="NU47">
        <f t="shared" si="561"/>
        <v>0</v>
      </c>
      <c r="NV47">
        <f t="shared" si="562"/>
        <v>0</v>
      </c>
      <c r="NW47">
        <f t="shared" si="563"/>
        <v>0</v>
      </c>
      <c r="NX47">
        <f t="shared" si="564"/>
        <v>0</v>
      </c>
      <c r="NY47">
        <f t="shared" si="565"/>
        <v>0</v>
      </c>
      <c r="NZ47">
        <f t="shared" si="566"/>
        <v>0</v>
      </c>
      <c r="OA47">
        <f t="shared" si="567"/>
        <v>0</v>
      </c>
      <c r="OB47">
        <f t="shared" si="568"/>
        <v>0</v>
      </c>
      <c r="OC47">
        <f t="shared" si="569"/>
        <v>0</v>
      </c>
      <c r="OD47">
        <f t="shared" si="570"/>
        <v>0</v>
      </c>
      <c r="OE47">
        <f t="shared" si="571"/>
        <v>0</v>
      </c>
      <c r="OF47">
        <f t="shared" si="572"/>
        <v>0</v>
      </c>
      <c r="OG47">
        <f t="shared" si="573"/>
        <v>0</v>
      </c>
      <c r="OH47">
        <f t="shared" si="574"/>
        <v>0</v>
      </c>
      <c r="OI47">
        <f t="shared" si="575"/>
        <v>0</v>
      </c>
      <c r="OJ47">
        <f t="shared" si="576"/>
        <v>0</v>
      </c>
      <c r="OK47">
        <f t="shared" si="577"/>
        <v>0</v>
      </c>
      <c r="OL47">
        <f t="shared" si="578"/>
        <v>0</v>
      </c>
      <c r="OM47">
        <f t="shared" si="579"/>
        <v>0</v>
      </c>
      <c r="ON47">
        <f t="shared" si="580"/>
        <v>0</v>
      </c>
      <c r="OO47">
        <f t="shared" si="581"/>
        <v>0</v>
      </c>
      <c r="OP47">
        <f t="shared" si="582"/>
        <v>0</v>
      </c>
      <c r="OQ47">
        <f t="shared" si="583"/>
        <v>653</v>
      </c>
      <c r="OR47">
        <f t="shared" si="584"/>
        <v>0</v>
      </c>
      <c r="OS47">
        <f t="shared" si="585"/>
        <v>0</v>
      </c>
      <c r="OT47">
        <f t="shared" si="586"/>
        <v>0</v>
      </c>
      <c r="OU47">
        <f t="shared" si="587"/>
        <v>0</v>
      </c>
      <c r="OV47" t="str">
        <f t="shared" si="588"/>
        <v/>
      </c>
      <c r="OW47" t="str">
        <f t="shared" si="589"/>
        <v/>
      </c>
      <c r="OX47">
        <f t="shared" si="590"/>
        <v>3</v>
      </c>
      <c r="PU47">
        <f t="shared" si="591"/>
        <v>999</v>
      </c>
      <c r="PV47">
        <f t="shared" si="592"/>
        <v>999</v>
      </c>
      <c r="QD47">
        <v>44</v>
      </c>
      <c r="QE47">
        <f t="shared" si="723"/>
        <v>0</v>
      </c>
      <c r="QF47">
        <f t="shared" si="724"/>
        <v>0</v>
      </c>
      <c r="QG47">
        <f t="shared" si="725"/>
        <v>0</v>
      </c>
      <c r="QH47">
        <f t="shared" si="726"/>
        <v>0</v>
      </c>
      <c r="QI47">
        <f t="shared" si="727"/>
        <v>0</v>
      </c>
      <c r="QJ47">
        <f t="shared" si="728"/>
        <v>0</v>
      </c>
      <c r="QK47">
        <f t="shared" si="729"/>
        <v>0</v>
      </c>
      <c r="QL47">
        <f t="shared" si="730"/>
        <v>0</v>
      </c>
      <c r="QM47">
        <f t="shared" si="731"/>
        <v>0</v>
      </c>
      <c r="QN47">
        <f t="shared" si="732"/>
        <v>0</v>
      </c>
      <c r="QO47">
        <f t="shared" si="593"/>
        <v>0</v>
      </c>
      <c r="QP47">
        <f t="shared" si="594"/>
        <v>0</v>
      </c>
      <c r="QQ47">
        <f t="shared" si="595"/>
        <v>0</v>
      </c>
      <c r="QR47">
        <f t="shared" si="596"/>
        <v>0</v>
      </c>
      <c r="QS47">
        <f t="shared" si="597"/>
        <v>0</v>
      </c>
      <c r="QT47">
        <f t="shared" si="598"/>
        <v>0</v>
      </c>
      <c r="QU47">
        <f t="shared" si="599"/>
        <v>0</v>
      </c>
      <c r="QV47">
        <f t="shared" si="600"/>
        <v>0</v>
      </c>
      <c r="QW47">
        <f t="shared" si="601"/>
        <v>0</v>
      </c>
      <c r="QX47">
        <f t="shared" si="602"/>
        <v>0</v>
      </c>
      <c r="QY47">
        <f t="shared" si="603"/>
        <v>0</v>
      </c>
      <c r="QZ47">
        <f t="shared" si="604"/>
        <v>0</v>
      </c>
      <c r="RA47">
        <f t="shared" si="605"/>
        <v>0</v>
      </c>
      <c r="RB47">
        <f t="shared" si="606"/>
        <v>0</v>
      </c>
      <c r="RC47">
        <f t="shared" si="607"/>
        <v>0</v>
      </c>
      <c r="RD47">
        <f t="shared" si="608"/>
        <v>0</v>
      </c>
      <c r="RE47">
        <f t="shared" si="609"/>
        <v>0</v>
      </c>
      <c r="RF47">
        <f t="shared" si="610"/>
        <v>0</v>
      </c>
      <c r="RG47">
        <f t="shared" si="611"/>
        <v>0</v>
      </c>
      <c r="RH47">
        <f t="shared" si="612"/>
        <v>0</v>
      </c>
      <c r="RI47">
        <f t="shared" si="613"/>
        <v>0</v>
      </c>
      <c r="RJ47">
        <f t="shared" si="614"/>
        <v>0</v>
      </c>
      <c r="RK47">
        <f t="shared" si="615"/>
        <v>0</v>
      </c>
      <c r="RL47">
        <f t="shared" si="616"/>
        <v>0</v>
      </c>
      <c r="RM47">
        <f t="shared" si="617"/>
        <v>0</v>
      </c>
      <c r="RN47">
        <f t="shared" si="618"/>
        <v>0</v>
      </c>
      <c r="RO47">
        <f t="shared" si="619"/>
        <v>0</v>
      </c>
      <c r="RP47">
        <f t="shared" si="620"/>
        <v>0</v>
      </c>
      <c r="RQ47">
        <f t="shared" si="621"/>
        <v>0</v>
      </c>
      <c r="RR47">
        <f t="shared" si="622"/>
        <v>0</v>
      </c>
      <c r="RS47">
        <f t="shared" si="623"/>
        <v>753</v>
      </c>
      <c r="RT47">
        <f t="shared" si="624"/>
        <v>0</v>
      </c>
      <c r="RU47">
        <f t="shared" si="625"/>
        <v>0</v>
      </c>
      <c r="RV47">
        <f t="shared" si="626"/>
        <v>0</v>
      </c>
      <c r="RW47">
        <f t="shared" si="627"/>
        <v>0</v>
      </c>
      <c r="RX47" t="str">
        <f t="shared" si="628"/>
        <v/>
      </c>
      <c r="RY47" t="str">
        <f t="shared" si="629"/>
        <v/>
      </c>
      <c r="RZ47">
        <f t="shared" si="630"/>
        <v>3</v>
      </c>
      <c r="SW47">
        <f t="shared" si="631"/>
        <v>999</v>
      </c>
      <c r="SX47">
        <f t="shared" si="632"/>
        <v>999</v>
      </c>
      <c r="TF47">
        <v>44</v>
      </c>
      <c r="TG47">
        <f t="shared" si="733"/>
        <v>0</v>
      </c>
      <c r="TH47">
        <f t="shared" si="734"/>
        <v>0</v>
      </c>
      <c r="TI47">
        <f t="shared" si="735"/>
        <v>0</v>
      </c>
      <c r="TJ47">
        <f t="shared" si="736"/>
        <v>0</v>
      </c>
      <c r="TK47">
        <f t="shared" si="737"/>
        <v>0</v>
      </c>
      <c r="TL47">
        <f t="shared" si="738"/>
        <v>0</v>
      </c>
      <c r="TM47">
        <f t="shared" si="739"/>
        <v>0</v>
      </c>
      <c r="TN47">
        <f t="shared" si="740"/>
        <v>0</v>
      </c>
      <c r="TO47">
        <f t="shared" si="741"/>
        <v>0</v>
      </c>
      <c r="TP47">
        <f t="shared" si="742"/>
        <v>0</v>
      </c>
      <c r="TQ47">
        <f t="shared" si="633"/>
        <v>0</v>
      </c>
      <c r="TR47">
        <f t="shared" si="634"/>
        <v>0</v>
      </c>
      <c r="TS47">
        <f t="shared" si="635"/>
        <v>0</v>
      </c>
      <c r="TT47">
        <f t="shared" si="636"/>
        <v>0</v>
      </c>
      <c r="TU47">
        <f t="shared" si="637"/>
        <v>0</v>
      </c>
      <c r="TV47">
        <f t="shared" si="638"/>
        <v>0</v>
      </c>
      <c r="TW47">
        <f t="shared" si="639"/>
        <v>0</v>
      </c>
      <c r="TX47">
        <f t="shared" si="640"/>
        <v>0</v>
      </c>
      <c r="TY47">
        <f t="shared" si="641"/>
        <v>0</v>
      </c>
      <c r="TZ47">
        <f t="shared" si="642"/>
        <v>0</v>
      </c>
      <c r="UA47">
        <f t="shared" si="643"/>
        <v>0</v>
      </c>
      <c r="UB47">
        <f t="shared" si="644"/>
        <v>0</v>
      </c>
      <c r="UC47">
        <f t="shared" si="645"/>
        <v>0</v>
      </c>
      <c r="UD47">
        <f t="shared" si="646"/>
        <v>0</v>
      </c>
      <c r="UE47">
        <f t="shared" si="647"/>
        <v>0</v>
      </c>
      <c r="UF47">
        <f t="shared" si="648"/>
        <v>0</v>
      </c>
      <c r="UG47">
        <f t="shared" si="649"/>
        <v>0</v>
      </c>
      <c r="UH47">
        <f t="shared" si="650"/>
        <v>0</v>
      </c>
      <c r="UI47">
        <f t="shared" si="651"/>
        <v>0</v>
      </c>
      <c r="UJ47">
        <f t="shared" si="652"/>
        <v>0</v>
      </c>
      <c r="UK47">
        <f t="shared" si="653"/>
        <v>0</v>
      </c>
      <c r="UL47">
        <f t="shared" si="654"/>
        <v>0</v>
      </c>
      <c r="UM47">
        <f t="shared" si="655"/>
        <v>0</v>
      </c>
      <c r="UN47">
        <f t="shared" si="656"/>
        <v>0</v>
      </c>
      <c r="UO47">
        <f t="shared" si="657"/>
        <v>0</v>
      </c>
      <c r="UP47">
        <f t="shared" si="658"/>
        <v>0</v>
      </c>
      <c r="UQ47">
        <f t="shared" si="659"/>
        <v>0</v>
      </c>
      <c r="UR47">
        <f t="shared" si="660"/>
        <v>0</v>
      </c>
      <c r="US47">
        <f t="shared" si="661"/>
        <v>0</v>
      </c>
      <c r="UT47">
        <f t="shared" si="662"/>
        <v>0</v>
      </c>
      <c r="UU47">
        <f t="shared" si="663"/>
        <v>853</v>
      </c>
      <c r="UV47">
        <f t="shared" si="664"/>
        <v>0</v>
      </c>
      <c r="UW47">
        <f t="shared" si="665"/>
        <v>0</v>
      </c>
      <c r="UX47">
        <f t="shared" si="666"/>
        <v>0</v>
      </c>
      <c r="UY47">
        <f t="shared" si="667"/>
        <v>0</v>
      </c>
      <c r="UZ47" t="str">
        <f t="shared" si="668"/>
        <v/>
      </c>
      <c r="VA47" t="str">
        <f t="shared" si="669"/>
        <v/>
      </c>
      <c r="VB47">
        <f t="shared" si="670"/>
        <v>3</v>
      </c>
      <c r="VY47">
        <f t="shared" si="671"/>
        <v>999</v>
      </c>
      <c r="VZ47">
        <f t="shared" si="672"/>
        <v>999</v>
      </c>
      <c r="WH47">
        <v>44</v>
      </c>
      <c r="WI47">
        <f t="shared" si="383"/>
        <v>858.42</v>
      </c>
      <c r="WJ47">
        <f t="shared" si="384"/>
        <v>5485.69</v>
      </c>
      <c r="WK47">
        <f t="shared" si="385"/>
        <v>3097.14</v>
      </c>
      <c r="WL47">
        <f t="shared" si="386"/>
        <v>0</v>
      </c>
      <c r="WM47">
        <f t="shared" si="387"/>
        <v>0</v>
      </c>
      <c r="WN47">
        <f t="shared" si="388"/>
        <v>0</v>
      </c>
      <c r="WO47">
        <f t="shared" si="389"/>
        <v>0</v>
      </c>
      <c r="WP47">
        <f t="shared" si="390"/>
        <v>0</v>
      </c>
      <c r="WQ47">
        <f t="shared" si="391"/>
        <v>0</v>
      </c>
      <c r="WR47">
        <f t="shared" si="392"/>
        <v>0</v>
      </c>
      <c r="WS47">
        <f t="shared" si="280"/>
        <v>90</v>
      </c>
      <c r="WT47">
        <f t="shared" si="281"/>
        <v>163</v>
      </c>
      <c r="WU47">
        <f t="shared" si="282"/>
        <v>200</v>
      </c>
      <c r="WV47">
        <f t="shared" si="283"/>
        <v>0</v>
      </c>
      <c r="WW47">
        <f t="shared" si="284"/>
        <v>0</v>
      </c>
      <c r="WX47">
        <f t="shared" si="285"/>
        <v>0</v>
      </c>
      <c r="WY47">
        <f t="shared" si="286"/>
        <v>0</v>
      </c>
      <c r="WZ47">
        <f t="shared" si="287"/>
        <v>0</v>
      </c>
      <c r="XA47">
        <f t="shared" si="288"/>
        <v>0</v>
      </c>
      <c r="XB47">
        <f t="shared" si="289"/>
        <v>0</v>
      </c>
      <c r="XC47">
        <f t="shared" si="290"/>
        <v>784.87</v>
      </c>
      <c r="XD47">
        <f t="shared" si="291"/>
        <v>5448.36</v>
      </c>
      <c r="XE47">
        <f t="shared" si="292"/>
        <v>2927.85</v>
      </c>
      <c r="XF47">
        <f t="shared" si="293"/>
        <v>0</v>
      </c>
      <c r="XG47">
        <f t="shared" si="294"/>
        <v>0</v>
      </c>
      <c r="XH47">
        <f t="shared" si="295"/>
        <v>0</v>
      </c>
      <c r="XI47">
        <f t="shared" si="296"/>
        <v>0</v>
      </c>
      <c r="XJ47">
        <f t="shared" si="297"/>
        <v>0</v>
      </c>
      <c r="XK47">
        <f t="shared" si="298"/>
        <v>0</v>
      </c>
      <c r="XL47">
        <f t="shared" si="299"/>
        <v>0</v>
      </c>
      <c r="XM47">
        <f t="shared" si="300"/>
        <v>784.87</v>
      </c>
      <c r="XN47">
        <f t="shared" si="301"/>
        <v>5448.36</v>
      </c>
      <c r="XO47">
        <f t="shared" si="302"/>
        <v>2927.85</v>
      </c>
      <c r="XP47">
        <f t="shared" si="303"/>
        <v>0</v>
      </c>
      <c r="XQ47">
        <f t="shared" si="304"/>
        <v>0</v>
      </c>
      <c r="XR47">
        <f t="shared" si="305"/>
        <v>0</v>
      </c>
      <c r="XS47">
        <f t="shared" si="306"/>
        <v>0</v>
      </c>
      <c r="XT47">
        <f t="shared" si="307"/>
        <v>0</v>
      </c>
      <c r="XU47">
        <f t="shared" si="308"/>
        <v>0</v>
      </c>
      <c r="XV47">
        <f t="shared" si="309"/>
        <v>0</v>
      </c>
      <c r="XX47">
        <f t="shared" si="310"/>
        <v>9441.25</v>
      </c>
      <c r="XY47">
        <f t="shared" si="311"/>
        <v>9161.08</v>
      </c>
      <c r="XZ47">
        <f t="shared" si="312"/>
        <v>172.83</v>
      </c>
    </row>
    <row r="48" spans="1:650" x14ac:dyDescent="0.45">
      <c r="B48" s="2" t="str">
        <f>IF(YE2&lt;=0,"","Sticking to a plan instead of paying only minimums saves you about "&amp;TEXT(YB2-MIN(CN2,FP2),"$#,##0")&amp;" in interest.")</f>
        <v>Sticking to a plan instead of paying only minimums saves you about $10,375 in interest.</v>
      </c>
      <c r="C48" s="2"/>
      <c r="D48" s="2"/>
      <c r="E48" s="2"/>
      <c r="F48" s="2"/>
      <c r="G48" s="2"/>
      <c r="H48" s="2"/>
      <c r="I48" s="2"/>
      <c r="AT48">
        <v>45</v>
      </c>
      <c r="AU48">
        <f t="shared" si="673"/>
        <v>0</v>
      </c>
      <c r="AV48">
        <f t="shared" si="674"/>
        <v>0</v>
      </c>
      <c r="AW48">
        <f t="shared" si="675"/>
        <v>0</v>
      </c>
      <c r="AX48">
        <f t="shared" si="676"/>
        <v>0</v>
      </c>
      <c r="AY48">
        <f t="shared" si="677"/>
        <v>0</v>
      </c>
      <c r="AZ48">
        <f t="shared" si="678"/>
        <v>0</v>
      </c>
      <c r="BA48">
        <f t="shared" si="679"/>
        <v>0</v>
      </c>
      <c r="BB48">
        <f t="shared" si="680"/>
        <v>0</v>
      </c>
      <c r="BC48">
        <f t="shared" si="681"/>
        <v>0</v>
      </c>
      <c r="BD48">
        <f t="shared" si="682"/>
        <v>0</v>
      </c>
      <c r="BE48">
        <f t="shared" si="393"/>
        <v>0</v>
      </c>
      <c r="BF48">
        <f t="shared" si="394"/>
        <v>0</v>
      </c>
      <c r="BG48">
        <f t="shared" si="395"/>
        <v>0</v>
      </c>
      <c r="BH48">
        <f t="shared" si="396"/>
        <v>0</v>
      </c>
      <c r="BI48">
        <f t="shared" si="397"/>
        <v>0</v>
      </c>
      <c r="BJ48">
        <f t="shared" si="398"/>
        <v>0</v>
      </c>
      <c r="BK48">
        <f t="shared" si="399"/>
        <v>0</v>
      </c>
      <c r="BL48">
        <f t="shared" si="400"/>
        <v>0</v>
      </c>
      <c r="BM48">
        <f t="shared" si="401"/>
        <v>0</v>
      </c>
      <c r="BN48">
        <f t="shared" si="402"/>
        <v>0</v>
      </c>
      <c r="BO48">
        <f t="shared" si="403"/>
        <v>0</v>
      </c>
      <c r="BP48">
        <f t="shared" si="404"/>
        <v>0</v>
      </c>
      <c r="BQ48">
        <f t="shared" si="405"/>
        <v>0</v>
      </c>
      <c r="BR48">
        <f t="shared" si="406"/>
        <v>0</v>
      </c>
      <c r="BS48">
        <f t="shared" si="407"/>
        <v>0</v>
      </c>
      <c r="BT48">
        <f t="shared" si="408"/>
        <v>0</v>
      </c>
      <c r="BU48">
        <f t="shared" si="409"/>
        <v>0</v>
      </c>
      <c r="BV48">
        <f t="shared" si="410"/>
        <v>0</v>
      </c>
      <c r="BW48">
        <f t="shared" si="411"/>
        <v>0</v>
      </c>
      <c r="BX48">
        <f t="shared" si="412"/>
        <v>0</v>
      </c>
      <c r="BY48">
        <f t="shared" si="413"/>
        <v>0</v>
      </c>
      <c r="BZ48">
        <f t="shared" si="414"/>
        <v>0</v>
      </c>
      <c r="CA48">
        <f t="shared" si="415"/>
        <v>0</v>
      </c>
      <c r="CB48">
        <f t="shared" si="416"/>
        <v>0</v>
      </c>
      <c r="CC48">
        <f t="shared" si="417"/>
        <v>0</v>
      </c>
      <c r="CD48">
        <f t="shared" si="418"/>
        <v>0</v>
      </c>
      <c r="CE48">
        <f t="shared" si="419"/>
        <v>0</v>
      </c>
      <c r="CF48">
        <f t="shared" si="420"/>
        <v>0</v>
      </c>
      <c r="CG48">
        <f t="shared" si="421"/>
        <v>0</v>
      </c>
      <c r="CH48">
        <f t="shared" si="422"/>
        <v>0</v>
      </c>
      <c r="CI48">
        <f t="shared" si="423"/>
        <v>653</v>
      </c>
      <c r="CJ48">
        <f t="shared" si="424"/>
        <v>0</v>
      </c>
      <c r="CK48">
        <f t="shared" si="425"/>
        <v>0</v>
      </c>
      <c r="CL48">
        <f t="shared" si="426"/>
        <v>0</v>
      </c>
      <c r="CM48">
        <f t="shared" si="427"/>
        <v>0</v>
      </c>
      <c r="CN48" t="str">
        <f t="shared" si="428"/>
        <v/>
      </c>
      <c r="CO48" t="str">
        <f t="shared" si="429"/>
        <v/>
      </c>
      <c r="CP48">
        <f t="shared" si="430"/>
        <v>3</v>
      </c>
      <c r="DM48">
        <f t="shared" si="431"/>
        <v>999</v>
      </c>
      <c r="DN48">
        <f t="shared" si="432"/>
        <v>999</v>
      </c>
      <c r="DV48">
        <v>45</v>
      </c>
      <c r="DW48">
        <f t="shared" si="683"/>
        <v>0</v>
      </c>
      <c r="DX48">
        <f t="shared" si="684"/>
        <v>0</v>
      </c>
      <c r="DY48">
        <f t="shared" si="685"/>
        <v>0</v>
      </c>
      <c r="DZ48">
        <f t="shared" si="686"/>
        <v>0</v>
      </c>
      <c r="EA48">
        <f t="shared" si="687"/>
        <v>0</v>
      </c>
      <c r="EB48">
        <f t="shared" si="688"/>
        <v>0</v>
      </c>
      <c r="EC48">
        <f t="shared" si="689"/>
        <v>0</v>
      </c>
      <c r="ED48">
        <f t="shared" si="690"/>
        <v>0</v>
      </c>
      <c r="EE48">
        <f t="shared" si="691"/>
        <v>0</v>
      </c>
      <c r="EF48">
        <f t="shared" si="692"/>
        <v>0</v>
      </c>
      <c r="EG48">
        <f t="shared" si="433"/>
        <v>0</v>
      </c>
      <c r="EH48">
        <f t="shared" si="434"/>
        <v>0</v>
      </c>
      <c r="EI48">
        <f t="shared" si="435"/>
        <v>0</v>
      </c>
      <c r="EJ48">
        <f t="shared" si="436"/>
        <v>0</v>
      </c>
      <c r="EK48">
        <f t="shared" si="437"/>
        <v>0</v>
      </c>
      <c r="EL48">
        <f t="shared" si="438"/>
        <v>0</v>
      </c>
      <c r="EM48">
        <f t="shared" si="439"/>
        <v>0</v>
      </c>
      <c r="EN48">
        <f t="shared" si="440"/>
        <v>0</v>
      </c>
      <c r="EO48">
        <f t="shared" si="441"/>
        <v>0</v>
      </c>
      <c r="EP48">
        <f t="shared" si="442"/>
        <v>0</v>
      </c>
      <c r="EQ48">
        <f t="shared" si="443"/>
        <v>0</v>
      </c>
      <c r="ER48">
        <f t="shared" si="444"/>
        <v>0</v>
      </c>
      <c r="ES48">
        <f t="shared" si="445"/>
        <v>0</v>
      </c>
      <c r="ET48">
        <f t="shared" si="446"/>
        <v>0</v>
      </c>
      <c r="EU48">
        <f t="shared" si="447"/>
        <v>0</v>
      </c>
      <c r="EV48">
        <f t="shared" si="448"/>
        <v>0</v>
      </c>
      <c r="EW48">
        <f t="shared" si="449"/>
        <v>0</v>
      </c>
      <c r="EX48">
        <f t="shared" si="450"/>
        <v>0</v>
      </c>
      <c r="EY48">
        <f t="shared" si="451"/>
        <v>0</v>
      </c>
      <c r="EZ48">
        <f t="shared" si="452"/>
        <v>0</v>
      </c>
      <c r="FA48">
        <f t="shared" si="453"/>
        <v>0</v>
      </c>
      <c r="FB48">
        <f t="shared" si="454"/>
        <v>0</v>
      </c>
      <c r="FC48">
        <f t="shared" si="455"/>
        <v>0</v>
      </c>
      <c r="FD48">
        <f t="shared" si="456"/>
        <v>0</v>
      </c>
      <c r="FE48">
        <f t="shared" si="457"/>
        <v>0</v>
      </c>
      <c r="FF48">
        <f t="shared" si="458"/>
        <v>0</v>
      </c>
      <c r="FG48">
        <f t="shared" si="459"/>
        <v>0</v>
      </c>
      <c r="FH48">
        <f t="shared" si="460"/>
        <v>0</v>
      </c>
      <c r="FI48">
        <f t="shared" si="461"/>
        <v>0</v>
      </c>
      <c r="FJ48">
        <f t="shared" si="462"/>
        <v>0</v>
      </c>
      <c r="FK48">
        <f t="shared" si="463"/>
        <v>653</v>
      </c>
      <c r="FL48">
        <f t="shared" si="464"/>
        <v>0</v>
      </c>
      <c r="FM48">
        <f t="shared" si="465"/>
        <v>0</v>
      </c>
      <c r="FN48">
        <f t="shared" si="466"/>
        <v>0</v>
      </c>
      <c r="FO48">
        <f t="shared" si="467"/>
        <v>0</v>
      </c>
      <c r="FP48" t="str">
        <f t="shared" si="468"/>
        <v/>
      </c>
      <c r="FQ48" t="str">
        <f t="shared" si="469"/>
        <v/>
      </c>
      <c r="FR48">
        <f t="shared" si="470"/>
        <v>3</v>
      </c>
      <c r="GO48">
        <f t="shared" si="471"/>
        <v>999</v>
      </c>
      <c r="GP48">
        <f t="shared" si="472"/>
        <v>999</v>
      </c>
      <c r="GX48">
        <v>45</v>
      </c>
      <c r="GY48">
        <f t="shared" si="693"/>
        <v>784.87</v>
      </c>
      <c r="GZ48">
        <f t="shared" si="694"/>
        <v>5448.36</v>
      </c>
      <c r="HA48">
        <f t="shared" si="695"/>
        <v>2927.85</v>
      </c>
      <c r="HB48">
        <f t="shared" si="696"/>
        <v>0</v>
      </c>
      <c r="HC48">
        <f t="shared" si="697"/>
        <v>0</v>
      </c>
      <c r="HD48">
        <f t="shared" si="698"/>
        <v>0</v>
      </c>
      <c r="HE48">
        <f t="shared" si="699"/>
        <v>0</v>
      </c>
      <c r="HF48">
        <f t="shared" si="700"/>
        <v>0</v>
      </c>
      <c r="HG48">
        <f t="shared" si="701"/>
        <v>0</v>
      </c>
      <c r="HH48">
        <f t="shared" si="702"/>
        <v>0</v>
      </c>
      <c r="HI48">
        <f t="shared" si="473"/>
        <v>90</v>
      </c>
      <c r="HJ48">
        <f t="shared" si="474"/>
        <v>163</v>
      </c>
      <c r="HK48">
        <f t="shared" si="475"/>
        <v>200</v>
      </c>
      <c r="HL48">
        <f t="shared" si="476"/>
        <v>0</v>
      </c>
      <c r="HM48">
        <f t="shared" si="477"/>
        <v>0</v>
      </c>
      <c r="HN48">
        <f t="shared" si="478"/>
        <v>0</v>
      </c>
      <c r="HO48">
        <f t="shared" si="479"/>
        <v>0</v>
      </c>
      <c r="HP48">
        <f t="shared" si="480"/>
        <v>0</v>
      </c>
      <c r="HQ48">
        <f t="shared" si="481"/>
        <v>0</v>
      </c>
      <c r="HR48">
        <f t="shared" si="482"/>
        <v>0</v>
      </c>
      <c r="HS48">
        <f t="shared" si="483"/>
        <v>709.91</v>
      </c>
      <c r="HT48">
        <f t="shared" si="484"/>
        <v>5410.17</v>
      </c>
      <c r="HU48">
        <f t="shared" si="485"/>
        <v>2756.88</v>
      </c>
      <c r="HV48">
        <f t="shared" si="486"/>
        <v>0</v>
      </c>
      <c r="HW48">
        <f t="shared" si="487"/>
        <v>0</v>
      </c>
      <c r="HX48">
        <f t="shared" si="488"/>
        <v>0</v>
      </c>
      <c r="HY48">
        <f t="shared" si="489"/>
        <v>0</v>
      </c>
      <c r="HZ48">
        <f t="shared" si="490"/>
        <v>0</v>
      </c>
      <c r="IA48">
        <f t="shared" si="491"/>
        <v>0</v>
      </c>
      <c r="IB48">
        <f t="shared" si="492"/>
        <v>0</v>
      </c>
      <c r="IC48">
        <f t="shared" si="493"/>
        <v>709.91</v>
      </c>
      <c r="ID48">
        <f t="shared" si="494"/>
        <v>5410.17</v>
      </c>
      <c r="IE48">
        <f t="shared" si="495"/>
        <v>2756.88</v>
      </c>
      <c r="IF48">
        <f t="shared" si="496"/>
        <v>0</v>
      </c>
      <c r="IG48">
        <f t="shared" si="497"/>
        <v>0</v>
      </c>
      <c r="IH48">
        <f t="shared" si="498"/>
        <v>0</v>
      </c>
      <c r="II48">
        <f t="shared" si="499"/>
        <v>0</v>
      </c>
      <c r="IJ48">
        <f t="shared" si="500"/>
        <v>0</v>
      </c>
      <c r="IK48">
        <f t="shared" si="501"/>
        <v>0</v>
      </c>
      <c r="IL48">
        <f t="shared" si="502"/>
        <v>0</v>
      </c>
      <c r="IM48">
        <f t="shared" si="503"/>
        <v>0</v>
      </c>
      <c r="IN48">
        <f t="shared" si="504"/>
        <v>9161.08</v>
      </c>
      <c r="IO48">
        <f t="shared" si="505"/>
        <v>8876.9599999999991</v>
      </c>
      <c r="IP48">
        <f t="shared" si="506"/>
        <v>168.88</v>
      </c>
      <c r="IQ48">
        <f t="shared" si="507"/>
        <v>453.0000000000008</v>
      </c>
      <c r="IR48">
        <f t="shared" si="508"/>
        <v>1</v>
      </c>
      <c r="IS48" t="str">
        <f t="shared" si="509"/>
        <v/>
      </c>
      <c r="IT48">
        <f t="shared" si="510"/>
        <v>0</v>
      </c>
      <c r="JQ48">
        <f t="shared" si="511"/>
        <v>1</v>
      </c>
      <c r="JR48">
        <f t="shared" si="512"/>
        <v>999</v>
      </c>
      <c r="JZ48">
        <v>45</v>
      </c>
      <c r="KA48">
        <f t="shared" si="703"/>
        <v>0</v>
      </c>
      <c r="KB48">
        <f t="shared" si="704"/>
        <v>0</v>
      </c>
      <c r="KC48">
        <f t="shared" si="705"/>
        <v>2062.37</v>
      </c>
      <c r="KD48">
        <f t="shared" si="706"/>
        <v>0</v>
      </c>
      <c r="KE48">
        <f t="shared" si="707"/>
        <v>0</v>
      </c>
      <c r="KF48">
        <f t="shared" si="708"/>
        <v>0</v>
      </c>
      <c r="KG48">
        <f t="shared" si="709"/>
        <v>0</v>
      </c>
      <c r="KH48">
        <f t="shared" si="710"/>
        <v>0</v>
      </c>
      <c r="KI48">
        <f t="shared" si="711"/>
        <v>0</v>
      </c>
      <c r="KJ48">
        <f t="shared" si="712"/>
        <v>0</v>
      </c>
      <c r="KK48">
        <f t="shared" si="513"/>
        <v>0</v>
      </c>
      <c r="KL48">
        <f t="shared" si="514"/>
        <v>0</v>
      </c>
      <c r="KM48">
        <f t="shared" si="515"/>
        <v>200</v>
      </c>
      <c r="KN48">
        <f t="shared" si="516"/>
        <v>0</v>
      </c>
      <c r="KO48">
        <f t="shared" si="517"/>
        <v>0</v>
      </c>
      <c r="KP48">
        <f t="shared" si="518"/>
        <v>0</v>
      </c>
      <c r="KQ48">
        <f t="shared" si="519"/>
        <v>0</v>
      </c>
      <c r="KR48">
        <f t="shared" si="520"/>
        <v>0</v>
      </c>
      <c r="KS48">
        <f t="shared" si="521"/>
        <v>0</v>
      </c>
      <c r="KT48">
        <f t="shared" si="522"/>
        <v>0</v>
      </c>
      <c r="KU48">
        <f t="shared" si="523"/>
        <v>0</v>
      </c>
      <c r="KV48">
        <f t="shared" si="524"/>
        <v>0</v>
      </c>
      <c r="KW48">
        <f t="shared" si="525"/>
        <v>1882.8199999999997</v>
      </c>
      <c r="KX48">
        <f t="shared" si="526"/>
        <v>0</v>
      </c>
      <c r="KY48">
        <f t="shared" si="527"/>
        <v>0</v>
      </c>
      <c r="KZ48">
        <f t="shared" si="528"/>
        <v>0</v>
      </c>
      <c r="LA48">
        <f t="shared" si="529"/>
        <v>0</v>
      </c>
      <c r="LB48">
        <f t="shared" si="530"/>
        <v>0</v>
      </c>
      <c r="LC48">
        <f t="shared" si="531"/>
        <v>0</v>
      </c>
      <c r="LD48">
        <f t="shared" si="532"/>
        <v>0</v>
      </c>
      <c r="LE48">
        <f t="shared" si="533"/>
        <v>0</v>
      </c>
      <c r="LF48">
        <f t="shared" si="534"/>
        <v>0</v>
      </c>
      <c r="LG48">
        <f t="shared" si="535"/>
        <v>1529.82</v>
      </c>
      <c r="LH48">
        <f t="shared" si="536"/>
        <v>0</v>
      </c>
      <c r="LI48">
        <f t="shared" si="537"/>
        <v>0</v>
      </c>
      <c r="LJ48">
        <f t="shared" si="538"/>
        <v>0</v>
      </c>
      <c r="LK48">
        <f t="shared" si="539"/>
        <v>0</v>
      </c>
      <c r="LL48">
        <f t="shared" si="540"/>
        <v>0</v>
      </c>
      <c r="LM48">
        <f t="shared" si="541"/>
        <v>0</v>
      </c>
      <c r="LN48">
        <f t="shared" si="542"/>
        <v>0</v>
      </c>
      <c r="LO48">
        <f t="shared" si="543"/>
        <v>353</v>
      </c>
      <c r="LP48">
        <f t="shared" si="544"/>
        <v>2062.37</v>
      </c>
      <c r="LQ48">
        <f t="shared" si="545"/>
        <v>1529.82</v>
      </c>
      <c r="LR48">
        <f t="shared" si="546"/>
        <v>20.45</v>
      </c>
      <c r="LS48">
        <f t="shared" si="547"/>
        <v>553</v>
      </c>
      <c r="LT48">
        <f t="shared" si="548"/>
        <v>3</v>
      </c>
      <c r="LU48" t="str">
        <f t="shared" si="549"/>
        <v/>
      </c>
      <c r="LV48">
        <f t="shared" si="550"/>
        <v>2</v>
      </c>
      <c r="MS48">
        <f t="shared" si="551"/>
        <v>3</v>
      </c>
      <c r="MT48">
        <f t="shared" si="552"/>
        <v>999</v>
      </c>
      <c r="NB48">
        <v>45</v>
      </c>
      <c r="NC48">
        <f t="shared" si="713"/>
        <v>0</v>
      </c>
      <c r="ND48">
        <f t="shared" si="714"/>
        <v>0</v>
      </c>
      <c r="NE48">
        <f t="shared" si="715"/>
        <v>0</v>
      </c>
      <c r="NF48">
        <f t="shared" si="716"/>
        <v>0</v>
      </c>
      <c r="NG48">
        <f t="shared" si="717"/>
        <v>0</v>
      </c>
      <c r="NH48">
        <f t="shared" si="718"/>
        <v>0</v>
      </c>
      <c r="NI48">
        <f t="shared" si="719"/>
        <v>0</v>
      </c>
      <c r="NJ48">
        <f t="shared" si="720"/>
        <v>0</v>
      </c>
      <c r="NK48">
        <f t="shared" si="721"/>
        <v>0</v>
      </c>
      <c r="NL48">
        <f t="shared" si="722"/>
        <v>0</v>
      </c>
      <c r="NM48">
        <f t="shared" si="553"/>
        <v>0</v>
      </c>
      <c r="NN48">
        <f t="shared" si="554"/>
        <v>0</v>
      </c>
      <c r="NO48">
        <f t="shared" si="555"/>
        <v>0</v>
      </c>
      <c r="NP48">
        <f t="shared" si="556"/>
        <v>0</v>
      </c>
      <c r="NQ48">
        <f t="shared" si="557"/>
        <v>0</v>
      </c>
      <c r="NR48">
        <f t="shared" si="558"/>
        <v>0</v>
      </c>
      <c r="NS48">
        <f t="shared" si="559"/>
        <v>0</v>
      </c>
      <c r="NT48">
        <f t="shared" si="560"/>
        <v>0</v>
      </c>
      <c r="NU48">
        <f t="shared" si="561"/>
        <v>0</v>
      </c>
      <c r="NV48">
        <f t="shared" si="562"/>
        <v>0</v>
      </c>
      <c r="NW48">
        <f t="shared" si="563"/>
        <v>0</v>
      </c>
      <c r="NX48">
        <f t="shared" si="564"/>
        <v>0</v>
      </c>
      <c r="NY48">
        <f t="shared" si="565"/>
        <v>0</v>
      </c>
      <c r="NZ48">
        <f t="shared" si="566"/>
        <v>0</v>
      </c>
      <c r="OA48">
        <f t="shared" si="567"/>
        <v>0</v>
      </c>
      <c r="OB48">
        <f t="shared" si="568"/>
        <v>0</v>
      </c>
      <c r="OC48">
        <f t="shared" si="569"/>
        <v>0</v>
      </c>
      <c r="OD48">
        <f t="shared" si="570"/>
        <v>0</v>
      </c>
      <c r="OE48">
        <f t="shared" si="571"/>
        <v>0</v>
      </c>
      <c r="OF48">
        <f t="shared" si="572"/>
        <v>0</v>
      </c>
      <c r="OG48">
        <f t="shared" si="573"/>
        <v>0</v>
      </c>
      <c r="OH48">
        <f t="shared" si="574"/>
        <v>0</v>
      </c>
      <c r="OI48">
        <f t="shared" si="575"/>
        <v>0</v>
      </c>
      <c r="OJ48">
        <f t="shared" si="576"/>
        <v>0</v>
      </c>
      <c r="OK48">
        <f t="shared" si="577"/>
        <v>0</v>
      </c>
      <c r="OL48">
        <f t="shared" si="578"/>
        <v>0</v>
      </c>
      <c r="OM48">
        <f t="shared" si="579"/>
        <v>0</v>
      </c>
      <c r="ON48">
        <f t="shared" si="580"/>
        <v>0</v>
      </c>
      <c r="OO48">
        <f t="shared" si="581"/>
        <v>0</v>
      </c>
      <c r="OP48">
        <f t="shared" si="582"/>
        <v>0</v>
      </c>
      <c r="OQ48">
        <f t="shared" si="583"/>
        <v>653</v>
      </c>
      <c r="OR48">
        <f t="shared" si="584"/>
        <v>0</v>
      </c>
      <c r="OS48">
        <f t="shared" si="585"/>
        <v>0</v>
      </c>
      <c r="OT48">
        <f t="shared" si="586"/>
        <v>0</v>
      </c>
      <c r="OU48">
        <f t="shared" si="587"/>
        <v>0</v>
      </c>
      <c r="OV48" t="str">
        <f t="shared" si="588"/>
        <v/>
      </c>
      <c r="OW48" t="str">
        <f t="shared" si="589"/>
        <v/>
      </c>
      <c r="OX48">
        <f t="shared" si="590"/>
        <v>3</v>
      </c>
      <c r="PU48">
        <f t="shared" si="591"/>
        <v>999</v>
      </c>
      <c r="PV48">
        <f t="shared" si="592"/>
        <v>999</v>
      </c>
      <c r="QD48">
        <v>45</v>
      </c>
      <c r="QE48">
        <f t="shared" si="723"/>
        <v>0</v>
      </c>
      <c r="QF48">
        <f t="shared" si="724"/>
        <v>0</v>
      </c>
      <c r="QG48">
        <f t="shared" si="725"/>
        <v>0</v>
      </c>
      <c r="QH48">
        <f t="shared" si="726"/>
        <v>0</v>
      </c>
      <c r="QI48">
        <f t="shared" si="727"/>
        <v>0</v>
      </c>
      <c r="QJ48">
        <f t="shared" si="728"/>
        <v>0</v>
      </c>
      <c r="QK48">
        <f t="shared" si="729"/>
        <v>0</v>
      </c>
      <c r="QL48">
        <f t="shared" si="730"/>
        <v>0</v>
      </c>
      <c r="QM48">
        <f t="shared" si="731"/>
        <v>0</v>
      </c>
      <c r="QN48">
        <f t="shared" si="732"/>
        <v>0</v>
      </c>
      <c r="QO48">
        <f t="shared" si="593"/>
        <v>0</v>
      </c>
      <c r="QP48">
        <f t="shared" si="594"/>
        <v>0</v>
      </c>
      <c r="QQ48">
        <f t="shared" si="595"/>
        <v>0</v>
      </c>
      <c r="QR48">
        <f t="shared" si="596"/>
        <v>0</v>
      </c>
      <c r="QS48">
        <f t="shared" si="597"/>
        <v>0</v>
      </c>
      <c r="QT48">
        <f t="shared" si="598"/>
        <v>0</v>
      </c>
      <c r="QU48">
        <f t="shared" si="599"/>
        <v>0</v>
      </c>
      <c r="QV48">
        <f t="shared" si="600"/>
        <v>0</v>
      </c>
      <c r="QW48">
        <f t="shared" si="601"/>
        <v>0</v>
      </c>
      <c r="QX48">
        <f t="shared" si="602"/>
        <v>0</v>
      </c>
      <c r="QY48">
        <f t="shared" si="603"/>
        <v>0</v>
      </c>
      <c r="QZ48">
        <f t="shared" si="604"/>
        <v>0</v>
      </c>
      <c r="RA48">
        <f t="shared" si="605"/>
        <v>0</v>
      </c>
      <c r="RB48">
        <f t="shared" si="606"/>
        <v>0</v>
      </c>
      <c r="RC48">
        <f t="shared" si="607"/>
        <v>0</v>
      </c>
      <c r="RD48">
        <f t="shared" si="608"/>
        <v>0</v>
      </c>
      <c r="RE48">
        <f t="shared" si="609"/>
        <v>0</v>
      </c>
      <c r="RF48">
        <f t="shared" si="610"/>
        <v>0</v>
      </c>
      <c r="RG48">
        <f t="shared" si="611"/>
        <v>0</v>
      </c>
      <c r="RH48">
        <f t="shared" si="612"/>
        <v>0</v>
      </c>
      <c r="RI48">
        <f t="shared" si="613"/>
        <v>0</v>
      </c>
      <c r="RJ48">
        <f t="shared" si="614"/>
        <v>0</v>
      </c>
      <c r="RK48">
        <f t="shared" si="615"/>
        <v>0</v>
      </c>
      <c r="RL48">
        <f t="shared" si="616"/>
        <v>0</v>
      </c>
      <c r="RM48">
        <f t="shared" si="617"/>
        <v>0</v>
      </c>
      <c r="RN48">
        <f t="shared" si="618"/>
        <v>0</v>
      </c>
      <c r="RO48">
        <f t="shared" si="619"/>
        <v>0</v>
      </c>
      <c r="RP48">
        <f t="shared" si="620"/>
        <v>0</v>
      </c>
      <c r="RQ48">
        <f t="shared" si="621"/>
        <v>0</v>
      </c>
      <c r="RR48">
        <f t="shared" si="622"/>
        <v>0</v>
      </c>
      <c r="RS48">
        <f t="shared" si="623"/>
        <v>753</v>
      </c>
      <c r="RT48">
        <f t="shared" si="624"/>
        <v>0</v>
      </c>
      <c r="RU48">
        <f t="shared" si="625"/>
        <v>0</v>
      </c>
      <c r="RV48">
        <f t="shared" si="626"/>
        <v>0</v>
      </c>
      <c r="RW48">
        <f t="shared" si="627"/>
        <v>0</v>
      </c>
      <c r="RX48" t="str">
        <f t="shared" si="628"/>
        <v/>
      </c>
      <c r="RY48" t="str">
        <f t="shared" si="629"/>
        <v/>
      </c>
      <c r="RZ48">
        <f t="shared" si="630"/>
        <v>3</v>
      </c>
      <c r="SW48">
        <f t="shared" si="631"/>
        <v>999</v>
      </c>
      <c r="SX48">
        <f t="shared" si="632"/>
        <v>999</v>
      </c>
      <c r="TF48">
        <v>45</v>
      </c>
      <c r="TG48">
        <f t="shared" si="733"/>
        <v>0</v>
      </c>
      <c r="TH48">
        <f t="shared" si="734"/>
        <v>0</v>
      </c>
      <c r="TI48">
        <f t="shared" si="735"/>
        <v>0</v>
      </c>
      <c r="TJ48">
        <f t="shared" si="736"/>
        <v>0</v>
      </c>
      <c r="TK48">
        <f t="shared" si="737"/>
        <v>0</v>
      </c>
      <c r="TL48">
        <f t="shared" si="738"/>
        <v>0</v>
      </c>
      <c r="TM48">
        <f t="shared" si="739"/>
        <v>0</v>
      </c>
      <c r="TN48">
        <f t="shared" si="740"/>
        <v>0</v>
      </c>
      <c r="TO48">
        <f t="shared" si="741"/>
        <v>0</v>
      </c>
      <c r="TP48">
        <f t="shared" si="742"/>
        <v>0</v>
      </c>
      <c r="TQ48">
        <f t="shared" si="633"/>
        <v>0</v>
      </c>
      <c r="TR48">
        <f t="shared" si="634"/>
        <v>0</v>
      </c>
      <c r="TS48">
        <f t="shared" si="635"/>
        <v>0</v>
      </c>
      <c r="TT48">
        <f t="shared" si="636"/>
        <v>0</v>
      </c>
      <c r="TU48">
        <f t="shared" si="637"/>
        <v>0</v>
      </c>
      <c r="TV48">
        <f t="shared" si="638"/>
        <v>0</v>
      </c>
      <c r="TW48">
        <f t="shared" si="639"/>
        <v>0</v>
      </c>
      <c r="TX48">
        <f t="shared" si="640"/>
        <v>0</v>
      </c>
      <c r="TY48">
        <f t="shared" si="641"/>
        <v>0</v>
      </c>
      <c r="TZ48">
        <f t="shared" si="642"/>
        <v>0</v>
      </c>
      <c r="UA48">
        <f t="shared" si="643"/>
        <v>0</v>
      </c>
      <c r="UB48">
        <f t="shared" si="644"/>
        <v>0</v>
      </c>
      <c r="UC48">
        <f t="shared" si="645"/>
        <v>0</v>
      </c>
      <c r="UD48">
        <f t="shared" si="646"/>
        <v>0</v>
      </c>
      <c r="UE48">
        <f t="shared" si="647"/>
        <v>0</v>
      </c>
      <c r="UF48">
        <f t="shared" si="648"/>
        <v>0</v>
      </c>
      <c r="UG48">
        <f t="shared" si="649"/>
        <v>0</v>
      </c>
      <c r="UH48">
        <f t="shared" si="650"/>
        <v>0</v>
      </c>
      <c r="UI48">
        <f t="shared" si="651"/>
        <v>0</v>
      </c>
      <c r="UJ48">
        <f t="shared" si="652"/>
        <v>0</v>
      </c>
      <c r="UK48">
        <f t="shared" si="653"/>
        <v>0</v>
      </c>
      <c r="UL48">
        <f t="shared" si="654"/>
        <v>0</v>
      </c>
      <c r="UM48">
        <f t="shared" si="655"/>
        <v>0</v>
      </c>
      <c r="UN48">
        <f t="shared" si="656"/>
        <v>0</v>
      </c>
      <c r="UO48">
        <f t="shared" si="657"/>
        <v>0</v>
      </c>
      <c r="UP48">
        <f t="shared" si="658"/>
        <v>0</v>
      </c>
      <c r="UQ48">
        <f t="shared" si="659"/>
        <v>0</v>
      </c>
      <c r="UR48">
        <f t="shared" si="660"/>
        <v>0</v>
      </c>
      <c r="US48">
        <f t="shared" si="661"/>
        <v>0</v>
      </c>
      <c r="UT48">
        <f t="shared" si="662"/>
        <v>0</v>
      </c>
      <c r="UU48">
        <f t="shared" si="663"/>
        <v>853</v>
      </c>
      <c r="UV48">
        <f t="shared" si="664"/>
        <v>0</v>
      </c>
      <c r="UW48">
        <f t="shared" si="665"/>
        <v>0</v>
      </c>
      <c r="UX48">
        <f t="shared" si="666"/>
        <v>0</v>
      </c>
      <c r="UY48">
        <f t="shared" si="667"/>
        <v>0</v>
      </c>
      <c r="UZ48" t="str">
        <f t="shared" si="668"/>
        <v/>
      </c>
      <c r="VA48" t="str">
        <f t="shared" si="669"/>
        <v/>
      </c>
      <c r="VB48">
        <f t="shared" si="670"/>
        <v>3</v>
      </c>
      <c r="VY48">
        <f t="shared" si="671"/>
        <v>999</v>
      </c>
      <c r="VZ48">
        <f t="shared" si="672"/>
        <v>999</v>
      </c>
      <c r="WH48">
        <v>45</v>
      </c>
      <c r="WI48">
        <f t="shared" si="383"/>
        <v>784.87</v>
      </c>
      <c r="WJ48">
        <f t="shared" si="384"/>
        <v>5448.36</v>
      </c>
      <c r="WK48">
        <f t="shared" si="385"/>
        <v>2927.85</v>
      </c>
      <c r="WL48">
        <f t="shared" si="386"/>
        <v>0</v>
      </c>
      <c r="WM48">
        <f t="shared" si="387"/>
        <v>0</v>
      </c>
      <c r="WN48">
        <f t="shared" si="388"/>
        <v>0</v>
      </c>
      <c r="WO48">
        <f t="shared" si="389"/>
        <v>0</v>
      </c>
      <c r="WP48">
        <f t="shared" si="390"/>
        <v>0</v>
      </c>
      <c r="WQ48">
        <f t="shared" si="391"/>
        <v>0</v>
      </c>
      <c r="WR48">
        <f t="shared" si="392"/>
        <v>0</v>
      </c>
      <c r="WS48">
        <f t="shared" si="280"/>
        <v>90</v>
      </c>
      <c r="WT48">
        <f t="shared" si="281"/>
        <v>163</v>
      </c>
      <c r="WU48">
        <f t="shared" si="282"/>
        <v>200</v>
      </c>
      <c r="WV48">
        <f t="shared" si="283"/>
        <v>0</v>
      </c>
      <c r="WW48">
        <f t="shared" si="284"/>
        <v>0</v>
      </c>
      <c r="WX48">
        <f t="shared" si="285"/>
        <v>0</v>
      </c>
      <c r="WY48">
        <f t="shared" si="286"/>
        <v>0</v>
      </c>
      <c r="WZ48">
        <f t="shared" si="287"/>
        <v>0</v>
      </c>
      <c r="XA48">
        <f t="shared" si="288"/>
        <v>0</v>
      </c>
      <c r="XB48">
        <f t="shared" si="289"/>
        <v>0</v>
      </c>
      <c r="XC48">
        <f t="shared" si="290"/>
        <v>709.91</v>
      </c>
      <c r="XD48">
        <f t="shared" si="291"/>
        <v>5410.17</v>
      </c>
      <c r="XE48">
        <f t="shared" si="292"/>
        <v>2756.88</v>
      </c>
      <c r="XF48">
        <f t="shared" si="293"/>
        <v>0</v>
      </c>
      <c r="XG48">
        <f t="shared" si="294"/>
        <v>0</v>
      </c>
      <c r="XH48">
        <f t="shared" si="295"/>
        <v>0</v>
      </c>
      <c r="XI48">
        <f t="shared" si="296"/>
        <v>0</v>
      </c>
      <c r="XJ48">
        <f t="shared" si="297"/>
        <v>0</v>
      </c>
      <c r="XK48">
        <f t="shared" si="298"/>
        <v>0</v>
      </c>
      <c r="XL48">
        <f t="shared" si="299"/>
        <v>0</v>
      </c>
      <c r="XM48">
        <f t="shared" si="300"/>
        <v>709.91</v>
      </c>
      <c r="XN48">
        <f t="shared" si="301"/>
        <v>5410.17</v>
      </c>
      <c r="XO48">
        <f t="shared" si="302"/>
        <v>2756.88</v>
      </c>
      <c r="XP48">
        <f t="shared" si="303"/>
        <v>0</v>
      </c>
      <c r="XQ48">
        <f t="shared" si="304"/>
        <v>0</v>
      </c>
      <c r="XR48">
        <f t="shared" si="305"/>
        <v>0</v>
      </c>
      <c r="XS48">
        <f t="shared" si="306"/>
        <v>0</v>
      </c>
      <c r="XT48">
        <f t="shared" si="307"/>
        <v>0</v>
      </c>
      <c r="XU48">
        <f t="shared" si="308"/>
        <v>0</v>
      </c>
      <c r="XV48">
        <f t="shared" si="309"/>
        <v>0</v>
      </c>
      <c r="XX48">
        <f t="shared" si="310"/>
        <v>9161.08</v>
      </c>
      <c r="XY48">
        <f t="shared" si="311"/>
        <v>8876.9599999999991</v>
      </c>
      <c r="XZ48">
        <f t="shared" si="312"/>
        <v>168.88</v>
      </c>
    </row>
    <row r="49" spans="1:650" x14ac:dyDescent="0.45">
      <c r="AT49">
        <v>46</v>
      </c>
      <c r="AU49">
        <f t="shared" si="673"/>
        <v>0</v>
      </c>
      <c r="AV49">
        <f t="shared" si="674"/>
        <v>0</v>
      </c>
      <c r="AW49">
        <f t="shared" si="675"/>
        <v>0</v>
      </c>
      <c r="AX49">
        <f t="shared" si="676"/>
        <v>0</v>
      </c>
      <c r="AY49">
        <f t="shared" si="677"/>
        <v>0</v>
      </c>
      <c r="AZ49">
        <f t="shared" si="678"/>
        <v>0</v>
      </c>
      <c r="BA49">
        <f t="shared" si="679"/>
        <v>0</v>
      </c>
      <c r="BB49">
        <f t="shared" si="680"/>
        <v>0</v>
      </c>
      <c r="BC49">
        <f t="shared" si="681"/>
        <v>0</v>
      </c>
      <c r="BD49">
        <f t="shared" si="682"/>
        <v>0</v>
      </c>
      <c r="BE49">
        <f t="shared" si="393"/>
        <v>0</v>
      </c>
      <c r="BF49">
        <f t="shared" si="394"/>
        <v>0</v>
      </c>
      <c r="BG49">
        <f t="shared" si="395"/>
        <v>0</v>
      </c>
      <c r="BH49">
        <f t="shared" si="396"/>
        <v>0</v>
      </c>
      <c r="BI49">
        <f t="shared" si="397"/>
        <v>0</v>
      </c>
      <c r="BJ49">
        <f t="shared" si="398"/>
        <v>0</v>
      </c>
      <c r="BK49">
        <f t="shared" si="399"/>
        <v>0</v>
      </c>
      <c r="BL49">
        <f t="shared" si="400"/>
        <v>0</v>
      </c>
      <c r="BM49">
        <f t="shared" si="401"/>
        <v>0</v>
      </c>
      <c r="BN49">
        <f t="shared" si="402"/>
        <v>0</v>
      </c>
      <c r="BO49">
        <f t="shared" si="403"/>
        <v>0</v>
      </c>
      <c r="BP49">
        <f t="shared" si="404"/>
        <v>0</v>
      </c>
      <c r="BQ49">
        <f t="shared" si="405"/>
        <v>0</v>
      </c>
      <c r="BR49">
        <f t="shared" si="406"/>
        <v>0</v>
      </c>
      <c r="BS49">
        <f t="shared" si="407"/>
        <v>0</v>
      </c>
      <c r="BT49">
        <f t="shared" si="408"/>
        <v>0</v>
      </c>
      <c r="BU49">
        <f t="shared" si="409"/>
        <v>0</v>
      </c>
      <c r="BV49">
        <f t="shared" si="410"/>
        <v>0</v>
      </c>
      <c r="BW49">
        <f t="shared" si="411"/>
        <v>0</v>
      </c>
      <c r="BX49">
        <f t="shared" si="412"/>
        <v>0</v>
      </c>
      <c r="BY49">
        <f t="shared" si="413"/>
        <v>0</v>
      </c>
      <c r="BZ49">
        <f t="shared" si="414"/>
        <v>0</v>
      </c>
      <c r="CA49">
        <f t="shared" si="415"/>
        <v>0</v>
      </c>
      <c r="CB49">
        <f t="shared" si="416"/>
        <v>0</v>
      </c>
      <c r="CC49">
        <f t="shared" si="417"/>
        <v>0</v>
      </c>
      <c r="CD49">
        <f t="shared" si="418"/>
        <v>0</v>
      </c>
      <c r="CE49">
        <f t="shared" si="419"/>
        <v>0</v>
      </c>
      <c r="CF49">
        <f t="shared" si="420"/>
        <v>0</v>
      </c>
      <c r="CG49">
        <f t="shared" si="421"/>
        <v>0</v>
      </c>
      <c r="CH49">
        <f t="shared" si="422"/>
        <v>0</v>
      </c>
      <c r="CI49">
        <f t="shared" si="423"/>
        <v>653</v>
      </c>
      <c r="CJ49">
        <f t="shared" si="424"/>
        <v>0</v>
      </c>
      <c r="CK49">
        <f t="shared" si="425"/>
        <v>0</v>
      </c>
      <c r="CL49">
        <f t="shared" si="426"/>
        <v>0</v>
      </c>
      <c r="CM49">
        <f t="shared" si="427"/>
        <v>0</v>
      </c>
      <c r="CN49" t="str">
        <f t="shared" si="428"/>
        <v/>
      </c>
      <c r="CO49" t="str">
        <f t="shared" si="429"/>
        <v/>
      </c>
      <c r="CP49">
        <f t="shared" si="430"/>
        <v>3</v>
      </c>
      <c r="DM49">
        <f t="shared" si="431"/>
        <v>999</v>
      </c>
      <c r="DN49">
        <f t="shared" si="432"/>
        <v>999</v>
      </c>
      <c r="DV49">
        <v>46</v>
      </c>
      <c r="DW49">
        <f t="shared" si="683"/>
        <v>0</v>
      </c>
      <c r="DX49">
        <f t="shared" si="684"/>
        <v>0</v>
      </c>
      <c r="DY49">
        <f t="shared" si="685"/>
        <v>0</v>
      </c>
      <c r="DZ49">
        <f t="shared" si="686"/>
        <v>0</v>
      </c>
      <c r="EA49">
        <f t="shared" si="687"/>
        <v>0</v>
      </c>
      <c r="EB49">
        <f t="shared" si="688"/>
        <v>0</v>
      </c>
      <c r="EC49">
        <f t="shared" si="689"/>
        <v>0</v>
      </c>
      <c r="ED49">
        <f t="shared" si="690"/>
        <v>0</v>
      </c>
      <c r="EE49">
        <f t="shared" si="691"/>
        <v>0</v>
      </c>
      <c r="EF49">
        <f t="shared" si="692"/>
        <v>0</v>
      </c>
      <c r="EG49">
        <f t="shared" si="433"/>
        <v>0</v>
      </c>
      <c r="EH49">
        <f t="shared" si="434"/>
        <v>0</v>
      </c>
      <c r="EI49">
        <f t="shared" si="435"/>
        <v>0</v>
      </c>
      <c r="EJ49">
        <f t="shared" si="436"/>
        <v>0</v>
      </c>
      <c r="EK49">
        <f t="shared" si="437"/>
        <v>0</v>
      </c>
      <c r="EL49">
        <f t="shared" si="438"/>
        <v>0</v>
      </c>
      <c r="EM49">
        <f t="shared" si="439"/>
        <v>0</v>
      </c>
      <c r="EN49">
        <f t="shared" si="440"/>
        <v>0</v>
      </c>
      <c r="EO49">
        <f t="shared" si="441"/>
        <v>0</v>
      </c>
      <c r="EP49">
        <f t="shared" si="442"/>
        <v>0</v>
      </c>
      <c r="EQ49">
        <f t="shared" si="443"/>
        <v>0</v>
      </c>
      <c r="ER49">
        <f t="shared" si="444"/>
        <v>0</v>
      </c>
      <c r="ES49">
        <f t="shared" si="445"/>
        <v>0</v>
      </c>
      <c r="ET49">
        <f t="shared" si="446"/>
        <v>0</v>
      </c>
      <c r="EU49">
        <f t="shared" si="447"/>
        <v>0</v>
      </c>
      <c r="EV49">
        <f t="shared" si="448"/>
        <v>0</v>
      </c>
      <c r="EW49">
        <f t="shared" si="449"/>
        <v>0</v>
      </c>
      <c r="EX49">
        <f t="shared" si="450"/>
        <v>0</v>
      </c>
      <c r="EY49">
        <f t="shared" si="451"/>
        <v>0</v>
      </c>
      <c r="EZ49">
        <f t="shared" si="452"/>
        <v>0</v>
      </c>
      <c r="FA49">
        <f t="shared" si="453"/>
        <v>0</v>
      </c>
      <c r="FB49">
        <f t="shared" si="454"/>
        <v>0</v>
      </c>
      <c r="FC49">
        <f t="shared" si="455"/>
        <v>0</v>
      </c>
      <c r="FD49">
        <f t="shared" si="456"/>
        <v>0</v>
      </c>
      <c r="FE49">
        <f t="shared" si="457"/>
        <v>0</v>
      </c>
      <c r="FF49">
        <f t="shared" si="458"/>
        <v>0</v>
      </c>
      <c r="FG49">
        <f t="shared" si="459"/>
        <v>0</v>
      </c>
      <c r="FH49">
        <f t="shared" si="460"/>
        <v>0</v>
      </c>
      <c r="FI49">
        <f t="shared" si="461"/>
        <v>0</v>
      </c>
      <c r="FJ49">
        <f t="shared" si="462"/>
        <v>0</v>
      </c>
      <c r="FK49">
        <f t="shared" si="463"/>
        <v>653</v>
      </c>
      <c r="FL49">
        <f t="shared" si="464"/>
        <v>0</v>
      </c>
      <c r="FM49">
        <f t="shared" si="465"/>
        <v>0</v>
      </c>
      <c r="FN49">
        <f t="shared" si="466"/>
        <v>0</v>
      </c>
      <c r="FO49">
        <f t="shared" si="467"/>
        <v>0</v>
      </c>
      <c r="FP49" t="str">
        <f t="shared" si="468"/>
        <v/>
      </c>
      <c r="FQ49" t="str">
        <f t="shared" si="469"/>
        <v/>
      </c>
      <c r="FR49">
        <f t="shared" si="470"/>
        <v>3</v>
      </c>
      <c r="GO49">
        <f t="shared" si="471"/>
        <v>999</v>
      </c>
      <c r="GP49">
        <f t="shared" si="472"/>
        <v>999</v>
      </c>
      <c r="GX49">
        <v>46</v>
      </c>
      <c r="GY49">
        <f t="shared" si="693"/>
        <v>709.91</v>
      </c>
      <c r="GZ49">
        <f t="shared" si="694"/>
        <v>5410.17</v>
      </c>
      <c r="HA49">
        <f t="shared" si="695"/>
        <v>2756.88</v>
      </c>
      <c r="HB49">
        <f t="shared" si="696"/>
        <v>0</v>
      </c>
      <c r="HC49">
        <f t="shared" si="697"/>
        <v>0</v>
      </c>
      <c r="HD49">
        <f t="shared" si="698"/>
        <v>0</v>
      </c>
      <c r="HE49">
        <f t="shared" si="699"/>
        <v>0</v>
      </c>
      <c r="HF49">
        <f t="shared" si="700"/>
        <v>0</v>
      </c>
      <c r="HG49">
        <f t="shared" si="701"/>
        <v>0</v>
      </c>
      <c r="HH49">
        <f t="shared" si="702"/>
        <v>0</v>
      </c>
      <c r="HI49">
        <f t="shared" si="473"/>
        <v>90</v>
      </c>
      <c r="HJ49">
        <f t="shared" si="474"/>
        <v>163</v>
      </c>
      <c r="HK49">
        <f t="shared" si="475"/>
        <v>200</v>
      </c>
      <c r="HL49">
        <f t="shared" si="476"/>
        <v>0</v>
      </c>
      <c r="HM49">
        <f t="shared" si="477"/>
        <v>0</v>
      </c>
      <c r="HN49">
        <f t="shared" si="478"/>
        <v>0</v>
      </c>
      <c r="HO49">
        <f t="shared" si="479"/>
        <v>0</v>
      </c>
      <c r="HP49">
        <f t="shared" si="480"/>
        <v>0</v>
      </c>
      <c r="HQ49">
        <f t="shared" si="481"/>
        <v>0</v>
      </c>
      <c r="HR49">
        <f t="shared" si="482"/>
        <v>0</v>
      </c>
      <c r="HS49">
        <f t="shared" si="483"/>
        <v>633.51</v>
      </c>
      <c r="HT49">
        <f t="shared" si="484"/>
        <v>5371.11</v>
      </c>
      <c r="HU49">
        <f t="shared" si="485"/>
        <v>2584.2200000000003</v>
      </c>
      <c r="HV49">
        <f t="shared" si="486"/>
        <v>0</v>
      </c>
      <c r="HW49">
        <f t="shared" si="487"/>
        <v>0</v>
      </c>
      <c r="HX49">
        <f t="shared" si="488"/>
        <v>0</v>
      </c>
      <c r="HY49">
        <f t="shared" si="489"/>
        <v>0</v>
      </c>
      <c r="HZ49">
        <f t="shared" si="490"/>
        <v>0</v>
      </c>
      <c r="IA49">
        <f t="shared" si="491"/>
        <v>0</v>
      </c>
      <c r="IB49">
        <f t="shared" si="492"/>
        <v>0</v>
      </c>
      <c r="IC49">
        <f t="shared" si="493"/>
        <v>633.51</v>
      </c>
      <c r="ID49">
        <f t="shared" si="494"/>
        <v>5371.11</v>
      </c>
      <c r="IE49">
        <f t="shared" si="495"/>
        <v>2584.2199999999998</v>
      </c>
      <c r="IF49">
        <f t="shared" si="496"/>
        <v>0</v>
      </c>
      <c r="IG49">
        <f t="shared" si="497"/>
        <v>0</v>
      </c>
      <c r="IH49">
        <f t="shared" si="498"/>
        <v>0</v>
      </c>
      <c r="II49">
        <f t="shared" si="499"/>
        <v>0</v>
      </c>
      <c r="IJ49">
        <f t="shared" si="500"/>
        <v>0</v>
      </c>
      <c r="IK49">
        <f t="shared" si="501"/>
        <v>0</v>
      </c>
      <c r="IL49">
        <f t="shared" si="502"/>
        <v>0</v>
      </c>
      <c r="IM49">
        <f t="shared" si="503"/>
        <v>0</v>
      </c>
      <c r="IN49">
        <f t="shared" si="504"/>
        <v>8876.9599999999991</v>
      </c>
      <c r="IO49">
        <f t="shared" si="505"/>
        <v>8588.84</v>
      </c>
      <c r="IP49">
        <f t="shared" si="506"/>
        <v>164.88</v>
      </c>
      <c r="IQ49">
        <f t="shared" si="507"/>
        <v>452.99999999999898</v>
      </c>
      <c r="IR49">
        <f t="shared" si="508"/>
        <v>1</v>
      </c>
      <c r="IS49" t="str">
        <f t="shared" si="509"/>
        <v/>
      </c>
      <c r="IT49">
        <f t="shared" si="510"/>
        <v>0</v>
      </c>
      <c r="JQ49">
        <f t="shared" si="511"/>
        <v>1</v>
      </c>
      <c r="JR49">
        <f t="shared" si="512"/>
        <v>999</v>
      </c>
      <c r="JZ49">
        <v>46</v>
      </c>
      <c r="KA49">
        <f t="shared" si="703"/>
        <v>0</v>
      </c>
      <c r="KB49">
        <f t="shared" si="704"/>
        <v>0</v>
      </c>
      <c r="KC49">
        <f t="shared" si="705"/>
        <v>1529.82</v>
      </c>
      <c r="KD49">
        <f t="shared" si="706"/>
        <v>0</v>
      </c>
      <c r="KE49">
        <f t="shared" si="707"/>
        <v>0</v>
      </c>
      <c r="KF49">
        <f t="shared" si="708"/>
        <v>0</v>
      </c>
      <c r="KG49">
        <f t="shared" si="709"/>
        <v>0</v>
      </c>
      <c r="KH49">
        <f t="shared" si="710"/>
        <v>0</v>
      </c>
      <c r="KI49">
        <f t="shared" si="711"/>
        <v>0</v>
      </c>
      <c r="KJ49">
        <f t="shared" si="712"/>
        <v>0</v>
      </c>
      <c r="KK49">
        <f t="shared" si="513"/>
        <v>0</v>
      </c>
      <c r="KL49">
        <f t="shared" si="514"/>
        <v>0</v>
      </c>
      <c r="KM49">
        <f t="shared" si="515"/>
        <v>200</v>
      </c>
      <c r="KN49">
        <f t="shared" si="516"/>
        <v>0</v>
      </c>
      <c r="KO49">
        <f t="shared" si="517"/>
        <v>0</v>
      </c>
      <c r="KP49">
        <f t="shared" si="518"/>
        <v>0</v>
      </c>
      <c r="KQ49">
        <f t="shared" si="519"/>
        <v>0</v>
      </c>
      <c r="KR49">
        <f t="shared" si="520"/>
        <v>0</v>
      </c>
      <c r="KS49">
        <f t="shared" si="521"/>
        <v>0</v>
      </c>
      <c r="KT49">
        <f t="shared" si="522"/>
        <v>0</v>
      </c>
      <c r="KU49">
        <f t="shared" si="523"/>
        <v>0</v>
      </c>
      <c r="KV49">
        <f t="shared" si="524"/>
        <v>0</v>
      </c>
      <c r="KW49">
        <f t="shared" si="525"/>
        <v>1344.99</v>
      </c>
      <c r="KX49">
        <f t="shared" si="526"/>
        <v>0</v>
      </c>
      <c r="KY49">
        <f t="shared" si="527"/>
        <v>0</v>
      </c>
      <c r="KZ49">
        <f t="shared" si="528"/>
        <v>0</v>
      </c>
      <c r="LA49">
        <f t="shared" si="529"/>
        <v>0</v>
      </c>
      <c r="LB49">
        <f t="shared" si="530"/>
        <v>0</v>
      </c>
      <c r="LC49">
        <f t="shared" si="531"/>
        <v>0</v>
      </c>
      <c r="LD49">
        <f t="shared" si="532"/>
        <v>0</v>
      </c>
      <c r="LE49">
        <f t="shared" si="533"/>
        <v>0</v>
      </c>
      <c r="LF49">
        <f t="shared" si="534"/>
        <v>0</v>
      </c>
      <c r="LG49">
        <f t="shared" si="535"/>
        <v>991.99</v>
      </c>
      <c r="LH49">
        <f t="shared" si="536"/>
        <v>0</v>
      </c>
      <c r="LI49">
        <f t="shared" si="537"/>
        <v>0</v>
      </c>
      <c r="LJ49">
        <f t="shared" si="538"/>
        <v>0</v>
      </c>
      <c r="LK49">
        <f t="shared" si="539"/>
        <v>0</v>
      </c>
      <c r="LL49">
        <f t="shared" si="540"/>
        <v>0</v>
      </c>
      <c r="LM49">
        <f t="shared" si="541"/>
        <v>0</v>
      </c>
      <c r="LN49">
        <f t="shared" si="542"/>
        <v>0</v>
      </c>
      <c r="LO49">
        <f t="shared" si="543"/>
        <v>353</v>
      </c>
      <c r="LP49">
        <f t="shared" si="544"/>
        <v>1529.82</v>
      </c>
      <c r="LQ49">
        <f t="shared" si="545"/>
        <v>991.99</v>
      </c>
      <c r="LR49">
        <f t="shared" si="546"/>
        <v>15.17</v>
      </c>
      <c r="LS49">
        <f t="shared" si="547"/>
        <v>552.99999999999989</v>
      </c>
      <c r="LT49">
        <f t="shared" si="548"/>
        <v>3</v>
      </c>
      <c r="LU49" t="str">
        <f t="shared" si="549"/>
        <v/>
      </c>
      <c r="LV49">
        <f t="shared" si="550"/>
        <v>2</v>
      </c>
      <c r="MS49">
        <f t="shared" si="551"/>
        <v>3</v>
      </c>
      <c r="MT49">
        <f t="shared" si="552"/>
        <v>999</v>
      </c>
      <c r="NB49">
        <v>46</v>
      </c>
      <c r="NC49">
        <f t="shared" si="713"/>
        <v>0</v>
      </c>
      <c r="ND49">
        <f t="shared" si="714"/>
        <v>0</v>
      </c>
      <c r="NE49">
        <f t="shared" si="715"/>
        <v>0</v>
      </c>
      <c r="NF49">
        <f t="shared" si="716"/>
        <v>0</v>
      </c>
      <c r="NG49">
        <f t="shared" si="717"/>
        <v>0</v>
      </c>
      <c r="NH49">
        <f t="shared" si="718"/>
        <v>0</v>
      </c>
      <c r="NI49">
        <f t="shared" si="719"/>
        <v>0</v>
      </c>
      <c r="NJ49">
        <f t="shared" si="720"/>
        <v>0</v>
      </c>
      <c r="NK49">
        <f t="shared" si="721"/>
        <v>0</v>
      </c>
      <c r="NL49">
        <f t="shared" si="722"/>
        <v>0</v>
      </c>
      <c r="NM49">
        <f t="shared" si="553"/>
        <v>0</v>
      </c>
      <c r="NN49">
        <f t="shared" si="554"/>
        <v>0</v>
      </c>
      <c r="NO49">
        <f t="shared" si="555"/>
        <v>0</v>
      </c>
      <c r="NP49">
        <f t="shared" si="556"/>
        <v>0</v>
      </c>
      <c r="NQ49">
        <f t="shared" si="557"/>
        <v>0</v>
      </c>
      <c r="NR49">
        <f t="shared" si="558"/>
        <v>0</v>
      </c>
      <c r="NS49">
        <f t="shared" si="559"/>
        <v>0</v>
      </c>
      <c r="NT49">
        <f t="shared" si="560"/>
        <v>0</v>
      </c>
      <c r="NU49">
        <f t="shared" si="561"/>
        <v>0</v>
      </c>
      <c r="NV49">
        <f t="shared" si="562"/>
        <v>0</v>
      </c>
      <c r="NW49">
        <f t="shared" si="563"/>
        <v>0</v>
      </c>
      <c r="NX49">
        <f t="shared" si="564"/>
        <v>0</v>
      </c>
      <c r="NY49">
        <f t="shared" si="565"/>
        <v>0</v>
      </c>
      <c r="NZ49">
        <f t="shared" si="566"/>
        <v>0</v>
      </c>
      <c r="OA49">
        <f t="shared" si="567"/>
        <v>0</v>
      </c>
      <c r="OB49">
        <f t="shared" si="568"/>
        <v>0</v>
      </c>
      <c r="OC49">
        <f t="shared" si="569"/>
        <v>0</v>
      </c>
      <c r="OD49">
        <f t="shared" si="570"/>
        <v>0</v>
      </c>
      <c r="OE49">
        <f t="shared" si="571"/>
        <v>0</v>
      </c>
      <c r="OF49">
        <f t="shared" si="572"/>
        <v>0</v>
      </c>
      <c r="OG49">
        <f t="shared" si="573"/>
        <v>0</v>
      </c>
      <c r="OH49">
        <f t="shared" si="574"/>
        <v>0</v>
      </c>
      <c r="OI49">
        <f t="shared" si="575"/>
        <v>0</v>
      </c>
      <c r="OJ49">
        <f t="shared" si="576"/>
        <v>0</v>
      </c>
      <c r="OK49">
        <f t="shared" si="577"/>
        <v>0</v>
      </c>
      <c r="OL49">
        <f t="shared" si="578"/>
        <v>0</v>
      </c>
      <c r="OM49">
        <f t="shared" si="579"/>
        <v>0</v>
      </c>
      <c r="ON49">
        <f t="shared" si="580"/>
        <v>0</v>
      </c>
      <c r="OO49">
        <f t="shared" si="581"/>
        <v>0</v>
      </c>
      <c r="OP49">
        <f t="shared" si="582"/>
        <v>0</v>
      </c>
      <c r="OQ49">
        <f t="shared" si="583"/>
        <v>653</v>
      </c>
      <c r="OR49">
        <f t="shared" si="584"/>
        <v>0</v>
      </c>
      <c r="OS49">
        <f t="shared" si="585"/>
        <v>0</v>
      </c>
      <c r="OT49">
        <f t="shared" si="586"/>
        <v>0</v>
      </c>
      <c r="OU49">
        <f t="shared" si="587"/>
        <v>0</v>
      </c>
      <c r="OV49" t="str">
        <f t="shared" si="588"/>
        <v/>
      </c>
      <c r="OW49" t="str">
        <f t="shared" si="589"/>
        <v/>
      </c>
      <c r="OX49">
        <f t="shared" si="590"/>
        <v>3</v>
      </c>
      <c r="PU49">
        <f t="shared" si="591"/>
        <v>999</v>
      </c>
      <c r="PV49">
        <f t="shared" si="592"/>
        <v>999</v>
      </c>
      <c r="QD49">
        <v>46</v>
      </c>
      <c r="QE49">
        <f t="shared" si="723"/>
        <v>0</v>
      </c>
      <c r="QF49">
        <f t="shared" si="724"/>
        <v>0</v>
      </c>
      <c r="QG49">
        <f t="shared" si="725"/>
        <v>0</v>
      </c>
      <c r="QH49">
        <f t="shared" si="726"/>
        <v>0</v>
      </c>
      <c r="QI49">
        <f t="shared" si="727"/>
        <v>0</v>
      </c>
      <c r="QJ49">
        <f t="shared" si="728"/>
        <v>0</v>
      </c>
      <c r="QK49">
        <f t="shared" si="729"/>
        <v>0</v>
      </c>
      <c r="QL49">
        <f t="shared" si="730"/>
        <v>0</v>
      </c>
      <c r="QM49">
        <f t="shared" si="731"/>
        <v>0</v>
      </c>
      <c r="QN49">
        <f t="shared" si="732"/>
        <v>0</v>
      </c>
      <c r="QO49">
        <f t="shared" si="593"/>
        <v>0</v>
      </c>
      <c r="QP49">
        <f t="shared" si="594"/>
        <v>0</v>
      </c>
      <c r="QQ49">
        <f t="shared" si="595"/>
        <v>0</v>
      </c>
      <c r="QR49">
        <f t="shared" si="596"/>
        <v>0</v>
      </c>
      <c r="QS49">
        <f t="shared" si="597"/>
        <v>0</v>
      </c>
      <c r="QT49">
        <f t="shared" si="598"/>
        <v>0</v>
      </c>
      <c r="QU49">
        <f t="shared" si="599"/>
        <v>0</v>
      </c>
      <c r="QV49">
        <f t="shared" si="600"/>
        <v>0</v>
      </c>
      <c r="QW49">
        <f t="shared" si="601"/>
        <v>0</v>
      </c>
      <c r="QX49">
        <f t="shared" si="602"/>
        <v>0</v>
      </c>
      <c r="QY49">
        <f t="shared" si="603"/>
        <v>0</v>
      </c>
      <c r="QZ49">
        <f t="shared" si="604"/>
        <v>0</v>
      </c>
      <c r="RA49">
        <f t="shared" si="605"/>
        <v>0</v>
      </c>
      <c r="RB49">
        <f t="shared" si="606"/>
        <v>0</v>
      </c>
      <c r="RC49">
        <f t="shared" si="607"/>
        <v>0</v>
      </c>
      <c r="RD49">
        <f t="shared" si="608"/>
        <v>0</v>
      </c>
      <c r="RE49">
        <f t="shared" si="609"/>
        <v>0</v>
      </c>
      <c r="RF49">
        <f t="shared" si="610"/>
        <v>0</v>
      </c>
      <c r="RG49">
        <f t="shared" si="611"/>
        <v>0</v>
      </c>
      <c r="RH49">
        <f t="shared" si="612"/>
        <v>0</v>
      </c>
      <c r="RI49">
        <f t="shared" si="613"/>
        <v>0</v>
      </c>
      <c r="RJ49">
        <f t="shared" si="614"/>
        <v>0</v>
      </c>
      <c r="RK49">
        <f t="shared" si="615"/>
        <v>0</v>
      </c>
      <c r="RL49">
        <f t="shared" si="616"/>
        <v>0</v>
      </c>
      <c r="RM49">
        <f t="shared" si="617"/>
        <v>0</v>
      </c>
      <c r="RN49">
        <f t="shared" si="618"/>
        <v>0</v>
      </c>
      <c r="RO49">
        <f t="shared" si="619"/>
        <v>0</v>
      </c>
      <c r="RP49">
        <f t="shared" si="620"/>
        <v>0</v>
      </c>
      <c r="RQ49">
        <f t="shared" si="621"/>
        <v>0</v>
      </c>
      <c r="RR49">
        <f t="shared" si="622"/>
        <v>0</v>
      </c>
      <c r="RS49">
        <f t="shared" si="623"/>
        <v>753</v>
      </c>
      <c r="RT49">
        <f t="shared" si="624"/>
        <v>0</v>
      </c>
      <c r="RU49">
        <f t="shared" si="625"/>
        <v>0</v>
      </c>
      <c r="RV49">
        <f t="shared" si="626"/>
        <v>0</v>
      </c>
      <c r="RW49">
        <f t="shared" si="627"/>
        <v>0</v>
      </c>
      <c r="RX49" t="str">
        <f t="shared" si="628"/>
        <v/>
      </c>
      <c r="RY49" t="str">
        <f t="shared" si="629"/>
        <v/>
      </c>
      <c r="RZ49">
        <f t="shared" si="630"/>
        <v>3</v>
      </c>
      <c r="SW49">
        <f t="shared" si="631"/>
        <v>999</v>
      </c>
      <c r="SX49">
        <f t="shared" si="632"/>
        <v>999</v>
      </c>
      <c r="TF49">
        <v>46</v>
      </c>
      <c r="TG49">
        <f t="shared" si="733"/>
        <v>0</v>
      </c>
      <c r="TH49">
        <f t="shared" si="734"/>
        <v>0</v>
      </c>
      <c r="TI49">
        <f t="shared" si="735"/>
        <v>0</v>
      </c>
      <c r="TJ49">
        <f t="shared" si="736"/>
        <v>0</v>
      </c>
      <c r="TK49">
        <f t="shared" si="737"/>
        <v>0</v>
      </c>
      <c r="TL49">
        <f t="shared" si="738"/>
        <v>0</v>
      </c>
      <c r="TM49">
        <f t="shared" si="739"/>
        <v>0</v>
      </c>
      <c r="TN49">
        <f t="shared" si="740"/>
        <v>0</v>
      </c>
      <c r="TO49">
        <f t="shared" si="741"/>
        <v>0</v>
      </c>
      <c r="TP49">
        <f t="shared" si="742"/>
        <v>0</v>
      </c>
      <c r="TQ49">
        <f t="shared" si="633"/>
        <v>0</v>
      </c>
      <c r="TR49">
        <f t="shared" si="634"/>
        <v>0</v>
      </c>
      <c r="TS49">
        <f t="shared" si="635"/>
        <v>0</v>
      </c>
      <c r="TT49">
        <f t="shared" si="636"/>
        <v>0</v>
      </c>
      <c r="TU49">
        <f t="shared" si="637"/>
        <v>0</v>
      </c>
      <c r="TV49">
        <f t="shared" si="638"/>
        <v>0</v>
      </c>
      <c r="TW49">
        <f t="shared" si="639"/>
        <v>0</v>
      </c>
      <c r="TX49">
        <f t="shared" si="640"/>
        <v>0</v>
      </c>
      <c r="TY49">
        <f t="shared" si="641"/>
        <v>0</v>
      </c>
      <c r="TZ49">
        <f t="shared" si="642"/>
        <v>0</v>
      </c>
      <c r="UA49">
        <f t="shared" si="643"/>
        <v>0</v>
      </c>
      <c r="UB49">
        <f t="shared" si="644"/>
        <v>0</v>
      </c>
      <c r="UC49">
        <f t="shared" si="645"/>
        <v>0</v>
      </c>
      <c r="UD49">
        <f t="shared" si="646"/>
        <v>0</v>
      </c>
      <c r="UE49">
        <f t="shared" si="647"/>
        <v>0</v>
      </c>
      <c r="UF49">
        <f t="shared" si="648"/>
        <v>0</v>
      </c>
      <c r="UG49">
        <f t="shared" si="649"/>
        <v>0</v>
      </c>
      <c r="UH49">
        <f t="shared" si="650"/>
        <v>0</v>
      </c>
      <c r="UI49">
        <f t="shared" si="651"/>
        <v>0</v>
      </c>
      <c r="UJ49">
        <f t="shared" si="652"/>
        <v>0</v>
      </c>
      <c r="UK49">
        <f t="shared" si="653"/>
        <v>0</v>
      </c>
      <c r="UL49">
        <f t="shared" si="654"/>
        <v>0</v>
      </c>
      <c r="UM49">
        <f t="shared" si="655"/>
        <v>0</v>
      </c>
      <c r="UN49">
        <f t="shared" si="656"/>
        <v>0</v>
      </c>
      <c r="UO49">
        <f t="shared" si="657"/>
        <v>0</v>
      </c>
      <c r="UP49">
        <f t="shared" si="658"/>
        <v>0</v>
      </c>
      <c r="UQ49">
        <f t="shared" si="659"/>
        <v>0</v>
      </c>
      <c r="UR49">
        <f t="shared" si="660"/>
        <v>0</v>
      </c>
      <c r="US49">
        <f t="shared" si="661"/>
        <v>0</v>
      </c>
      <c r="UT49">
        <f t="shared" si="662"/>
        <v>0</v>
      </c>
      <c r="UU49">
        <f t="shared" si="663"/>
        <v>853</v>
      </c>
      <c r="UV49">
        <f t="shared" si="664"/>
        <v>0</v>
      </c>
      <c r="UW49">
        <f t="shared" si="665"/>
        <v>0</v>
      </c>
      <c r="UX49">
        <f t="shared" si="666"/>
        <v>0</v>
      </c>
      <c r="UY49">
        <f t="shared" si="667"/>
        <v>0</v>
      </c>
      <c r="UZ49" t="str">
        <f t="shared" si="668"/>
        <v/>
      </c>
      <c r="VA49" t="str">
        <f t="shared" si="669"/>
        <v/>
      </c>
      <c r="VB49">
        <f t="shared" si="670"/>
        <v>3</v>
      </c>
      <c r="VY49">
        <f t="shared" si="671"/>
        <v>999</v>
      </c>
      <c r="VZ49">
        <f t="shared" si="672"/>
        <v>999</v>
      </c>
      <c r="WH49">
        <v>46</v>
      </c>
      <c r="WI49">
        <f t="shared" si="383"/>
        <v>709.91</v>
      </c>
      <c r="WJ49">
        <f t="shared" si="384"/>
        <v>5410.17</v>
      </c>
      <c r="WK49">
        <f t="shared" si="385"/>
        <v>2756.88</v>
      </c>
      <c r="WL49">
        <f t="shared" si="386"/>
        <v>0</v>
      </c>
      <c r="WM49">
        <f t="shared" si="387"/>
        <v>0</v>
      </c>
      <c r="WN49">
        <f t="shared" si="388"/>
        <v>0</v>
      </c>
      <c r="WO49">
        <f t="shared" si="389"/>
        <v>0</v>
      </c>
      <c r="WP49">
        <f t="shared" si="390"/>
        <v>0</v>
      </c>
      <c r="WQ49">
        <f t="shared" si="391"/>
        <v>0</v>
      </c>
      <c r="WR49">
        <f t="shared" si="392"/>
        <v>0</v>
      </c>
      <c r="WS49">
        <f t="shared" si="280"/>
        <v>90</v>
      </c>
      <c r="WT49">
        <f t="shared" si="281"/>
        <v>163</v>
      </c>
      <c r="WU49">
        <f t="shared" si="282"/>
        <v>200</v>
      </c>
      <c r="WV49">
        <f t="shared" si="283"/>
        <v>0</v>
      </c>
      <c r="WW49">
        <f t="shared" si="284"/>
        <v>0</v>
      </c>
      <c r="WX49">
        <f t="shared" si="285"/>
        <v>0</v>
      </c>
      <c r="WY49">
        <f t="shared" si="286"/>
        <v>0</v>
      </c>
      <c r="WZ49">
        <f t="shared" si="287"/>
        <v>0</v>
      </c>
      <c r="XA49">
        <f t="shared" si="288"/>
        <v>0</v>
      </c>
      <c r="XB49">
        <f t="shared" si="289"/>
        <v>0</v>
      </c>
      <c r="XC49">
        <f t="shared" si="290"/>
        <v>633.51</v>
      </c>
      <c r="XD49">
        <f t="shared" si="291"/>
        <v>5371.11</v>
      </c>
      <c r="XE49">
        <f t="shared" si="292"/>
        <v>2584.2200000000003</v>
      </c>
      <c r="XF49">
        <f t="shared" si="293"/>
        <v>0</v>
      </c>
      <c r="XG49">
        <f t="shared" si="294"/>
        <v>0</v>
      </c>
      <c r="XH49">
        <f t="shared" si="295"/>
        <v>0</v>
      </c>
      <c r="XI49">
        <f t="shared" si="296"/>
        <v>0</v>
      </c>
      <c r="XJ49">
        <f t="shared" si="297"/>
        <v>0</v>
      </c>
      <c r="XK49">
        <f t="shared" si="298"/>
        <v>0</v>
      </c>
      <c r="XL49">
        <f t="shared" si="299"/>
        <v>0</v>
      </c>
      <c r="XM49">
        <f t="shared" si="300"/>
        <v>633.51</v>
      </c>
      <c r="XN49">
        <f t="shared" si="301"/>
        <v>5371.11</v>
      </c>
      <c r="XO49">
        <f t="shared" si="302"/>
        <v>2584.2199999999998</v>
      </c>
      <c r="XP49">
        <f t="shared" si="303"/>
        <v>0</v>
      </c>
      <c r="XQ49">
        <f t="shared" si="304"/>
        <v>0</v>
      </c>
      <c r="XR49">
        <f t="shared" si="305"/>
        <v>0</v>
      </c>
      <c r="XS49">
        <f t="shared" si="306"/>
        <v>0</v>
      </c>
      <c r="XT49">
        <f t="shared" si="307"/>
        <v>0</v>
      </c>
      <c r="XU49">
        <f t="shared" si="308"/>
        <v>0</v>
      </c>
      <c r="XV49">
        <f t="shared" si="309"/>
        <v>0</v>
      </c>
      <c r="XX49">
        <f t="shared" si="310"/>
        <v>8876.9599999999991</v>
      </c>
      <c r="XY49">
        <f t="shared" si="311"/>
        <v>8588.84</v>
      </c>
      <c r="XZ49">
        <f t="shared" si="312"/>
        <v>164.88</v>
      </c>
    </row>
    <row r="50" spans="1:650" x14ac:dyDescent="0.45">
      <c r="A50" s="10" t="s">
        <v>57</v>
      </c>
      <c r="B50" s="10"/>
      <c r="C50" s="10"/>
      <c r="D50" s="10"/>
      <c r="E50" s="10"/>
      <c r="F50" s="10"/>
      <c r="G50" s="10"/>
      <c r="H50" s="10"/>
      <c r="I50" s="10"/>
      <c r="AT50">
        <v>47</v>
      </c>
      <c r="AU50">
        <f t="shared" si="673"/>
        <v>0</v>
      </c>
      <c r="AV50">
        <f t="shared" si="674"/>
        <v>0</v>
      </c>
      <c r="AW50">
        <f t="shared" si="675"/>
        <v>0</v>
      </c>
      <c r="AX50">
        <f t="shared" si="676"/>
        <v>0</v>
      </c>
      <c r="AY50">
        <f t="shared" si="677"/>
        <v>0</v>
      </c>
      <c r="AZ50">
        <f t="shared" si="678"/>
        <v>0</v>
      </c>
      <c r="BA50">
        <f t="shared" si="679"/>
        <v>0</v>
      </c>
      <c r="BB50">
        <f t="shared" si="680"/>
        <v>0</v>
      </c>
      <c r="BC50">
        <f t="shared" si="681"/>
        <v>0</v>
      </c>
      <c r="BD50">
        <f t="shared" si="682"/>
        <v>0</v>
      </c>
      <c r="BE50">
        <f t="shared" si="393"/>
        <v>0</v>
      </c>
      <c r="BF50">
        <f t="shared" si="394"/>
        <v>0</v>
      </c>
      <c r="BG50">
        <f t="shared" si="395"/>
        <v>0</v>
      </c>
      <c r="BH50">
        <f t="shared" si="396"/>
        <v>0</v>
      </c>
      <c r="BI50">
        <f t="shared" si="397"/>
        <v>0</v>
      </c>
      <c r="BJ50">
        <f t="shared" si="398"/>
        <v>0</v>
      </c>
      <c r="BK50">
        <f t="shared" si="399"/>
        <v>0</v>
      </c>
      <c r="BL50">
        <f t="shared" si="400"/>
        <v>0</v>
      </c>
      <c r="BM50">
        <f t="shared" si="401"/>
        <v>0</v>
      </c>
      <c r="BN50">
        <f t="shared" si="402"/>
        <v>0</v>
      </c>
      <c r="BO50">
        <f t="shared" si="403"/>
        <v>0</v>
      </c>
      <c r="BP50">
        <f t="shared" si="404"/>
        <v>0</v>
      </c>
      <c r="BQ50">
        <f t="shared" si="405"/>
        <v>0</v>
      </c>
      <c r="BR50">
        <f t="shared" si="406"/>
        <v>0</v>
      </c>
      <c r="BS50">
        <f t="shared" si="407"/>
        <v>0</v>
      </c>
      <c r="BT50">
        <f t="shared" si="408"/>
        <v>0</v>
      </c>
      <c r="BU50">
        <f t="shared" si="409"/>
        <v>0</v>
      </c>
      <c r="BV50">
        <f t="shared" si="410"/>
        <v>0</v>
      </c>
      <c r="BW50">
        <f t="shared" si="411"/>
        <v>0</v>
      </c>
      <c r="BX50">
        <f t="shared" si="412"/>
        <v>0</v>
      </c>
      <c r="BY50">
        <f t="shared" si="413"/>
        <v>0</v>
      </c>
      <c r="BZ50">
        <f t="shared" si="414"/>
        <v>0</v>
      </c>
      <c r="CA50">
        <f t="shared" si="415"/>
        <v>0</v>
      </c>
      <c r="CB50">
        <f t="shared" si="416"/>
        <v>0</v>
      </c>
      <c r="CC50">
        <f t="shared" si="417"/>
        <v>0</v>
      </c>
      <c r="CD50">
        <f t="shared" si="418"/>
        <v>0</v>
      </c>
      <c r="CE50">
        <f t="shared" si="419"/>
        <v>0</v>
      </c>
      <c r="CF50">
        <f t="shared" si="420"/>
        <v>0</v>
      </c>
      <c r="CG50">
        <f t="shared" si="421"/>
        <v>0</v>
      </c>
      <c r="CH50">
        <f t="shared" si="422"/>
        <v>0</v>
      </c>
      <c r="CI50">
        <f t="shared" si="423"/>
        <v>653</v>
      </c>
      <c r="CJ50">
        <f t="shared" si="424"/>
        <v>0</v>
      </c>
      <c r="CK50">
        <f t="shared" si="425"/>
        <v>0</v>
      </c>
      <c r="CL50">
        <f t="shared" si="426"/>
        <v>0</v>
      </c>
      <c r="CM50">
        <f t="shared" si="427"/>
        <v>0</v>
      </c>
      <c r="CN50" t="str">
        <f t="shared" si="428"/>
        <v/>
      </c>
      <c r="CO50" t="str">
        <f t="shared" si="429"/>
        <v/>
      </c>
      <c r="CP50">
        <f t="shared" si="430"/>
        <v>3</v>
      </c>
      <c r="DM50">
        <f t="shared" si="431"/>
        <v>999</v>
      </c>
      <c r="DN50">
        <f t="shared" si="432"/>
        <v>999</v>
      </c>
      <c r="DV50">
        <v>47</v>
      </c>
      <c r="DW50">
        <f t="shared" si="683"/>
        <v>0</v>
      </c>
      <c r="DX50">
        <f t="shared" si="684"/>
        <v>0</v>
      </c>
      <c r="DY50">
        <f t="shared" si="685"/>
        <v>0</v>
      </c>
      <c r="DZ50">
        <f t="shared" si="686"/>
        <v>0</v>
      </c>
      <c r="EA50">
        <f t="shared" si="687"/>
        <v>0</v>
      </c>
      <c r="EB50">
        <f t="shared" si="688"/>
        <v>0</v>
      </c>
      <c r="EC50">
        <f t="shared" si="689"/>
        <v>0</v>
      </c>
      <c r="ED50">
        <f t="shared" si="690"/>
        <v>0</v>
      </c>
      <c r="EE50">
        <f t="shared" si="691"/>
        <v>0</v>
      </c>
      <c r="EF50">
        <f t="shared" si="692"/>
        <v>0</v>
      </c>
      <c r="EG50">
        <f t="shared" si="433"/>
        <v>0</v>
      </c>
      <c r="EH50">
        <f t="shared" si="434"/>
        <v>0</v>
      </c>
      <c r="EI50">
        <f t="shared" si="435"/>
        <v>0</v>
      </c>
      <c r="EJ50">
        <f t="shared" si="436"/>
        <v>0</v>
      </c>
      <c r="EK50">
        <f t="shared" si="437"/>
        <v>0</v>
      </c>
      <c r="EL50">
        <f t="shared" si="438"/>
        <v>0</v>
      </c>
      <c r="EM50">
        <f t="shared" si="439"/>
        <v>0</v>
      </c>
      <c r="EN50">
        <f t="shared" si="440"/>
        <v>0</v>
      </c>
      <c r="EO50">
        <f t="shared" si="441"/>
        <v>0</v>
      </c>
      <c r="EP50">
        <f t="shared" si="442"/>
        <v>0</v>
      </c>
      <c r="EQ50">
        <f t="shared" si="443"/>
        <v>0</v>
      </c>
      <c r="ER50">
        <f t="shared" si="444"/>
        <v>0</v>
      </c>
      <c r="ES50">
        <f t="shared" si="445"/>
        <v>0</v>
      </c>
      <c r="ET50">
        <f t="shared" si="446"/>
        <v>0</v>
      </c>
      <c r="EU50">
        <f t="shared" si="447"/>
        <v>0</v>
      </c>
      <c r="EV50">
        <f t="shared" si="448"/>
        <v>0</v>
      </c>
      <c r="EW50">
        <f t="shared" si="449"/>
        <v>0</v>
      </c>
      <c r="EX50">
        <f t="shared" si="450"/>
        <v>0</v>
      </c>
      <c r="EY50">
        <f t="shared" si="451"/>
        <v>0</v>
      </c>
      <c r="EZ50">
        <f t="shared" si="452"/>
        <v>0</v>
      </c>
      <c r="FA50">
        <f t="shared" si="453"/>
        <v>0</v>
      </c>
      <c r="FB50">
        <f t="shared" si="454"/>
        <v>0</v>
      </c>
      <c r="FC50">
        <f t="shared" si="455"/>
        <v>0</v>
      </c>
      <c r="FD50">
        <f t="shared" si="456"/>
        <v>0</v>
      </c>
      <c r="FE50">
        <f t="shared" si="457"/>
        <v>0</v>
      </c>
      <c r="FF50">
        <f t="shared" si="458"/>
        <v>0</v>
      </c>
      <c r="FG50">
        <f t="shared" si="459"/>
        <v>0</v>
      </c>
      <c r="FH50">
        <f t="shared" si="460"/>
        <v>0</v>
      </c>
      <c r="FI50">
        <f t="shared" si="461"/>
        <v>0</v>
      </c>
      <c r="FJ50">
        <f t="shared" si="462"/>
        <v>0</v>
      </c>
      <c r="FK50">
        <f t="shared" si="463"/>
        <v>653</v>
      </c>
      <c r="FL50">
        <f t="shared" si="464"/>
        <v>0</v>
      </c>
      <c r="FM50">
        <f t="shared" si="465"/>
        <v>0</v>
      </c>
      <c r="FN50">
        <f t="shared" si="466"/>
        <v>0</v>
      </c>
      <c r="FO50">
        <f t="shared" si="467"/>
        <v>0</v>
      </c>
      <c r="FP50" t="str">
        <f t="shared" si="468"/>
        <v/>
      </c>
      <c r="FQ50" t="str">
        <f t="shared" si="469"/>
        <v/>
      </c>
      <c r="FR50">
        <f t="shared" si="470"/>
        <v>3</v>
      </c>
      <c r="GO50">
        <f t="shared" si="471"/>
        <v>999</v>
      </c>
      <c r="GP50">
        <f t="shared" si="472"/>
        <v>999</v>
      </c>
      <c r="GX50">
        <v>47</v>
      </c>
      <c r="GY50">
        <f t="shared" si="693"/>
        <v>633.51</v>
      </c>
      <c r="GZ50">
        <f t="shared" si="694"/>
        <v>5371.11</v>
      </c>
      <c r="HA50">
        <f t="shared" si="695"/>
        <v>2584.2199999999998</v>
      </c>
      <c r="HB50">
        <f t="shared" si="696"/>
        <v>0</v>
      </c>
      <c r="HC50">
        <f t="shared" si="697"/>
        <v>0</v>
      </c>
      <c r="HD50">
        <f t="shared" si="698"/>
        <v>0</v>
      </c>
      <c r="HE50">
        <f t="shared" si="699"/>
        <v>0</v>
      </c>
      <c r="HF50">
        <f t="shared" si="700"/>
        <v>0</v>
      </c>
      <c r="HG50">
        <f t="shared" si="701"/>
        <v>0</v>
      </c>
      <c r="HH50">
        <f t="shared" si="702"/>
        <v>0</v>
      </c>
      <c r="HI50">
        <f t="shared" si="473"/>
        <v>90</v>
      </c>
      <c r="HJ50">
        <f t="shared" si="474"/>
        <v>163</v>
      </c>
      <c r="HK50">
        <f t="shared" si="475"/>
        <v>200</v>
      </c>
      <c r="HL50">
        <f t="shared" si="476"/>
        <v>0</v>
      </c>
      <c r="HM50">
        <f t="shared" si="477"/>
        <v>0</v>
      </c>
      <c r="HN50">
        <f t="shared" si="478"/>
        <v>0</v>
      </c>
      <c r="HO50">
        <f t="shared" si="479"/>
        <v>0</v>
      </c>
      <c r="HP50">
        <f t="shared" si="480"/>
        <v>0</v>
      </c>
      <c r="HQ50">
        <f t="shared" si="481"/>
        <v>0</v>
      </c>
      <c r="HR50">
        <f t="shared" si="482"/>
        <v>0</v>
      </c>
      <c r="HS50">
        <f t="shared" si="483"/>
        <v>555.65</v>
      </c>
      <c r="HT50">
        <f t="shared" si="484"/>
        <v>5331.15</v>
      </c>
      <c r="HU50">
        <f t="shared" si="485"/>
        <v>2409.85</v>
      </c>
      <c r="HV50">
        <f t="shared" si="486"/>
        <v>0</v>
      </c>
      <c r="HW50">
        <f t="shared" si="487"/>
        <v>0</v>
      </c>
      <c r="HX50">
        <f t="shared" si="488"/>
        <v>0</v>
      </c>
      <c r="HY50">
        <f t="shared" si="489"/>
        <v>0</v>
      </c>
      <c r="HZ50">
        <f t="shared" si="490"/>
        <v>0</v>
      </c>
      <c r="IA50">
        <f t="shared" si="491"/>
        <v>0</v>
      </c>
      <c r="IB50">
        <f t="shared" si="492"/>
        <v>0</v>
      </c>
      <c r="IC50">
        <f t="shared" si="493"/>
        <v>555.65</v>
      </c>
      <c r="ID50">
        <f t="shared" si="494"/>
        <v>5331.15</v>
      </c>
      <c r="IE50">
        <f t="shared" si="495"/>
        <v>2409.85</v>
      </c>
      <c r="IF50">
        <f t="shared" si="496"/>
        <v>0</v>
      </c>
      <c r="IG50">
        <f t="shared" si="497"/>
        <v>0</v>
      </c>
      <c r="IH50">
        <f t="shared" si="498"/>
        <v>0</v>
      </c>
      <c r="II50">
        <f t="shared" si="499"/>
        <v>0</v>
      </c>
      <c r="IJ50">
        <f t="shared" si="500"/>
        <v>0</v>
      </c>
      <c r="IK50">
        <f t="shared" si="501"/>
        <v>0</v>
      </c>
      <c r="IL50">
        <f t="shared" si="502"/>
        <v>0</v>
      </c>
      <c r="IM50">
        <f t="shared" si="503"/>
        <v>0</v>
      </c>
      <c r="IN50">
        <f t="shared" si="504"/>
        <v>8588.84</v>
      </c>
      <c r="IO50">
        <f t="shared" si="505"/>
        <v>8296.65</v>
      </c>
      <c r="IP50">
        <f t="shared" si="506"/>
        <v>160.81</v>
      </c>
      <c r="IQ50">
        <f t="shared" si="507"/>
        <v>453.00000000000051</v>
      </c>
      <c r="IR50">
        <f t="shared" si="508"/>
        <v>1</v>
      </c>
      <c r="IS50" t="str">
        <f t="shared" si="509"/>
        <v/>
      </c>
      <c r="IT50">
        <f t="shared" si="510"/>
        <v>0</v>
      </c>
      <c r="JQ50">
        <f t="shared" si="511"/>
        <v>1</v>
      </c>
      <c r="JR50">
        <f t="shared" si="512"/>
        <v>999</v>
      </c>
      <c r="JZ50">
        <v>47</v>
      </c>
      <c r="KA50">
        <f t="shared" si="703"/>
        <v>0</v>
      </c>
      <c r="KB50">
        <f t="shared" si="704"/>
        <v>0</v>
      </c>
      <c r="KC50">
        <f t="shared" si="705"/>
        <v>991.99</v>
      </c>
      <c r="KD50">
        <f t="shared" si="706"/>
        <v>0</v>
      </c>
      <c r="KE50">
        <f t="shared" si="707"/>
        <v>0</v>
      </c>
      <c r="KF50">
        <f t="shared" si="708"/>
        <v>0</v>
      </c>
      <c r="KG50">
        <f t="shared" si="709"/>
        <v>0</v>
      </c>
      <c r="KH50">
        <f t="shared" si="710"/>
        <v>0</v>
      </c>
      <c r="KI50">
        <f t="shared" si="711"/>
        <v>0</v>
      </c>
      <c r="KJ50">
        <f t="shared" si="712"/>
        <v>0</v>
      </c>
      <c r="KK50">
        <f t="shared" si="513"/>
        <v>0</v>
      </c>
      <c r="KL50">
        <f t="shared" si="514"/>
        <v>0</v>
      </c>
      <c r="KM50">
        <f t="shared" si="515"/>
        <v>200</v>
      </c>
      <c r="KN50">
        <f t="shared" si="516"/>
        <v>0</v>
      </c>
      <c r="KO50">
        <f t="shared" si="517"/>
        <v>0</v>
      </c>
      <c r="KP50">
        <f t="shared" si="518"/>
        <v>0</v>
      </c>
      <c r="KQ50">
        <f t="shared" si="519"/>
        <v>0</v>
      </c>
      <c r="KR50">
        <f t="shared" si="520"/>
        <v>0</v>
      </c>
      <c r="KS50">
        <f t="shared" si="521"/>
        <v>0</v>
      </c>
      <c r="KT50">
        <f t="shared" si="522"/>
        <v>0</v>
      </c>
      <c r="KU50">
        <f t="shared" si="523"/>
        <v>0</v>
      </c>
      <c r="KV50">
        <f t="shared" si="524"/>
        <v>0</v>
      </c>
      <c r="KW50">
        <f t="shared" si="525"/>
        <v>801.83</v>
      </c>
      <c r="KX50">
        <f t="shared" si="526"/>
        <v>0</v>
      </c>
      <c r="KY50">
        <f t="shared" si="527"/>
        <v>0</v>
      </c>
      <c r="KZ50">
        <f t="shared" si="528"/>
        <v>0</v>
      </c>
      <c r="LA50">
        <f t="shared" si="529"/>
        <v>0</v>
      </c>
      <c r="LB50">
        <f t="shared" si="530"/>
        <v>0</v>
      </c>
      <c r="LC50">
        <f t="shared" si="531"/>
        <v>0</v>
      </c>
      <c r="LD50">
        <f t="shared" si="532"/>
        <v>0</v>
      </c>
      <c r="LE50">
        <f t="shared" si="533"/>
        <v>0</v>
      </c>
      <c r="LF50">
        <f t="shared" si="534"/>
        <v>0</v>
      </c>
      <c r="LG50">
        <f t="shared" si="535"/>
        <v>448.83</v>
      </c>
      <c r="LH50">
        <f t="shared" si="536"/>
        <v>0</v>
      </c>
      <c r="LI50">
        <f t="shared" si="537"/>
        <v>0</v>
      </c>
      <c r="LJ50">
        <f t="shared" si="538"/>
        <v>0</v>
      </c>
      <c r="LK50">
        <f t="shared" si="539"/>
        <v>0</v>
      </c>
      <c r="LL50">
        <f t="shared" si="540"/>
        <v>0</v>
      </c>
      <c r="LM50">
        <f t="shared" si="541"/>
        <v>0</v>
      </c>
      <c r="LN50">
        <f t="shared" si="542"/>
        <v>0</v>
      </c>
      <c r="LO50">
        <f t="shared" si="543"/>
        <v>353</v>
      </c>
      <c r="LP50">
        <f t="shared" si="544"/>
        <v>991.99</v>
      </c>
      <c r="LQ50">
        <f t="shared" si="545"/>
        <v>448.83</v>
      </c>
      <c r="LR50">
        <f t="shared" si="546"/>
        <v>9.84</v>
      </c>
      <c r="LS50">
        <f t="shared" si="547"/>
        <v>553.00000000000011</v>
      </c>
      <c r="LT50">
        <f t="shared" si="548"/>
        <v>3</v>
      </c>
      <c r="LU50" t="str">
        <f t="shared" si="549"/>
        <v/>
      </c>
      <c r="LV50">
        <f t="shared" si="550"/>
        <v>2</v>
      </c>
      <c r="MS50">
        <f t="shared" si="551"/>
        <v>3</v>
      </c>
      <c r="MT50">
        <f t="shared" si="552"/>
        <v>999</v>
      </c>
      <c r="NB50">
        <v>47</v>
      </c>
      <c r="NC50">
        <f t="shared" si="713"/>
        <v>0</v>
      </c>
      <c r="ND50">
        <f t="shared" si="714"/>
        <v>0</v>
      </c>
      <c r="NE50">
        <f t="shared" si="715"/>
        <v>0</v>
      </c>
      <c r="NF50">
        <f t="shared" si="716"/>
        <v>0</v>
      </c>
      <c r="NG50">
        <f t="shared" si="717"/>
        <v>0</v>
      </c>
      <c r="NH50">
        <f t="shared" si="718"/>
        <v>0</v>
      </c>
      <c r="NI50">
        <f t="shared" si="719"/>
        <v>0</v>
      </c>
      <c r="NJ50">
        <f t="shared" si="720"/>
        <v>0</v>
      </c>
      <c r="NK50">
        <f t="shared" si="721"/>
        <v>0</v>
      </c>
      <c r="NL50">
        <f t="shared" si="722"/>
        <v>0</v>
      </c>
      <c r="NM50">
        <f t="shared" si="553"/>
        <v>0</v>
      </c>
      <c r="NN50">
        <f t="shared" si="554"/>
        <v>0</v>
      </c>
      <c r="NO50">
        <f t="shared" si="555"/>
        <v>0</v>
      </c>
      <c r="NP50">
        <f t="shared" si="556"/>
        <v>0</v>
      </c>
      <c r="NQ50">
        <f t="shared" si="557"/>
        <v>0</v>
      </c>
      <c r="NR50">
        <f t="shared" si="558"/>
        <v>0</v>
      </c>
      <c r="NS50">
        <f t="shared" si="559"/>
        <v>0</v>
      </c>
      <c r="NT50">
        <f t="shared" si="560"/>
        <v>0</v>
      </c>
      <c r="NU50">
        <f t="shared" si="561"/>
        <v>0</v>
      </c>
      <c r="NV50">
        <f t="shared" si="562"/>
        <v>0</v>
      </c>
      <c r="NW50">
        <f t="shared" si="563"/>
        <v>0</v>
      </c>
      <c r="NX50">
        <f t="shared" si="564"/>
        <v>0</v>
      </c>
      <c r="NY50">
        <f t="shared" si="565"/>
        <v>0</v>
      </c>
      <c r="NZ50">
        <f t="shared" si="566"/>
        <v>0</v>
      </c>
      <c r="OA50">
        <f t="shared" si="567"/>
        <v>0</v>
      </c>
      <c r="OB50">
        <f t="shared" si="568"/>
        <v>0</v>
      </c>
      <c r="OC50">
        <f t="shared" si="569"/>
        <v>0</v>
      </c>
      <c r="OD50">
        <f t="shared" si="570"/>
        <v>0</v>
      </c>
      <c r="OE50">
        <f t="shared" si="571"/>
        <v>0</v>
      </c>
      <c r="OF50">
        <f t="shared" si="572"/>
        <v>0</v>
      </c>
      <c r="OG50">
        <f t="shared" si="573"/>
        <v>0</v>
      </c>
      <c r="OH50">
        <f t="shared" si="574"/>
        <v>0</v>
      </c>
      <c r="OI50">
        <f t="shared" si="575"/>
        <v>0</v>
      </c>
      <c r="OJ50">
        <f t="shared" si="576"/>
        <v>0</v>
      </c>
      <c r="OK50">
        <f t="shared" si="577"/>
        <v>0</v>
      </c>
      <c r="OL50">
        <f t="shared" si="578"/>
        <v>0</v>
      </c>
      <c r="OM50">
        <f t="shared" si="579"/>
        <v>0</v>
      </c>
      <c r="ON50">
        <f t="shared" si="580"/>
        <v>0</v>
      </c>
      <c r="OO50">
        <f t="shared" si="581"/>
        <v>0</v>
      </c>
      <c r="OP50">
        <f t="shared" si="582"/>
        <v>0</v>
      </c>
      <c r="OQ50">
        <f t="shared" si="583"/>
        <v>653</v>
      </c>
      <c r="OR50">
        <f t="shared" si="584"/>
        <v>0</v>
      </c>
      <c r="OS50">
        <f t="shared" si="585"/>
        <v>0</v>
      </c>
      <c r="OT50">
        <f t="shared" si="586"/>
        <v>0</v>
      </c>
      <c r="OU50">
        <f t="shared" si="587"/>
        <v>0</v>
      </c>
      <c r="OV50" t="str">
        <f t="shared" si="588"/>
        <v/>
      </c>
      <c r="OW50" t="str">
        <f t="shared" si="589"/>
        <v/>
      </c>
      <c r="OX50">
        <f t="shared" si="590"/>
        <v>3</v>
      </c>
      <c r="PU50">
        <f t="shared" si="591"/>
        <v>999</v>
      </c>
      <c r="PV50">
        <f t="shared" si="592"/>
        <v>999</v>
      </c>
      <c r="QD50">
        <v>47</v>
      </c>
      <c r="QE50">
        <f t="shared" si="723"/>
        <v>0</v>
      </c>
      <c r="QF50">
        <f t="shared" si="724"/>
        <v>0</v>
      </c>
      <c r="QG50">
        <f t="shared" si="725"/>
        <v>0</v>
      </c>
      <c r="QH50">
        <f t="shared" si="726"/>
        <v>0</v>
      </c>
      <c r="QI50">
        <f t="shared" si="727"/>
        <v>0</v>
      </c>
      <c r="QJ50">
        <f t="shared" si="728"/>
        <v>0</v>
      </c>
      <c r="QK50">
        <f t="shared" si="729"/>
        <v>0</v>
      </c>
      <c r="QL50">
        <f t="shared" si="730"/>
        <v>0</v>
      </c>
      <c r="QM50">
        <f t="shared" si="731"/>
        <v>0</v>
      </c>
      <c r="QN50">
        <f t="shared" si="732"/>
        <v>0</v>
      </c>
      <c r="QO50">
        <f t="shared" si="593"/>
        <v>0</v>
      </c>
      <c r="QP50">
        <f t="shared" si="594"/>
        <v>0</v>
      </c>
      <c r="QQ50">
        <f t="shared" si="595"/>
        <v>0</v>
      </c>
      <c r="QR50">
        <f t="shared" si="596"/>
        <v>0</v>
      </c>
      <c r="QS50">
        <f t="shared" si="597"/>
        <v>0</v>
      </c>
      <c r="QT50">
        <f t="shared" si="598"/>
        <v>0</v>
      </c>
      <c r="QU50">
        <f t="shared" si="599"/>
        <v>0</v>
      </c>
      <c r="QV50">
        <f t="shared" si="600"/>
        <v>0</v>
      </c>
      <c r="QW50">
        <f t="shared" si="601"/>
        <v>0</v>
      </c>
      <c r="QX50">
        <f t="shared" si="602"/>
        <v>0</v>
      </c>
      <c r="QY50">
        <f t="shared" si="603"/>
        <v>0</v>
      </c>
      <c r="QZ50">
        <f t="shared" si="604"/>
        <v>0</v>
      </c>
      <c r="RA50">
        <f t="shared" si="605"/>
        <v>0</v>
      </c>
      <c r="RB50">
        <f t="shared" si="606"/>
        <v>0</v>
      </c>
      <c r="RC50">
        <f t="shared" si="607"/>
        <v>0</v>
      </c>
      <c r="RD50">
        <f t="shared" si="608"/>
        <v>0</v>
      </c>
      <c r="RE50">
        <f t="shared" si="609"/>
        <v>0</v>
      </c>
      <c r="RF50">
        <f t="shared" si="610"/>
        <v>0</v>
      </c>
      <c r="RG50">
        <f t="shared" si="611"/>
        <v>0</v>
      </c>
      <c r="RH50">
        <f t="shared" si="612"/>
        <v>0</v>
      </c>
      <c r="RI50">
        <f t="shared" si="613"/>
        <v>0</v>
      </c>
      <c r="RJ50">
        <f t="shared" si="614"/>
        <v>0</v>
      </c>
      <c r="RK50">
        <f t="shared" si="615"/>
        <v>0</v>
      </c>
      <c r="RL50">
        <f t="shared" si="616"/>
        <v>0</v>
      </c>
      <c r="RM50">
        <f t="shared" si="617"/>
        <v>0</v>
      </c>
      <c r="RN50">
        <f t="shared" si="618"/>
        <v>0</v>
      </c>
      <c r="RO50">
        <f t="shared" si="619"/>
        <v>0</v>
      </c>
      <c r="RP50">
        <f t="shared" si="620"/>
        <v>0</v>
      </c>
      <c r="RQ50">
        <f t="shared" si="621"/>
        <v>0</v>
      </c>
      <c r="RR50">
        <f t="shared" si="622"/>
        <v>0</v>
      </c>
      <c r="RS50">
        <f t="shared" si="623"/>
        <v>753</v>
      </c>
      <c r="RT50">
        <f t="shared" si="624"/>
        <v>0</v>
      </c>
      <c r="RU50">
        <f t="shared" si="625"/>
        <v>0</v>
      </c>
      <c r="RV50">
        <f t="shared" si="626"/>
        <v>0</v>
      </c>
      <c r="RW50">
        <f t="shared" si="627"/>
        <v>0</v>
      </c>
      <c r="RX50" t="str">
        <f t="shared" si="628"/>
        <v/>
      </c>
      <c r="RY50" t="str">
        <f t="shared" si="629"/>
        <v/>
      </c>
      <c r="RZ50">
        <f t="shared" si="630"/>
        <v>3</v>
      </c>
      <c r="SW50">
        <f t="shared" si="631"/>
        <v>999</v>
      </c>
      <c r="SX50">
        <f t="shared" si="632"/>
        <v>999</v>
      </c>
      <c r="TF50">
        <v>47</v>
      </c>
      <c r="TG50">
        <f t="shared" si="733"/>
        <v>0</v>
      </c>
      <c r="TH50">
        <f t="shared" si="734"/>
        <v>0</v>
      </c>
      <c r="TI50">
        <f t="shared" si="735"/>
        <v>0</v>
      </c>
      <c r="TJ50">
        <f t="shared" si="736"/>
        <v>0</v>
      </c>
      <c r="TK50">
        <f t="shared" si="737"/>
        <v>0</v>
      </c>
      <c r="TL50">
        <f t="shared" si="738"/>
        <v>0</v>
      </c>
      <c r="TM50">
        <f t="shared" si="739"/>
        <v>0</v>
      </c>
      <c r="TN50">
        <f t="shared" si="740"/>
        <v>0</v>
      </c>
      <c r="TO50">
        <f t="shared" si="741"/>
        <v>0</v>
      </c>
      <c r="TP50">
        <f t="shared" si="742"/>
        <v>0</v>
      </c>
      <c r="TQ50">
        <f t="shared" si="633"/>
        <v>0</v>
      </c>
      <c r="TR50">
        <f t="shared" si="634"/>
        <v>0</v>
      </c>
      <c r="TS50">
        <f t="shared" si="635"/>
        <v>0</v>
      </c>
      <c r="TT50">
        <f t="shared" si="636"/>
        <v>0</v>
      </c>
      <c r="TU50">
        <f t="shared" si="637"/>
        <v>0</v>
      </c>
      <c r="TV50">
        <f t="shared" si="638"/>
        <v>0</v>
      </c>
      <c r="TW50">
        <f t="shared" si="639"/>
        <v>0</v>
      </c>
      <c r="TX50">
        <f t="shared" si="640"/>
        <v>0</v>
      </c>
      <c r="TY50">
        <f t="shared" si="641"/>
        <v>0</v>
      </c>
      <c r="TZ50">
        <f t="shared" si="642"/>
        <v>0</v>
      </c>
      <c r="UA50">
        <f t="shared" si="643"/>
        <v>0</v>
      </c>
      <c r="UB50">
        <f t="shared" si="644"/>
        <v>0</v>
      </c>
      <c r="UC50">
        <f t="shared" si="645"/>
        <v>0</v>
      </c>
      <c r="UD50">
        <f t="shared" si="646"/>
        <v>0</v>
      </c>
      <c r="UE50">
        <f t="shared" si="647"/>
        <v>0</v>
      </c>
      <c r="UF50">
        <f t="shared" si="648"/>
        <v>0</v>
      </c>
      <c r="UG50">
        <f t="shared" si="649"/>
        <v>0</v>
      </c>
      <c r="UH50">
        <f t="shared" si="650"/>
        <v>0</v>
      </c>
      <c r="UI50">
        <f t="shared" si="651"/>
        <v>0</v>
      </c>
      <c r="UJ50">
        <f t="shared" si="652"/>
        <v>0</v>
      </c>
      <c r="UK50">
        <f t="shared" si="653"/>
        <v>0</v>
      </c>
      <c r="UL50">
        <f t="shared" si="654"/>
        <v>0</v>
      </c>
      <c r="UM50">
        <f t="shared" si="655"/>
        <v>0</v>
      </c>
      <c r="UN50">
        <f t="shared" si="656"/>
        <v>0</v>
      </c>
      <c r="UO50">
        <f t="shared" si="657"/>
        <v>0</v>
      </c>
      <c r="UP50">
        <f t="shared" si="658"/>
        <v>0</v>
      </c>
      <c r="UQ50">
        <f t="shared" si="659"/>
        <v>0</v>
      </c>
      <c r="UR50">
        <f t="shared" si="660"/>
        <v>0</v>
      </c>
      <c r="US50">
        <f t="shared" si="661"/>
        <v>0</v>
      </c>
      <c r="UT50">
        <f t="shared" si="662"/>
        <v>0</v>
      </c>
      <c r="UU50">
        <f t="shared" si="663"/>
        <v>853</v>
      </c>
      <c r="UV50">
        <f t="shared" si="664"/>
        <v>0</v>
      </c>
      <c r="UW50">
        <f t="shared" si="665"/>
        <v>0</v>
      </c>
      <c r="UX50">
        <f t="shared" si="666"/>
        <v>0</v>
      </c>
      <c r="UY50">
        <f t="shared" si="667"/>
        <v>0</v>
      </c>
      <c r="UZ50" t="str">
        <f t="shared" si="668"/>
        <v/>
      </c>
      <c r="VA50" t="str">
        <f t="shared" si="669"/>
        <v/>
      </c>
      <c r="VB50">
        <f t="shared" si="670"/>
        <v>3</v>
      </c>
      <c r="VY50">
        <f t="shared" si="671"/>
        <v>999</v>
      </c>
      <c r="VZ50">
        <f t="shared" si="672"/>
        <v>999</v>
      </c>
      <c r="WH50">
        <v>47</v>
      </c>
      <c r="WI50">
        <f t="shared" si="383"/>
        <v>633.51</v>
      </c>
      <c r="WJ50">
        <f t="shared" si="384"/>
        <v>5371.11</v>
      </c>
      <c r="WK50">
        <f t="shared" si="385"/>
        <v>2584.2199999999998</v>
      </c>
      <c r="WL50">
        <f t="shared" si="386"/>
        <v>0</v>
      </c>
      <c r="WM50">
        <f t="shared" si="387"/>
        <v>0</v>
      </c>
      <c r="WN50">
        <f t="shared" si="388"/>
        <v>0</v>
      </c>
      <c r="WO50">
        <f t="shared" si="389"/>
        <v>0</v>
      </c>
      <c r="WP50">
        <f t="shared" si="390"/>
        <v>0</v>
      </c>
      <c r="WQ50">
        <f t="shared" si="391"/>
        <v>0</v>
      </c>
      <c r="WR50">
        <f t="shared" si="392"/>
        <v>0</v>
      </c>
      <c r="WS50">
        <f t="shared" si="280"/>
        <v>90</v>
      </c>
      <c r="WT50">
        <f t="shared" si="281"/>
        <v>163</v>
      </c>
      <c r="WU50">
        <f t="shared" si="282"/>
        <v>200</v>
      </c>
      <c r="WV50">
        <f t="shared" si="283"/>
        <v>0</v>
      </c>
      <c r="WW50">
        <f t="shared" si="284"/>
        <v>0</v>
      </c>
      <c r="WX50">
        <f t="shared" si="285"/>
        <v>0</v>
      </c>
      <c r="WY50">
        <f t="shared" si="286"/>
        <v>0</v>
      </c>
      <c r="WZ50">
        <f t="shared" si="287"/>
        <v>0</v>
      </c>
      <c r="XA50">
        <f t="shared" si="288"/>
        <v>0</v>
      </c>
      <c r="XB50">
        <f t="shared" si="289"/>
        <v>0</v>
      </c>
      <c r="XC50">
        <f t="shared" si="290"/>
        <v>555.65</v>
      </c>
      <c r="XD50">
        <f t="shared" si="291"/>
        <v>5331.15</v>
      </c>
      <c r="XE50">
        <f t="shared" si="292"/>
        <v>2409.85</v>
      </c>
      <c r="XF50">
        <f t="shared" si="293"/>
        <v>0</v>
      </c>
      <c r="XG50">
        <f t="shared" si="294"/>
        <v>0</v>
      </c>
      <c r="XH50">
        <f t="shared" si="295"/>
        <v>0</v>
      </c>
      <c r="XI50">
        <f t="shared" si="296"/>
        <v>0</v>
      </c>
      <c r="XJ50">
        <f t="shared" si="297"/>
        <v>0</v>
      </c>
      <c r="XK50">
        <f t="shared" si="298"/>
        <v>0</v>
      </c>
      <c r="XL50">
        <f t="shared" si="299"/>
        <v>0</v>
      </c>
      <c r="XM50">
        <f t="shared" si="300"/>
        <v>555.65</v>
      </c>
      <c r="XN50">
        <f t="shared" si="301"/>
        <v>5331.15</v>
      </c>
      <c r="XO50">
        <f t="shared" si="302"/>
        <v>2409.85</v>
      </c>
      <c r="XP50">
        <f t="shared" si="303"/>
        <v>0</v>
      </c>
      <c r="XQ50">
        <f t="shared" si="304"/>
        <v>0</v>
      </c>
      <c r="XR50">
        <f t="shared" si="305"/>
        <v>0</v>
      </c>
      <c r="XS50">
        <f t="shared" si="306"/>
        <v>0</v>
      </c>
      <c r="XT50">
        <f t="shared" si="307"/>
        <v>0</v>
      </c>
      <c r="XU50">
        <f t="shared" si="308"/>
        <v>0</v>
      </c>
      <c r="XV50">
        <f t="shared" si="309"/>
        <v>0</v>
      </c>
      <c r="XX50">
        <f t="shared" si="310"/>
        <v>8588.84</v>
      </c>
      <c r="XY50">
        <f t="shared" si="311"/>
        <v>8296.65</v>
      </c>
      <c r="XZ50">
        <f t="shared" si="312"/>
        <v>160.81</v>
      </c>
    </row>
    <row r="51" spans="1:650" x14ac:dyDescent="0.45">
      <c r="B51" s="6" t="str">
        <f>IF(CQ2&lt;=0,"","Try different extra amounts for your "&amp;LOWER($D$20)&amp;" plan. Even a little more shrinks your time and interest.")</f>
        <v>Try different extra amounts for your snowball plan. Even a little more shrinks your time and interest.</v>
      </c>
      <c r="C51" s="6"/>
      <c r="D51" s="6"/>
      <c r="E51" s="6"/>
      <c r="F51" s="6"/>
      <c r="G51" s="6"/>
      <c r="H51" s="6"/>
      <c r="I51" s="6"/>
      <c r="AT51">
        <v>48</v>
      </c>
      <c r="AU51">
        <f t="shared" si="673"/>
        <v>0</v>
      </c>
      <c r="AV51">
        <f t="shared" si="674"/>
        <v>0</v>
      </c>
      <c r="AW51">
        <f t="shared" si="675"/>
        <v>0</v>
      </c>
      <c r="AX51">
        <f t="shared" si="676"/>
        <v>0</v>
      </c>
      <c r="AY51">
        <f t="shared" si="677"/>
        <v>0</v>
      </c>
      <c r="AZ51">
        <f t="shared" si="678"/>
        <v>0</v>
      </c>
      <c r="BA51">
        <f t="shared" si="679"/>
        <v>0</v>
      </c>
      <c r="BB51">
        <f t="shared" si="680"/>
        <v>0</v>
      </c>
      <c r="BC51">
        <f t="shared" si="681"/>
        <v>0</v>
      </c>
      <c r="BD51">
        <f t="shared" si="682"/>
        <v>0</v>
      </c>
      <c r="BE51">
        <f t="shared" si="393"/>
        <v>0</v>
      </c>
      <c r="BF51">
        <f t="shared" si="394"/>
        <v>0</v>
      </c>
      <c r="BG51">
        <f t="shared" si="395"/>
        <v>0</v>
      </c>
      <c r="BH51">
        <f t="shared" si="396"/>
        <v>0</v>
      </c>
      <c r="BI51">
        <f t="shared" si="397"/>
        <v>0</v>
      </c>
      <c r="BJ51">
        <f t="shared" si="398"/>
        <v>0</v>
      </c>
      <c r="BK51">
        <f t="shared" si="399"/>
        <v>0</v>
      </c>
      <c r="BL51">
        <f t="shared" si="400"/>
        <v>0</v>
      </c>
      <c r="BM51">
        <f t="shared" si="401"/>
        <v>0</v>
      </c>
      <c r="BN51">
        <f t="shared" si="402"/>
        <v>0</v>
      </c>
      <c r="BO51">
        <f t="shared" si="403"/>
        <v>0</v>
      </c>
      <c r="BP51">
        <f t="shared" si="404"/>
        <v>0</v>
      </c>
      <c r="BQ51">
        <f t="shared" si="405"/>
        <v>0</v>
      </c>
      <c r="BR51">
        <f t="shared" si="406"/>
        <v>0</v>
      </c>
      <c r="BS51">
        <f t="shared" si="407"/>
        <v>0</v>
      </c>
      <c r="BT51">
        <f t="shared" si="408"/>
        <v>0</v>
      </c>
      <c r="BU51">
        <f t="shared" si="409"/>
        <v>0</v>
      </c>
      <c r="BV51">
        <f t="shared" si="410"/>
        <v>0</v>
      </c>
      <c r="BW51">
        <f t="shared" si="411"/>
        <v>0</v>
      </c>
      <c r="BX51">
        <f t="shared" si="412"/>
        <v>0</v>
      </c>
      <c r="BY51">
        <f t="shared" si="413"/>
        <v>0</v>
      </c>
      <c r="BZ51">
        <f t="shared" si="414"/>
        <v>0</v>
      </c>
      <c r="CA51">
        <f t="shared" si="415"/>
        <v>0</v>
      </c>
      <c r="CB51">
        <f t="shared" si="416"/>
        <v>0</v>
      </c>
      <c r="CC51">
        <f t="shared" si="417"/>
        <v>0</v>
      </c>
      <c r="CD51">
        <f t="shared" si="418"/>
        <v>0</v>
      </c>
      <c r="CE51">
        <f t="shared" si="419"/>
        <v>0</v>
      </c>
      <c r="CF51">
        <f t="shared" si="420"/>
        <v>0</v>
      </c>
      <c r="CG51">
        <f t="shared" si="421"/>
        <v>0</v>
      </c>
      <c r="CH51">
        <f t="shared" si="422"/>
        <v>0</v>
      </c>
      <c r="CI51">
        <f t="shared" si="423"/>
        <v>653</v>
      </c>
      <c r="CJ51">
        <f t="shared" si="424"/>
        <v>0</v>
      </c>
      <c r="CK51">
        <f t="shared" si="425"/>
        <v>0</v>
      </c>
      <c r="CL51">
        <f t="shared" si="426"/>
        <v>0</v>
      </c>
      <c r="CM51">
        <f t="shared" si="427"/>
        <v>0</v>
      </c>
      <c r="CN51" t="str">
        <f t="shared" si="428"/>
        <v/>
      </c>
      <c r="CO51" t="str">
        <f t="shared" si="429"/>
        <v/>
      </c>
      <c r="CP51">
        <f t="shared" si="430"/>
        <v>3</v>
      </c>
      <c r="DM51">
        <f t="shared" si="431"/>
        <v>999</v>
      </c>
      <c r="DN51">
        <f t="shared" si="432"/>
        <v>999</v>
      </c>
      <c r="DV51">
        <v>48</v>
      </c>
      <c r="DW51">
        <f t="shared" si="683"/>
        <v>0</v>
      </c>
      <c r="DX51">
        <f t="shared" si="684"/>
        <v>0</v>
      </c>
      <c r="DY51">
        <f t="shared" si="685"/>
        <v>0</v>
      </c>
      <c r="DZ51">
        <f t="shared" si="686"/>
        <v>0</v>
      </c>
      <c r="EA51">
        <f t="shared" si="687"/>
        <v>0</v>
      </c>
      <c r="EB51">
        <f t="shared" si="688"/>
        <v>0</v>
      </c>
      <c r="EC51">
        <f t="shared" si="689"/>
        <v>0</v>
      </c>
      <c r="ED51">
        <f t="shared" si="690"/>
        <v>0</v>
      </c>
      <c r="EE51">
        <f t="shared" si="691"/>
        <v>0</v>
      </c>
      <c r="EF51">
        <f t="shared" si="692"/>
        <v>0</v>
      </c>
      <c r="EG51">
        <f t="shared" si="433"/>
        <v>0</v>
      </c>
      <c r="EH51">
        <f t="shared" si="434"/>
        <v>0</v>
      </c>
      <c r="EI51">
        <f t="shared" si="435"/>
        <v>0</v>
      </c>
      <c r="EJ51">
        <f t="shared" si="436"/>
        <v>0</v>
      </c>
      <c r="EK51">
        <f t="shared" si="437"/>
        <v>0</v>
      </c>
      <c r="EL51">
        <f t="shared" si="438"/>
        <v>0</v>
      </c>
      <c r="EM51">
        <f t="shared" si="439"/>
        <v>0</v>
      </c>
      <c r="EN51">
        <f t="shared" si="440"/>
        <v>0</v>
      </c>
      <c r="EO51">
        <f t="shared" si="441"/>
        <v>0</v>
      </c>
      <c r="EP51">
        <f t="shared" si="442"/>
        <v>0</v>
      </c>
      <c r="EQ51">
        <f t="shared" si="443"/>
        <v>0</v>
      </c>
      <c r="ER51">
        <f t="shared" si="444"/>
        <v>0</v>
      </c>
      <c r="ES51">
        <f t="shared" si="445"/>
        <v>0</v>
      </c>
      <c r="ET51">
        <f t="shared" si="446"/>
        <v>0</v>
      </c>
      <c r="EU51">
        <f t="shared" si="447"/>
        <v>0</v>
      </c>
      <c r="EV51">
        <f t="shared" si="448"/>
        <v>0</v>
      </c>
      <c r="EW51">
        <f t="shared" si="449"/>
        <v>0</v>
      </c>
      <c r="EX51">
        <f t="shared" si="450"/>
        <v>0</v>
      </c>
      <c r="EY51">
        <f t="shared" si="451"/>
        <v>0</v>
      </c>
      <c r="EZ51">
        <f t="shared" si="452"/>
        <v>0</v>
      </c>
      <c r="FA51">
        <f t="shared" si="453"/>
        <v>0</v>
      </c>
      <c r="FB51">
        <f t="shared" si="454"/>
        <v>0</v>
      </c>
      <c r="FC51">
        <f t="shared" si="455"/>
        <v>0</v>
      </c>
      <c r="FD51">
        <f t="shared" si="456"/>
        <v>0</v>
      </c>
      <c r="FE51">
        <f t="shared" si="457"/>
        <v>0</v>
      </c>
      <c r="FF51">
        <f t="shared" si="458"/>
        <v>0</v>
      </c>
      <c r="FG51">
        <f t="shared" si="459"/>
        <v>0</v>
      </c>
      <c r="FH51">
        <f t="shared" si="460"/>
        <v>0</v>
      </c>
      <c r="FI51">
        <f t="shared" si="461"/>
        <v>0</v>
      </c>
      <c r="FJ51">
        <f t="shared" si="462"/>
        <v>0</v>
      </c>
      <c r="FK51">
        <f t="shared" si="463"/>
        <v>653</v>
      </c>
      <c r="FL51">
        <f t="shared" si="464"/>
        <v>0</v>
      </c>
      <c r="FM51">
        <f t="shared" si="465"/>
        <v>0</v>
      </c>
      <c r="FN51">
        <f t="shared" si="466"/>
        <v>0</v>
      </c>
      <c r="FO51">
        <f t="shared" si="467"/>
        <v>0</v>
      </c>
      <c r="FP51" t="str">
        <f t="shared" si="468"/>
        <v/>
      </c>
      <c r="FQ51" t="str">
        <f t="shared" si="469"/>
        <v/>
      </c>
      <c r="FR51">
        <f t="shared" si="470"/>
        <v>3</v>
      </c>
      <c r="GO51">
        <f t="shared" si="471"/>
        <v>999</v>
      </c>
      <c r="GP51">
        <f t="shared" si="472"/>
        <v>999</v>
      </c>
      <c r="GX51">
        <v>48</v>
      </c>
      <c r="GY51">
        <f t="shared" si="693"/>
        <v>555.65</v>
      </c>
      <c r="GZ51">
        <f t="shared" si="694"/>
        <v>5331.15</v>
      </c>
      <c r="HA51">
        <f t="shared" si="695"/>
        <v>2409.85</v>
      </c>
      <c r="HB51">
        <f t="shared" si="696"/>
        <v>0</v>
      </c>
      <c r="HC51">
        <f t="shared" si="697"/>
        <v>0</v>
      </c>
      <c r="HD51">
        <f t="shared" si="698"/>
        <v>0</v>
      </c>
      <c r="HE51">
        <f t="shared" si="699"/>
        <v>0</v>
      </c>
      <c r="HF51">
        <f t="shared" si="700"/>
        <v>0</v>
      </c>
      <c r="HG51">
        <f t="shared" si="701"/>
        <v>0</v>
      </c>
      <c r="HH51">
        <f t="shared" si="702"/>
        <v>0</v>
      </c>
      <c r="HI51">
        <f t="shared" si="473"/>
        <v>90</v>
      </c>
      <c r="HJ51">
        <f t="shared" si="474"/>
        <v>163</v>
      </c>
      <c r="HK51">
        <f t="shared" si="475"/>
        <v>200</v>
      </c>
      <c r="HL51">
        <f t="shared" si="476"/>
        <v>0</v>
      </c>
      <c r="HM51">
        <f t="shared" si="477"/>
        <v>0</v>
      </c>
      <c r="HN51">
        <f t="shared" si="478"/>
        <v>0</v>
      </c>
      <c r="HO51">
        <f t="shared" si="479"/>
        <v>0</v>
      </c>
      <c r="HP51">
        <f t="shared" si="480"/>
        <v>0</v>
      </c>
      <c r="HQ51">
        <f t="shared" si="481"/>
        <v>0</v>
      </c>
      <c r="HR51">
        <f t="shared" si="482"/>
        <v>0</v>
      </c>
      <c r="HS51">
        <f t="shared" si="483"/>
        <v>476.29999999999995</v>
      </c>
      <c r="HT51">
        <f t="shared" si="484"/>
        <v>5290.28</v>
      </c>
      <c r="HU51">
        <f t="shared" si="485"/>
        <v>2233.75</v>
      </c>
      <c r="HV51">
        <f t="shared" si="486"/>
        <v>0</v>
      </c>
      <c r="HW51">
        <f t="shared" si="487"/>
        <v>0</v>
      </c>
      <c r="HX51">
        <f t="shared" si="488"/>
        <v>0</v>
      </c>
      <c r="HY51">
        <f t="shared" si="489"/>
        <v>0</v>
      </c>
      <c r="HZ51">
        <f t="shared" si="490"/>
        <v>0</v>
      </c>
      <c r="IA51">
        <f t="shared" si="491"/>
        <v>0</v>
      </c>
      <c r="IB51">
        <f t="shared" si="492"/>
        <v>0</v>
      </c>
      <c r="IC51">
        <f t="shared" si="493"/>
        <v>476.3</v>
      </c>
      <c r="ID51">
        <f t="shared" si="494"/>
        <v>5290.28</v>
      </c>
      <c r="IE51">
        <f t="shared" si="495"/>
        <v>2233.75</v>
      </c>
      <c r="IF51">
        <f t="shared" si="496"/>
        <v>0</v>
      </c>
      <c r="IG51">
        <f t="shared" si="497"/>
        <v>0</v>
      </c>
      <c r="IH51">
        <f t="shared" si="498"/>
        <v>0</v>
      </c>
      <c r="II51">
        <f t="shared" si="499"/>
        <v>0</v>
      </c>
      <c r="IJ51">
        <f t="shared" si="500"/>
        <v>0</v>
      </c>
      <c r="IK51">
        <f t="shared" si="501"/>
        <v>0</v>
      </c>
      <c r="IL51">
        <f t="shared" si="502"/>
        <v>0</v>
      </c>
      <c r="IM51">
        <f t="shared" si="503"/>
        <v>0</v>
      </c>
      <c r="IN51">
        <f t="shared" si="504"/>
        <v>8296.65</v>
      </c>
      <c r="IO51">
        <f t="shared" si="505"/>
        <v>8000.33</v>
      </c>
      <c r="IP51">
        <f t="shared" si="506"/>
        <v>156.68</v>
      </c>
      <c r="IQ51">
        <f t="shared" si="507"/>
        <v>452.99999999999972</v>
      </c>
      <c r="IR51">
        <f t="shared" si="508"/>
        <v>1</v>
      </c>
      <c r="IS51" t="str">
        <f t="shared" si="509"/>
        <v/>
      </c>
      <c r="IT51">
        <f t="shared" si="510"/>
        <v>0</v>
      </c>
      <c r="JQ51">
        <f t="shared" si="511"/>
        <v>1</v>
      </c>
      <c r="JR51">
        <f t="shared" si="512"/>
        <v>999</v>
      </c>
      <c r="JZ51">
        <v>48</v>
      </c>
      <c r="KA51">
        <f t="shared" si="703"/>
        <v>0</v>
      </c>
      <c r="KB51">
        <f t="shared" si="704"/>
        <v>0</v>
      </c>
      <c r="KC51">
        <f t="shared" si="705"/>
        <v>448.83</v>
      </c>
      <c r="KD51">
        <f t="shared" si="706"/>
        <v>0</v>
      </c>
      <c r="KE51">
        <f t="shared" si="707"/>
        <v>0</v>
      </c>
      <c r="KF51">
        <f t="shared" si="708"/>
        <v>0</v>
      </c>
      <c r="KG51">
        <f t="shared" si="709"/>
        <v>0</v>
      </c>
      <c r="KH51">
        <f t="shared" si="710"/>
        <v>0</v>
      </c>
      <c r="KI51">
        <f t="shared" si="711"/>
        <v>0</v>
      </c>
      <c r="KJ51">
        <f t="shared" si="712"/>
        <v>0</v>
      </c>
      <c r="KK51">
        <f t="shared" si="513"/>
        <v>0</v>
      </c>
      <c r="KL51">
        <f t="shared" si="514"/>
        <v>0</v>
      </c>
      <c r="KM51">
        <f t="shared" si="515"/>
        <v>200</v>
      </c>
      <c r="KN51">
        <f t="shared" si="516"/>
        <v>0</v>
      </c>
      <c r="KO51">
        <f t="shared" si="517"/>
        <v>0</v>
      </c>
      <c r="KP51">
        <f t="shared" si="518"/>
        <v>0</v>
      </c>
      <c r="KQ51">
        <f t="shared" si="519"/>
        <v>0</v>
      </c>
      <c r="KR51">
        <f t="shared" si="520"/>
        <v>0</v>
      </c>
      <c r="KS51">
        <f t="shared" si="521"/>
        <v>0</v>
      </c>
      <c r="KT51">
        <f t="shared" si="522"/>
        <v>0</v>
      </c>
      <c r="KU51">
        <f t="shared" si="523"/>
        <v>0</v>
      </c>
      <c r="KV51">
        <f t="shared" si="524"/>
        <v>0</v>
      </c>
      <c r="KW51">
        <f t="shared" si="525"/>
        <v>253.27999999999997</v>
      </c>
      <c r="KX51">
        <f t="shared" si="526"/>
        <v>0</v>
      </c>
      <c r="KY51">
        <f t="shared" si="527"/>
        <v>0</v>
      </c>
      <c r="KZ51">
        <f t="shared" si="528"/>
        <v>0</v>
      </c>
      <c r="LA51">
        <f t="shared" si="529"/>
        <v>0</v>
      </c>
      <c r="LB51">
        <f t="shared" si="530"/>
        <v>0</v>
      </c>
      <c r="LC51">
        <f t="shared" si="531"/>
        <v>0</v>
      </c>
      <c r="LD51">
        <f t="shared" si="532"/>
        <v>0</v>
      </c>
      <c r="LE51">
        <f t="shared" si="533"/>
        <v>0</v>
      </c>
      <c r="LF51">
        <f t="shared" si="534"/>
        <v>0</v>
      </c>
      <c r="LG51">
        <f t="shared" si="535"/>
        <v>0</v>
      </c>
      <c r="LH51">
        <f t="shared" si="536"/>
        <v>0</v>
      </c>
      <c r="LI51">
        <f t="shared" si="537"/>
        <v>0</v>
      </c>
      <c r="LJ51">
        <f t="shared" si="538"/>
        <v>0</v>
      </c>
      <c r="LK51">
        <f t="shared" si="539"/>
        <v>0</v>
      </c>
      <c r="LL51">
        <f t="shared" si="540"/>
        <v>0</v>
      </c>
      <c r="LM51">
        <f t="shared" si="541"/>
        <v>0</v>
      </c>
      <c r="LN51">
        <f t="shared" si="542"/>
        <v>0</v>
      </c>
      <c r="LO51">
        <f t="shared" si="543"/>
        <v>353</v>
      </c>
      <c r="LP51">
        <f t="shared" si="544"/>
        <v>448.83</v>
      </c>
      <c r="LQ51">
        <f t="shared" si="545"/>
        <v>0</v>
      </c>
      <c r="LR51">
        <f t="shared" si="546"/>
        <v>4.45</v>
      </c>
      <c r="LS51">
        <f t="shared" si="547"/>
        <v>453.28</v>
      </c>
      <c r="LT51">
        <f t="shared" si="548"/>
        <v>3</v>
      </c>
      <c r="LU51">
        <f t="shared" si="549"/>
        <v>3</v>
      </c>
      <c r="LV51">
        <f t="shared" si="550"/>
        <v>3</v>
      </c>
      <c r="MS51">
        <f t="shared" si="551"/>
        <v>3</v>
      </c>
      <c r="MT51">
        <f t="shared" si="552"/>
        <v>3</v>
      </c>
      <c r="NB51">
        <v>48</v>
      </c>
      <c r="NC51">
        <f t="shared" si="713"/>
        <v>0</v>
      </c>
      <c r="ND51">
        <f t="shared" si="714"/>
        <v>0</v>
      </c>
      <c r="NE51">
        <f t="shared" si="715"/>
        <v>0</v>
      </c>
      <c r="NF51">
        <f t="shared" si="716"/>
        <v>0</v>
      </c>
      <c r="NG51">
        <f t="shared" si="717"/>
        <v>0</v>
      </c>
      <c r="NH51">
        <f t="shared" si="718"/>
        <v>0</v>
      </c>
      <c r="NI51">
        <f t="shared" si="719"/>
        <v>0</v>
      </c>
      <c r="NJ51">
        <f t="shared" si="720"/>
        <v>0</v>
      </c>
      <c r="NK51">
        <f t="shared" si="721"/>
        <v>0</v>
      </c>
      <c r="NL51">
        <f t="shared" si="722"/>
        <v>0</v>
      </c>
      <c r="NM51">
        <f t="shared" si="553"/>
        <v>0</v>
      </c>
      <c r="NN51">
        <f t="shared" si="554"/>
        <v>0</v>
      </c>
      <c r="NO51">
        <f t="shared" si="555"/>
        <v>0</v>
      </c>
      <c r="NP51">
        <f t="shared" si="556"/>
        <v>0</v>
      </c>
      <c r="NQ51">
        <f t="shared" si="557"/>
        <v>0</v>
      </c>
      <c r="NR51">
        <f t="shared" si="558"/>
        <v>0</v>
      </c>
      <c r="NS51">
        <f t="shared" si="559"/>
        <v>0</v>
      </c>
      <c r="NT51">
        <f t="shared" si="560"/>
        <v>0</v>
      </c>
      <c r="NU51">
        <f t="shared" si="561"/>
        <v>0</v>
      </c>
      <c r="NV51">
        <f t="shared" si="562"/>
        <v>0</v>
      </c>
      <c r="NW51">
        <f t="shared" si="563"/>
        <v>0</v>
      </c>
      <c r="NX51">
        <f t="shared" si="564"/>
        <v>0</v>
      </c>
      <c r="NY51">
        <f t="shared" si="565"/>
        <v>0</v>
      </c>
      <c r="NZ51">
        <f t="shared" si="566"/>
        <v>0</v>
      </c>
      <c r="OA51">
        <f t="shared" si="567"/>
        <v>0</v>
      </c>
      <c r="OB51">
        <f t="shared" si="568"/>
        <v>0</v>
      </c>
      <c r="OC51">
        <f t="shared" si="569"/>
        <v>0</v>
      </c>
      <c r="OD51">
        <f t="shared" si="570"/>
        <v>0</v>
      </c>
      <c r="OE51">
        <f t="shared" si="571"/>
        <v>0</v>
      </c>
      <c r="OF51">
        <f t="shared" si="572"/>
        <v>0</v>
      </c>
      <c r="OG51">
        <f t="shared" si="573"/>
        <v>0</v>
      </c>
      <c r="OH51">
        <f t="shared" si="574"/>
        <v>0</v>
      </c>
      <c r="OI51">
        <f t="shared" si="575"/>
        <v>0</v>
      </c>
      <c r="OJ51">
        <f t="shared" si="576"/>
        <v>0</v>
      </c>
      <c r="OK51">
        <f t="shared" si="577"/>
        <v>0</v>
      </c>
      <c r="OL51">
        <f t="shared" si="578"/>
        <v>0</v>
      </c>
      <c r="OM51">
        <f t="shared" si="579"/>
        <v>0</v>
      </c>
      <c r="ON51">
        <f t="shared" si="580"/>
        <v>0</v>
      </c>
      <c r="OO51">
        <f t="shared" si="581"/>
        <v>0</v>
      </c>
      <c r="OP51">
        <f t="shared" si="582"/>
        <v>0</v>
      </c>
      <c r="OQ51">
        <f t="shared" si="583"/>
        <v>653</v>
      </c>
      <c r="OR51">
        <f t="shared" si="584"/>
        <v>0</v>
      </c>
      <c r="OS51">
        <f t="shared" si="585"/>
        <v>0</v>
      </c>
      <c r="OT51">
        <f t="shared" si="586"/>
        <v>0</v>
      </c>
      <c r="OU51">
        <f t="shared" si="587"/>
        <v>0</v>
      </c>
      <c r="OV51" t="str">
        <f t="shared" si="588"/>
        <v/>
      </c>
      <c r="OW51" t="str">
        <f t="shared" si="589"/>
        <v/>
      </c>
      <c r="OX51">
        <f t="shared" si="590"/>
        <v>3</v>
      </c>
      <c r="PU51">
        <f t="shared" si="591"/>
        <v>999</v>
      </c>
      <c r="PV51">
        <f t="shared" si="592"/>
        <v>999</v>
      </c>
      <c r="QD51">
        <v>48</v>
      </c>
      <c r="QE51">
        <f t="shared" si="723"/>
        <v>0</v>
      </c>
      <c r="QF51">
        <f t="shared" si="724"/>
        <v>0</v>
      </c>
      <c r="QG51">
        <f t="shared" si="725"/>
        <v>0</v>
      </c>
      <c r="QH51">
        <f t="shared" si="726"/>
        <v>0</v>
      </c>
      <c r="QI51">
        <f t="shared" si="727"/>
        <v>0</v>
      </c>
      <c r="QJ51">
        <f t="shared" si="728"/>
        <v>0</v>
      </c>
      <c r="QK51">
        <f t="shared" si="729"/>
        <v>0</v>
      </c>
      <c r="QL51">
        <f t="shared" si="730"/>
        <v>0</v>
      </c>
      <c r="QM51">
        <f t="shared" si="731"/>
        <v>0</v>
      </c>
      <c r="QN51">
        <f t="shared" si="732"/>
        <v>0</v>
      </c>
      <c r="QO51">
        <f t="shared" si="593"/>
        <v>0</v>
      </c>
      <c r="QP51">
        <f t="shared" si="594"/>
        <v>0</v>
      </c>
      <c r="QQ51">
        <f t="shared" si="595"/>
        <v>0</v>
      </c>
      <c r="QR51">
        <f t="shared" si="596"/>
        <v>0</v>
      </c>
      <c r="QS51">
        <f t="shared" si="597"/>
        <v>0</v>
      </c>
      <c r="QT51">
        <f t="shared" si="598"/>
        <v>0</v>
      </c>
      <c r="QU51">
        <f t="shared" si="599"/>
        <v>0</v>
      </c>
      <c r="QV51">
        <f t="shared" si="600"/>
        <v>0</v>
      </c>
      <c r="QW51">
        <f t="shared" si="601"/>
        <v>0</v>
      </c>
      <c r="QX51">
        <f t="shared" si="602"/>
        <v>0</v>
      </c>
      <c r="QY51">
        <f t="shared" si="603"/>
        <v>0</v>
      </c>
      <c r="QZ51">
        <f t="shared" si="604"/>
        <v>0</v>
      </c>
      <c r="RA51">
        <f t="shared" si="605"/>
        <v>0</v>
      </c>
      <c r="RB51">
        <f t="shared" si="606"/>
        <v>0</v>
      </c>
      <c r="RC51">
        <f t="shared" si="607"/>
        <v>0</v>
      </c>
      <c r="RD51">
        <f t="shared" si="608"/>
        <v>0</v>
      </c>
      <c r="RE51">
        <f t="shared" si="609"/>
        <v>0</v>
      </c>
      <c r="RF51">
        <f t="shared" si="610"/>
        <v>0</v>
      </c>
      <c r="RG51">
        <f t="shared" si="611"/>
        <v>0</v>
      </c>
      <c r="RH51">
        <f t="shared" si="612"/>
        <v>0</v>
      </c>
      <c r="RI51">
        <f t="shared" si="613"/>
        <v>0</v>
      </c>
      <c r="RJ51">
        <f t="shared" si="614"/>
        <v>0</v>
      </c>
      <c r="RK51">
        <f t="shared" si="615"/>
        <v>0</v>
      </c>
      <c r="RL51">
        <f t="shared" si="616"/>
        <v>0</v>
      </c>
      <c r="RM51">
        <f t="shared" si="617"/>
        <v>0</v>
      </c>
      <c r="RN51">
        <f t="shared" si="618"/>
        <v>0</v>
      </c>
      <c r="RO51">
        <f t="shared" si="619"/>
        <v>0</v>
      </c>
      <c r="RP51">
        <f t="shared" si="620"/>
        <v>0</v>
      </c>
      <c r="RQ51">
        <f t="shared" si="621"/>
        <v>0</v>
      </c>
      <c r="RR51">
        <f t="shared" si="622"/>
        <v>0</v>
      </c>
      <c r="RS51">
        <f t="shared" si="623"/>
        <v>753</v>
      </c>
      <c r="RT51">
        <f t="shared" si="624"/>
        <v>0</v>
      </c>
      <c r="RU51">
        <f t="shared" si="625"/>
        <v>0</v>
      </c>
      <c r="RV51">
        <f t="shared" si="626"/>
        <v>0</v>
      </c>
      <c r="RW51">
        <f t="shared" si="627"/>
        <v>0</v>
      </c>
      <c r="RX51" t="str">
        <f t="shared" si="628"/>
        <v/>
      </c>
      <c r="RY51" t="str">
        <f t="shared" si="629"/>
        <v/>
      </c>
      <c r="RZ51">
        <f t="shared" si="630"/>
        <v>3</v>
      </c>
      <c r="SW51">
        <f t="shared" si="631"/>
        <v>999</v>
      </c>
      <c r="SX51">
        <f t="shared" si="632"/>
        <v>999</v>
      </c>
      <c r="TF51">
        <v>48</v>
      </c>
      <c r="TG51">
        <f t="shared" si="733"/>
        <v>0</v>
      </c>
      <c r="TH51">
        <f t="shared" si="734"/>
        <v>0</v>
      </c>
      <c r="TI51">
        <f t="shared" si="735"/>
        <v>0</v>
      </c>
      <c r="TJ51">
        <f t="shared" si="736"/>
        <v>0</v>
      </c>
      <c r="TK51">
        <f t="shared" si="737"/>
        <v>0</v>
      </c>
      <c r="TL51">
        <f t="shared" si="738"/>
        <v>0</v>
      </c>
      <c r="TM51">
        <f t="shared" si="739"/>
        <v>0</v>
      </c>
      <c r="TN51">
        <f t="shared" si="740"/>
        <v>0</v>
      </c>
      <c r="TO51">
        <f t="shared" si="741"/>
        <v>0</v>
      </c>
      <c r="TP51">
        <f t="shared" si="742"/>
        <v>0</v>
      </c>
      <c r="TQ51">
        <f t="shared" si="633"/>
        <v>0</v>
      </c>
      <c r="TR51">
        <f t="shared" si="634"/>
        <v>0</v>
      </c>
      <c r="TS51">
        <f t="shared" si="635"/>
        <v>0</v>
      </c>
      <c r="TT51">
        <f t="shared" si="636"/>
        <v>0</v>
      </c>
      <c r="TU51">
        <f t="shared" si="637"/>
        <v>0</v>
      </c>
      <c r="TV51">
        <f t="shared" si="638"/>
        <v>0</v>
      </c>
      <c r="TW51">
        <f t="shared" si="639"/>
        <v>0</v>
      </c>
      <c r="TX51">
        <f t="shared" si="640"/>
        <v>0</v>
      </c>
      <c r="TY51">
        <f t="shared" si="641"/>
        <v>0</v>
      </c>
      <c r="TZ51">
        <f t="shared" si="642"/>
        <v>0</v>
      </c>
      <c r="UA51">
        <f t="shared" si="643"/>
        <v>0</v>
      </c>
      <c r="UB51">
        <f t="shared" si="644"/>
        <v>0</v>
      </c>
      <c r="UC51">
        <f t="shared" si="645"/>
        <v>0</v>
      </c>
      <c r="UD51">
        <f t="shared" si="646"/>
        <v>0</v>
      </c>
      <c r="UE51">
        <f t="shared" si="647"/>
        <v>0</v>
      </c>
      <c r="UF51">
        <f t="shared" si="648"/>
        <v>0</v>
      </c>
      <c r="UG51">
        <f t="shared" si="649"/>
        <v>0</v>
      </c>
      <c r="UH51">
        <f t="shared" si="650"/>
        <v>0</v>
      </c>
      <c r="UI51">
        <f t="shared" si="651"/>
        <v>0</v>
      </c>
      <c r="UJ51">
        <f t="shared" si="652"/>
        <v>0</v>
      </c>
      <c r="UK51">
        <f t="shared" si="653"/>
        <v>0</v>
      </c>
      <c r="UL51">
        <f t="shared" si="654"/>
        <v>0</v>
      </c>
      <c r="UM51">
        <f t="shared" si="655"/>
        <v>0</v>
      </c>
      <c r="UN51">
        <f t="shared" si="656"/>
        <v>0</v>
      </c>
      <c r="UO51">
        <f t="shared" si="657"/>
        <v>0</v>
      </c>
      <c r="UP51">
        <f t="shared" si="658"/>
        <v>0</v>
      </c>
      <c r="UQ51">
        <f t="shared" si="659"/>
        <v>0</v>
      </c>
      <c r="UR51">
        <f t="shared" si="660"/>
        <v>0</v>
      </c>
      <c r="US51">
        <f t="shared" si="661"/>
        <v>0</v>
      </c>
      <c r="UT51">
        <f t="shared" si="662"/>
        <v>0</v>
      </c>
      <c r="UU51">
        <f t="shared" si="663"/>
        <v>853</v>
      </c>
      <c r="UV51">
        <f t="shared" si="664"/>
        <v>0</v>
      </c>
      <c r="UW51">
        <f t="shared" si="665"/>
        <v>0</v>
      </c>
      <c r="UX51">
        <f t="shared" si="666"/>
        <v>0</v>
      </c>
      <c r="UY51">
        <f t="shared" si="667"/>
        <v>0</v>
      </c>
      <c r="UZ51" t="str">
        <f t="shared" si="668"/>
        <v/>
      </c>
      <c r="VA51" t="str">
        <f t="shared" si="669"/>
        <v/>
      </c>
      <c r="VB51">
        <f t="shared" si="670"/>
        <v>3</v>
      </c>
      <c r="VY51">
        <f t="shared" si="671"/>
        <v>999</v>
      </c>
      <c r="VZ51">
        <f t="shared" si="672"/>
        <v>999</v>
      </c>
      <c r="WH51">
        <v>48</v>
      </c>
      <c r="WI51">
        <f t="shared" si="383"/>
        <v>555.65</v>
      </c>
      <c r="WJ51">
        <f t="shared" si="384"/>
        <v>5331.15</v>
      </c>
      <c r="WK51">
        <f t="shared" si="385"/>
        <v>2409.85</v>
      </c>
      <c r="WL51">
        <f t="shared" si="386"/>
        <v>0</v>
      </c>
      <c r="WM51">
        <f t="shared" si="387"/>
        <v>0</v>
      </c>
      <c r="WN51">
        <f t="shared" si="388"/>
        <v>0</v>
      </c>
      <c r="WO51">
        <f t="shared" si="389"/>
        <v>0</v>
      </c>
      <c r="WP51">
        <f t="shared" si="390"/>
        <v>0</v>
      </c>
      <c r="WQ51">
        <f t="shared" si="391"/>
        <v>0</v>
      </c>
      <c r="WR51">
        <f t="shared" si="392"/>
        <v>0</v>
      </c>
      <c r="WS51">
        <f t="shared" si="280"/>
        <v>90</v>
      </c>
      <c r="WT51">
        <f t="shared" si="281"/>
        <v>163</v>
      </c>
      <c r="WU51">
        <f t="shared" si="282"/>
        <v>200</v>
      </c>
      <c r="WV51">
        <f t="shared" si="283"/>
        <v>0</v>
      </c>
      <c r="WW51">
        <f t="shared" si="284"/>
        <v>0</v>
      </c>
      <c r="WX51">
        <f t="shared" si="285"/>
        <v>0</v>
      </c>
      <c r="WY51">
        <f t="shared" si="286"/>
        <v>0</v>
      </c>
      <c r="WZ51">
        <f t="shared" si="287"/>
        <v>0</v>
      </c>
      <c r="XA51">
        <f t="shared" si="288"/>
        <v>0</v>
      </c>
      <c r="XB51">
        <f t="shared" si="289"/>
        <v>0</v>
      </c>
      <c r="XC51">
        <f t="shared" si="290"/>
        <v>476.29999999999995</v>
      </c>
      <c r="XD51">
        <f t="shared" si="291"/>
        <v>5290.28</v>
      </c>
      <c r="XE51">
        <f t="shared" si="292"/>
        <v>2233.75</v>
      </c>
      <c r="XF51">
        <f t="shared" si="293"/>
        <v>0</v>
      </c>
      <c r="XG51">
        <f t="shared" si="294"/>
        <v>0</v>
      </c>
      <c r="XH51">
        <f t="shared" si="295"/>
        <v>0</v>
      </c>
      <c r="XI51">
        <f t="shared" si="296"/>
        <v>0</v>
      </c>
      <c r="XJ51">
        <f t="shared" si="297"/>
        <v>0</v>
      </c>
      <c r="XK51">
        <f t="shared" si="298"/>
        <v>0</v>
      </c>
      <c r="XL51">
        <f t="shared" si="299"/>
        <v>0</v>
      </c>
      <c r="XM51">
        <f t="shared" si="300"/>
        <v>476.3</v>
      </c>
      <c r="XN51">
        <f t="shared" si="301"/>
        <v>5290.28</v>
      </c>
      <c r="XO51">
        <f t="shared" si="302"/>
        <v>2233.75</v>
      </c>
      <c r="XP51">
        <f t="shared" si="303"/>
        <v>0</v>
      </c>
      <c r="XQ51">
        <f t="shared" si="304"/>
        <v>0</v>
      </c>
      <c r="XR51">
        <f t="shared" si="305"/>
        <v>0</v>
      </c>
      <c r="XS51">
        <f t="shared" si="306"/>
        <v>0</v>
      </c>
      <c r="XT51">
        <f t="shared" si="307"/>
        <v>0</v>
      </c>
      <c r="XU51">
        <f t="shared" si="308"/>
        <v>0</v>
      </c>
      <c r="XV51">
        <f t="shared" si="309"/>
        <v>0</v>
      </c>
      <c r="XX51">
        <f t="shared" si="310"/>
        <v>8296.65</v>
      </c>
      <c r="XY51">
        <f t="shared" si="311"/>
        <v>8000.33</v>
      </c>
      <c r="XZ51">
        <f t="shared" si="312"/>
        <v>156.68</v>
      </c>
    </row>
    <row r="52" spans="1:650" x14ac:dyDescent="0.45">
      <c r="C52" s="23" t="s">
        <v>58</v>
      </c>
      <c r="D52" s="26" t="s">
        <v>59</v>
      </c>
      <c r="E52" s="26" t="s">
        <v>60</v>
      </c>
      <c r="F52" s="26" t="s">
        <v>61</v>
      </c>
      <c r="G52" s="26" t="s">
        <v>48</v>
      </c>
      <c r="H52" s="26" t="s">
        <v>49</v>
      </c>
      <c r="I52" s="26" t="s">
        <v>62</v>
      </c>
      <c r="AT52">
        <v>49</v>
      </c>
      <c r="AU52">
        <f t="shared" si="673"/>
        <v>0</v>
      </c>
      <c r="AV52">
        <f t="shared" si="674"/>
        <v>0</v>
      </c>
      <c r="AW52">
        <f t="shared" si="675"/>
        <v>0</v>
      </c>
      <c r="AX52">
        <f t="shared" si="676"/>
        <v>0</v>
      </c>
      <c r="AY52">
        <f t="shared" si="677"/>
        <v>0</v>
      </c>
      <c r="AZ52">
        <f t="shared" si="678"/>
        <v>0</v>
      </c>
      <c r="BA52">
        <f t="shared" si="679"/>
        <v>0</v>
      </c>
      <c r="BB52">
        <f t="shared" si="680"/>
        <v>0</v>
      </c>
      <c r="BC52">
        <f t="shared" si="681"/>
        <v>0</v>
      </c>
      <c r="BD52">
        <f t="shared" si="682"/>
        <v>0</v>
      </c>
      <c r="BE52">
        <f t="shared" si="393"/>
        <v>0</v>
      </c>
      <c r="BF52">
        <f t="shared" si="394"/>
        <v>0</v>
      </c>
      <c r="BG52">
        <f t="shared" si="395"/>
        <v>0</v>
      </c>
      <c r="BH52">
        <f t="shared" si="396"/>
        <v>0</v>
      </c>
      <c r="BI52">
        <f t="shared" si="397"/>
        <v>0</v>
      </c>
      <c r="BJ52">
        <f t="shared" si="398"/>
        <v>0</v>
      </c>
      <c r="BK52">
        <f t="shared" si="399"/>
        <v>0</v>
      </c>
      <c r="BL52">
        <f t="shared" si="400"/>
        <v>0</v>
      </c>
      <c r="BM52">
        <f t="shared" si="401"/>
        <v>0</v>
      </c>
      <c r="BN52">
        <f t="shared" si="402"/>
        <v>0</v>
      </c>
      <c r="BO52">
        <f t="shared" si="403"/>
        <v>0</v>
      </c>
      <c r="BP52">
        <f t="shared" si="404"/>
        <v>0</v>
      </c>
      <c r="BQ52">
        <f t="shared" si="405"/>
        <v>0</v>
      </c>
      <c r="BR52">
        <f t="shared" si="406"/>
        <v>0</v>
      </c>
      <c r="BS52">
        <f t="shared" si="407"/>
        <v>0</v>
      </c>
      <c r="BT52">
        <f t="shared" si="408"/>
        <v>0</v>
      </c>
      <c r="BU52">
        <f t="shared" si="409"/>
        <v>0</v>
      </c>
      <c r="BV52">
        <f t="shared" si="410"/>
        <v>0</v>
      </c>
      <c r="BW52">
        <f t="shared" si="411"/>
        <v>0</v>
      </c>
      <c r="BX52">
        <f t="shared" si="412"/>
        <v>0</v>
      </c>
      <c r="BY52">
        <f t="shared" si="413"/>
        <v>0</v>
      </c>
      <c r="BZ52">
        <f t="shared" si="414"/>
        <v>0</v>
      </c>
      <c r="CA52">
        <f t="shared" si="415"/>
        <v>0</v>
      </c>
      <c r="CB52">
        <f t="shared" si="416"/>
        <v>0</v>
      </c>
      <c r="CC52">
        <f t="shared" si="417"/>
        <v>0</v>
      </c>
      <c r="CD52">
        <f t="shared" si="418"/>
        <v>0</v>
      </c>
      <c r="CE52">
        <f t="shared" si="419"/>
        <v>0</v>
      </c>
      <c r="CF52">
        <f t="shared" si="420"/>
        <v>0</v>
      </c>
      <c r="CG52">
        <f t="shared" si="421"/>
        <v>0</v>
      </c>
      <c r="CH52">
        <f t="shared" si="422"/>
        <v>0</v>
      </c>
      <c r="CI52">
        <f t="shared" si="423"/>
        <v>653</v>
      </c>
      <c r="CJ52">
        <f t="shared" si="424"/>
        <v>0</v>
      </c>
      <c r="CK52">
        <f t="shared" si="425"/>
        <v>0</v>
      </c>
      <c r="CL52">
        <f t="shared" si="426"/>
        <v>0</v>
      </c>
      <c r="CM52">
        <f t="shared" si="427"/>
        <v>0</v>
      </c>
      <c r="CN52" t="str">
        <f t="shared" si="428"/>
        <v/>
      </c>
      <c r="CO52" t="str">
        <f t="shared" si="429"/>
        <v/>
      </c>
      <c r="CP52">
        <f t="shared" si="430"/>
        <v>3</v>
      </c>
      <c r="DM52">
        <f t="shared" si="431"/>
        <v>999</v>
      </c>
      <c r="DN52">
        <f t="shared" si="432"/>
        <v>999</v>
      </c>
      <c r="DV52">
        <v>49</v>
      </c>
      <c r="DW52">
        <f t="shared" si="683"/>
        <v>0</v>
      </c>
      <c r="DX52">
        <f t="shared" si="684"/>
        <v>0</v>
      </c>
      <c r="DY52">
        <f t="shared" si="685"/>
        <v>0</v>
      </c>
      <c r="DZ52">
        <f t="shared" si="686"/>
        <v>0</v>
      </c>
      <c r="EA52">
        <f t="shared" si="687"/>
        <v>0</v>
      </c>
      <c r="EB52">
        <f t="shared" si="688"/>
        <v>0</v>
      </c>
      <c r="EC52">
        <f t="shared" si="689"/>
        <v>0</v>
      </c>
      <c r="ED52">
        <f t="shared" si="690"/>
        <v>0</v>
      </c>
      <c r="EE52">
        <f t="shared" si="691"/>
        <v>0</v>
      </c>
      <c r="EF52">
        <f t="shared" si="692"/>
        <v>0</v>
      </c>
      <c r="EG52">
        <f t="shared" si="433"/>
        <v>0</v>
      </c>
      <c r="EH52">
        <f t="shared" si="434"/>
        <v>0</v>
      </c>
      <c r="EI52">
        <f t="shared" si="435"/>
        <v>0</v>
      </c>
      <c r="EJ52">
        <f t="shared" si="436"/>
        <v>0</v>
      </c>
      <c r="EK52">
        <f t="shared" si="437"/>
        <v>0</v>
      </c>
      <c r="EL52">
        <f t="shared" si="438"/>
        <v>0</v>
      </c>
      <c r="EM52">
        <f t="shared" si="439"/>
        <v>0</v>
      </c>
      <c r="EN52">
        <f t="shared" si="440"/>
        <v>0</v>
      </c>
      <c r="EO52">
        <f t="shared" si="441"/>
        <v>0</v>
      </c>
      <c r="EP52">
        <f t="shared" si="442"/>
        <v>0</v>
      </c>
      <c r="EQ52">
        <f t="shared" si="443"/>
        <v>0</v>
      </c>
      <c r="ER52">
        <f t="shared" si="444"/>
        <v>0</v>
      </c>
      <c r="ES52">
        <f t="shared" si="445"/>
        <v>0</v>
      </c>
      <c r="ET52">
        <f t="shared" si="446"/>
        <v>0</v>
      </c>
      <c r="EU52">
        <f t="shared" si="447"/>
        <v>0</v>
      </c>
      <c r="EV52">
        <f t="shared" si="448"/>
        <v>0</v>
      </c>
      <c r="EW52">
        <f t="shared" si="449"/>
        <v>0</v>
      </c>
      <c r="EX52">
        <f t="shared" si="450"/>
        <v>0</v>
      </c>
      <c r="EY52">
        <f t="shared" si="451"/>
        <v>0</v>
      </c>
      <c r="EZ52">
        <f t="shared" si="452"/>
        <v>0</v>
      </c>
      <c r="FA52">
        <f t="shared" si="453"/>
        <v>0</v>
      </c>
      <c r="FB52">
        <f t="shared" si="454"/>
        <v>0</v>
      </c>
      <c r="FC52">
        <f t="shared" si="455"/>
        <v>0</v>
      </c>
      <c r="FD52">
        <f t="shared" si="456"/>
        <v>0</v>
      </c>
      <c r="FE52">
        <f t="shared" si="457"/>
        <v>0</v>
      </c>
      <c r="FF52">
        <f t="shared" si="458"/>
        <v>0</v>
      </c>
      <c r="FG52">
        <f t="shared" si="459"/>
        <v>0</v>
      </c>
      <c r="FH52">
        <f t="shared" si="460"/>
        <v>0</v>
      </c>
      <c r="FI52">
        <f t="shared" si="461"/>
        <v>0</v>
      </c>
      <c r="FJ52">
        <f t="shared" si="462"/>
        <v>0</v>
      </c>
      <c r="FK52">
        <f t="shared" si="463"/>
        <v>653</v>
      </c>
      <c r="FL52">
        <f t="shared" si="464"/>
        <v>0</v>
      </c>
      <c r="FM52">
        <f t="shared" si="465"/>
        <v>0</v>
      </c>
      <c r="FN52">
        <f t="shared" si="466"/>
        <v>0</v>
      </c>
      <c r="FO52">
        <f t="shared" si="467"/>
        <v>0</v>
      </c>
      <c r="FP52" t="str">
        <f t="shared" si="468"/>
        <v/>
      </c>
      <c r="FQ52" t="str">
        <f t="shared" si="469"/>
        <v/>
      </c>
      <c r="FR52">
        <f t="shared" si="470"/>
        <v>3</v>
      </c>
      <c r="GO52">
        <f t="shared" si="471"/>
        <v>999</v>
      </c>
      <c r="GP52">
        <f t="shared" si="472"/>
        <v>999</v>
      </c>
      <c r="GX52">
        <v>49</v>
      </c>
      <c r="GY52">
        <f t="shared" si="693"/>
        <v>476.3</v>
      </c>
      <c r="GZ52">
        <f t="shared" si="694"/>
        <v>5290.28</v>
      </c>
      <c r="HA52">
        <f t="shared" si="695"/>
        <v>2233.75</v>
      </c>
      <c r="HB52">
        <f t="shared" si="696"/>
        <v>0</v>
      </c>
      <c r="HC52">
        <f t="shared" si="697"/>
        <v>0</v>
      </c>
      <c r="HD52">
        <f t="shared" si="698"/>
        <v>0</v>
      </c>
      <c r="HE52">
        <f t="shared" si="699"/>
        <v>0</v>
      </c>
      <c r="HF52">
        <f t="shared" si="700"/>
        <v>0</v>
      </c>
      <c r="HG52">
        <f t="shared" si="701"/>
        <v>0</v>
      </c>
      <c r="HH52">
        <f t="shared" si="702"/>
        <v>0</v>
      </c>
      <c r="HI52">
        <f t="shared" si="473"/>
        <v>90</v>
      </c>
      <c r="HJ52">
        <f t="shared" si="474"/>
        <v>163</v>
      </c>
      <c r="HK52">
        <f t="shared" si="475"/>
        <v>200</v>
      </c>
      <c r="HL52">
        <f t="shared" si="476"/>
        <v>0</v>
      </c>
      <c r="HM52">
        <f t="shared" si="477"/>
        <v>0</v>
      </c>
      <c r="HN52">
        <f t="shared" si="478"/>
        <v>0</v>
      </c>
      <c r="HO52">
        <f t="shared" si="479"/>
        <v>0</v>
      </c>
      <c r="HP52">
        <f t="shared" si="480"/>
        <v>0</v>
      </c>
      <c r="HQ52">
        <f t="shared" si="481"/>
        <v>0</v>
      </c>
      <c r="HR52">
        <f t="shared" si="482"/>
        <v>0</v>
      </c>
      <c r="HS52">
        <f t="shared" si="483"/>
        <v>395.43</v>
      </c>
      <c r="HT52">
        <f t="shared" si="484"/>
        <v>5248.4699999999993</v>
      </c>
      <c r="HU52">
        <f t="shared" si="485"/>
        <v>2055.9</v>
      </c>
      <c r="HV52">
        <f t="shared" si="486"/>
        <v>0</v>
      </c>
      <c r="HW52">
        <f t="shared" si="487"/>
        <v>0</v>
      </c>
      <c r="HX52">
        <f t="shared" si="488"/>
        <v>0</v>
      </c>
      <c r="HY52">
        <f t="shared" si="489"/>
        <v>0</v>
      </c>
      <c r="HZ52">
        <f t="shared" si="490"/>
        <v>0</v>
      </c>
      <c r="IA52">
        <f t="shared" si="491"/>
        <v>0</v>
      </c>
      <c r="IB52">
        <f t="shared" si="492"/>
        <v>0</v>
      </c>
      <c r="IC52">
        <f t="shared" si="493"/>
        <v>395.43</v>
      </c>
      <c r="ID52">
        <f t="shared" si="494"/>
        <v>5248.47</v>
      </c>
      <c r="IE52">
        <f t="shared" si="495"/>
        <v>2055.9</v>
      </c>
      <c r="IF52">
        <f t="shared" si="496"/>
        <v>0</v>
      </c>
      <c r="IG52">
        <f t="shared" si="497"/>
        <v>0</v>
      </c>
      <c r="IH52">
        <f t="shared" si="498"/>
        <v>0</v>
      </c>
      <c r="II52">
        <f t="shared" si="499"/>
        <v>0</v>
      </c>
      <c r="IJ52">
        <f t="shared" si="500"/>
        <v>0</v>
      </c>
      <c r="IK52">
        <f t="shared" si="501"/>
        <v>0</v>
      </c>
      <c r="IL52">
        <f t="shared" si="502"/>
        <v>0</v>
      </c>
      <c r="IM52">
        <f t="shared" si="503"/>
        <v>0</v>
      </c>
      <c r="IN52">
        <f t="shared" si="504"/>
        <v>8000.33</v>
      </c>
      <c r="IO52">
        <f t="shared" si="505"/>
        <v>7699.8000000000011</v>
      </c>
      <c r="IP52">
        <f t="shared" si="506"/>
        <v>152.47</v>
      </c>
      <c r="IQ52">
        <f t="shared" si="507"/>
        <v>452.99999999999886</v>
      </c>
      <c r="IR52">
        <f t="shared" si="508"/>
        <v>1</v>
      </c>
      <c r="IS52" t="str">
        <f t="shared" si="509"/>
        <v/>
      </c>
      <c r="IT52">
        <f t="shared" si="510"/>
        <v>0</v>
      </c>
      <c r="JQ52">
        <f t="shared" si="511"/>
        <v>1</v>
      </c>
      <c r="JR52">
        <f t="shared" si="512"/>
        <v>999</v>
      </c>
      <c r="JZ52">
        <v>49</v>
      </c>
      <c r="KA52">
        <f t="shared" si="703"/>
        <v>0</v>
      </c>
      <c r="KB52">
        <f t="shared" si="704"/>
        <v>0</v>
      </c>
      <c r="KC52">
        <f t="shared" si="705"/>
        <v>0</v>
      </c>
      <c r="KD52">
        <f t="shared" si="706"/>
        <v>0</v>
      </c>
      <c r="KE52">
        <f t="shared" si="707"/>
        <v>0</v>
      </c>
      <c r="KF52">
        <f t="shared" si="708"/>
        <v>0</v>
      </c>
      <c r="KG52">
        <f t="shared" si="709"/>
        <v>0</v>
      </c>
      <c r="KH52">
        <f t="shared" si="710"/>
        <v>0</v>
      </c>
      <c r="KI52">
        <f t="shared" si="711"/>
        <v>0</v>
      </c>
      <c r="KJ52">
        <f t="shared" si="712"/>
        <v>0</v>
      </c>
      <c r="KK52">
        <f t="shared" si="513"/>
        <v>0</v>
      </c>
      <c r="KL52">
        <f t="shared" si="514"/>
        <v>0</v>
      </c>
      <c r="KM52">
        <f t="shared" si="515"/>
        <v>0</v>
      </c>
      <c r="KN52">
        <f t="shared" si="516"/>
        <v>0</v>
      </c>
      <c r="KO52">
        <f t="shared" si="517"/>
        <v>0</v>
      </c>
      <c r="KP52">
        <f t="shared" si="518"/>
        <v>0</v>
      </c>
      <c r="KQ52">
        <f t="shared" si="519"/>
        <v>0</v>
      </c>
      <c r="KR52">
        <f t="shared" si="520"/>
        <v>0</v>
      </c>
      <c r="KS52">
        <f t="shared" si="521"/>
        <v>0</v>
      </c>
      <c r="KT52">
        <f t="shared" si="522"/>
        <v>0</v>
      </c>
      <c r="KU52">
        <f t="shared" si="523"/>
        <v>0</v>
      </c>
      <c r="KV52">
        <f t="shared" si="524"/>
        <v>0</v>
      </c>
      <c r="KW52">
        <f t="shared" si="525"/>
        <v>0</v>
      </c>
      <c r="KX52">
        <f t="shared" si="526"/>
        <v>0</v>
      </c>
      <c r="KY52">
        <f t="shared" si="527"/>
        <v>0</v>
      </c>
      <c r="KZ52">
        <f t="shared" si="528"/>
        <v>0</v>
      </c>
      <c r="LA52">
        <f t="shared" si="529"/>
        <v>0</v>
      </c>
      <c r="LB52">
        <f t="shared" si="530"/>
        <v>0</v>
      </c>
      <c r="LC52">
        <f t="shared" si="531"/>
        <v>0</v>
      </c>
      <c r="LD52">
        <f t="shared" si="532"/>
        <v>0</v>
      </c>
      <c r="LE52">
        <f t="shared" si="533"/>
        <v>0</v>
      </c>
      <c r="LF52">
        <f t="shared" si="534"/>
        <v>0</v>
      </c>
      <c r="LG52">
        <f t="shared" si="535"/>
        <v>0</v>
      </c>
      <c r="LH52">
        <f t="shared" si="536"/>
        <v>0</v>
      </c>
      <c r="LI52">
        <f t="shared" si="537"/>
        <v>0</v>
      </c>
      <c r="LJ52">
        <f t="shared" si="538"/>
        <v>0</v>
      </c>
      <c r="LK52">
        <f t="shared" si="539"/>
        <v>0</v>
      </c>
      <c r="LL52">
        <f t="shared" si="540"/>
        <v>0</v>
      </c>
      <c r="LM52">
        <f t="shared" si="541"/>
        <v>0</v>
      </c>
      <c r="LN52">
        <f t="shared" si="542"/>
        <v>0</v>
      </c>
      <c r="LO52">
        <f t="shared" si="543"/>
        <v>553</v>
      </c>
      <c r="LP52">
        <f t="shared" si="544"/>
        <v>0</v>
      </c>
      <c r="LQ52">
        <f t="shared" si="545"/>
        <v>0</v>
      </c>
      <c r="LR52">
        <f t="shared" si="546"/>
        <v>0</v>
      </c>
      <c r="LS52">
        <f t="shared" si="547"/>
        <v>0</v>
      </c>
      <c r="LT52" t="str">
        <f t="shared" si="548"/>
        <v/>
      </c>
      <c r="LU52" t="str">
        <f t="shared" si="549"/>
        <v/>
      </c>
      <c r="LV52">
        <f t="shared" si="550"/>
        <v>3</v>
      </c>
      <c r="MS52">
        <f t="shared" si="551"/>
        <v>999</v>
      </c>
      <c r="MT52">
        <f t="shared" si="552"/>
        <v>999</v>
      </c>
      <c r="NB52">
        <v>49</v>
      </c>
      <c r="NC52">
        <f t="shared" si="713"/>
        <v>0</v>
      </c>
      <c r="ND52">
        <f t="shared" si="714"/>
        <v>0</v>
      </c>
      <c r="NE52">
        <f t="shared" si="715"/>
        <v>0</v>
      </c>
      <c r="NF52">
        <f t="shared" si="716"/>
        <v>0</v>
      </c>
      <c r="NG52">
        <f t="shared" si="717"/>
        <v>0</v>
      </c>
      <c r="NH52">
        <f t="shared" si="718"/>
        <v>0</v>
      </c>
      <c r="NI52">
        <f t="shared" si="719"/>
        <v>0</v>
      </c>
      <c r="NJ52">
        <f t="shared" si="720"/>
        <v>0</v>
      </c>
      <c r="NK52">
        <f t="shared" si="721"/>
        <v>0</v>
      </c>
      <c r="NL52">
        <f t="shared" si="722"/>
        <v>0</v>
      </c>
      <c r="NM52">
        <f t="shared" si="553"/>
        <v>0</v>
      </c>
      <c r="NN52">
        <f t="shared" si="554"/>
        <v>0</v>
      </c>
      <c r="NO52">
        <f t="shared" si="555"/>
        <v>0</v>
      </c>
      <c r="NP52">
        <f t="shared" si="556"/>
        <v>0</v>
      </c>
      <c r="NQ52">
        <f t="shared" si="557"/>
        <v>0</v>
      </c>
      <c r="NR52">
        <f t="shared" si="558"/>
        <v>0</v>
      </c>
      <c r="NS52">
        <f t="shared" si="559"/>
        <v>0</v>
      </c>
      <c r="NT52">
        <f t="shared" si="560"/>
        <v>0</v>
      </c>
      <c r="NU52">
        <f t="shared" si="561"/>
        <v>0</v>
      </c>
      <c r="NV52">
        <f t="shared" si="562"/>
        <v>0</v>
      </c>
      <c r="NW52">
        <f t="shared" si="563"/>
        <v>0</v>
      </c>
      <c r="NX52">
        <f t="shared" si="564"/>
        <v>0</v>
      </c>
      <c r="NY52">
        <f t="shared" si="565"/>
        <v>0</v>
      </c>
      <c r="NZ52">
        <f t="shared" si="566"/>
        <v>0</v>
      </c>
      <c r="OA52">
        <f t="shared" si="567"/>
        <v>0</v>
      </c>
      <c r="OB52">
        <f t="shared" si="568"/>
        <v>0</v>
      </c>
      <c r="OC52">
        <f t="shared" si="569"/>
        <v>0</v>
      </c>
      <c r="OD52">
        <f t="shared" si="570"/>
        <v>0</v>
      </c>
      <c r="OE52">
        <f t="shared" si="571"/>
        <v>0</v>
      </c>
      <c r="OF52">
        <f t="shared" si="572"/>
        <v>0</v>
      </c>
      <c r="OG52">
        <f t="shared" si="573"/>
        <v>0</v>
      </c>
      <c r="OH52">
        <f t="shared" si="574"/>
        <v>0</v>
      </c>
      <c r="OI52">
        <f t="shared" si="575"/>
        <v>0</v>
      </c>
      <c r="OJ52">
        <f t="shared" si="576"/>
        <v>0</v>
      </c>
      <c r="OK52">
        <f t="shared" si="577"/>
        <v>0</v>
      </c>
      <c r="OL52">
        <f t="shared" si="578"/>
        <v>0</v>
      </c>
      <c r="OM52">
        <f t="shared" si="579"/>
        <v>0</v>
      </c>
      <c r="ON52">
        <f t="shared" si="580"/>
        <v>0</v>
      </c>
      <c r="OO52">
        <f t="shared" si="581"/>
        <v>0</v>
      </c>
      <c r="OP52">
        <f t="shared" si="582"/>
        <v>0</v>
      </c>
      <c r="OQ52">
        <f t="shared" si="583"/>
        <v>653</v>
      </c>
      <c r="OR52">
        <f t="shared" si="584"/>
        <v>0</v>
      </c>
      <c r="OS52">
        <f t="shared" si="585"/>
        <v>0</v>
      </c>
      <c r="OT52">
        <f t="shared" si="586"/>
        <v>0</v>
      </c>
      <c r="OU52">
        <f t="shared" si="587"/>
        <v>0</v>
      </c>
      <c r="OV52" t="str">
        <f t="shared" si="588"/>
        <v/>
      </c>
      <c r="OW52" t="str">
        <f t="shared" si="589"/>
        <v/>
      </c>
      <c r="OX52">
        <f t="shared" si="590"/>
        <v>3</v>
      </c>
      <c r="PU52">
        <f t="shared" si="591"/>
        <v>999</v>
      </c>
      <c r="PV52">
        <f t="shared" si="592"/>
        <v>999</v>
      </c>
      <c r="QD52">
        <v>49</v>
      </c>
      <c r="QE52">
        <f t="shared" si="723"/>
        <v>0</v>
      </c>
      <c r="QF52">
        <f t="shared" si="724"/>
        <v>0</v>
      </c>
      <c r="QG52">
        <f t="shared" si="725"/>
        <v>0</v>
      </c>
      <c r="QH52">
        <f t="shared" si="726"/>
        <v>0</v>
      </c>
      <c r="QI52">
        <f t="shared" si="727"/>
        <v>0</v>
      </c>
      <c r="QJ52">
        <f t="shared" si="728"/>
        <v>0</v>
      </c>
      <c r="QK52">
        <f t="shared" si="729"/>
        <v>0</v>
      </c>
      <c r="QL52">
        <f t="shared" si="730"/>
        <v>0</v>
      </c>
      <c r="QM52">
        <f t="shared" si="731"/>
        <v>0</v>
      </c>
      <c r="QN52">
        <f t="shared" si="732"/>
        <v>0</v>
      </c>
      <c r="QO52">
        <f t="shared" si="593"/>
        <v>0</v>
      </c>
      <c r="QP52">
        <f t="shared" si="594"/>
        <v>0</v>
      </c>
      <c r="QQ52">
        <f t="shared" si="595"/>
        <v>0</v>
      </c>
      <c r="QR52">
        <f t="shared" si="596"/>
        <v>0</v>
      </c>
      <c r="QS52">
        <f t="shared" si="597"/>
        <v>0</v>
      </c>
      <c r="QT52">
        <f t="shared" si="598"/>
        <v>0</v>
      </c>
      <c r="QU52">
        <f t="shared" si="599"/>
        <v>0</v>
      </c>
      <c r="QV52">
        <f t="shared" si="600"/>
        <v>0</v>
      </c>
      <c r="QW52">
        <f t="shared" si="601"/>
        <v>0</v>
      </c>
      <c r="QX52">
        <f t="shared" si="602"/>
        <v>0</v>
      </c>
      <c r="QY52">
        <f t="shared" si="603"/>
        <v>0</v>
      </c>
      <c r="QZ52">
        <f t="shared" si="604"/>
        <v>0</v>
      </c>
      <c r="RA52">
        <f t="shared" si="605"/>
        <v>0</v>
      </c>
      <c r="RB52">
        <f t="shared" si="606"/>
        <v>0</v>
      </c>
      <c r="RC52">
        <f t="shared" si="607"/>
        <v>0</v>
      </c>
      <c r="RD52">
        <f t="shared" si="608"/>
        <v>0</v>
      </c>
      <c r="RE52">
        <f t="shared" si="609"/>
        <v>0</v>
      </c>
      <c r="RF52">
        <f t="shared" si="610"/>
        <v>0</v>
      </c>
      <c r="RG52">
        <f t="shared" si="611"/>
        <v>0</v>
      </c>
      <c r="RH52">
        <f t="shared" si="612"/>
        <v>0</v>
      </c>
      <c r="RI52">
        <f t="shared" si="613"/>
        <v>0</v>
      </c>
      <c r="RJ52">
        <f t="shared" si="614"/>
        <v>0</v>
      </c>
      <c r="RK52">
        <f t="shared" si="615"/>
        <v>0</v>
      </c>
      <c r="RL52">
        <f t="shared" si="616"/>
        <v>0</v>
      </c>
      <c r="RM52">
        <f t="shared" si="617"/>
        <v>0</v>
      </c>
      <c r="RN52">
        <f t="shared" si="618"/>
        <v>0</v>
      </c>
      <c r="RO52">
        <f t="shared" si="619"/>
        <v>0</v>
      </c>
      <c r="RP52">
        <f t="shared" si="620"/>
        <v>0</v>
      </c>
      <c r="RQ52">
        <f t="shared" si="621"/>
        <v>0</v>
      </c>
      <c r="RR52">
        <f t="shared" si="622"/>
        <v>0</v>
      </c>
      <c r="RS52">
        <f t="shared" si="623"/>
        <v>753</v>
      </c>
      <c r="RT52">
        <f t="shared" si="624"/>
        <v>0</v>
      </c>
      <c r="RU52">
        <f t="shared" si="625"/>
        <v>0</v>
      </c>
      <c r="RV52">
        <f t="shared" si="626"/>
        <v>0</v>
      </c>
      <c r="RW52">
        <f t="shared" si="627"/>
        <v>0</v>
      </c>
      <c r="RX52" t="str">
        <f t="shared" si="628"/>
        <v/>
      </c>
      <c r="RY52" t="str">
        <f t="shared" si="629"/>
        <v/>
      </c>
      <c r="RZ52">
        <f t="shared" si="630"/>
        <v>3</v>
      </c>
      <c r="SW52">
        <f t="shared" si="631"/>
        <v>999</v>
      </c>
      <c r="SX52">
        <f t="shared" si="632"/>
        <v>999</v>
      </c>
      <c r="TF52">
        <v>49</v>
      </c>
      <c r="TG52">
        <f t="shared" si="733"/>
        <v>0</v>
      </c>
      <c r="TH52">
        <f t="shared" si="734"/>
        <v>0</v>
      </c>
      <c r="TI52">
        <f t="shared" si="735"/>
        <v>0</v>
      </c>
      <c r="TJ52">
        <f t="shared" si="736"/>
        <v>0</v>
      </c>
      <c r="TK52">
        <f t="shared" si="737"/>
        <v>0</v>
      </c>
      <c r="TL52">
        <f t="shared" si="738"/>
        <v>0</v>
      </c>
      <c r="TM52">
        <f t="shared" si="739"/>
        <v>0</v>
      </c>
      <c r="TN52">
        <f t="shared" si="740"/>
        <v>0</v>
      </c>
      <c r="TO52">
        <f t="shared" si="741"/>
        <v>0</v>
      </c>
      <c r="TP52">
        <f t="shared" si="742"/>
        <v>0</v>
      </c>
      <c r="TQ52">
        <f t="shared" si="633"/>
        <v>0</v>
      </c>
      <c r="TR52">
        <f t="shared" si="634"/>
        <v>0</v>
      </c>
      <c r="TS52">
        <f t="shared" si="635"/>
        <v>0</v>
      </c>
      <c r="TT52">
        <f t="shared" si="636"/>
        <v>0</v>
      </c>
      <c r="TU52">
        <f t="shared" si="637"/>
        <v>0</v>
      </c>
      <c r="TV52">
        <f t="shared" si="638"/>
        <v>0</v>
      </c>
      <c r="TW52">
        <f t="shared" si="639"/>
        <v>0</v>
      </c>
      <c r="TX52">
        <f t="shared" si="640"/>
        <v>0</v>
      </c>
      <c r="TY52">
        <f t="shared" si="641"/>
        <v>0</v>
      </c>
      <c r="TZ52">
        <f t="shared" si="642"/>
        <v>0</v>
      </c>
      <c r="UA52">
        <f t="shared" si="643"/>
        <v>0</v>
      </c>
      <c r="UB52">
        <f t="shared" si="644"/>
        <v>0</v>
      </c>
      <c r="UC52">
        <f t="shared" si="645"/>
        <v>0</v>
      </c>
      <c r="UD52">
        <f t="shared" si="646"/>
        <v>0</v>
      </c>
      <c r="UE52">
        <f t="shared" si="647"/>
        <v>0</v>
      </c>
      <c r="UF52">
        <f t="shared" si="648"/>
        <v>0</v>
      </c>
      <c r="UG52">
        <f t="shared" si="649"/>
        <v>0</v>
      </c>
      <c r="UH52">
        <f t="shared" si="650"/>
        <v>0</v>
      </c>
      <c r="UI52">
        <f t="shared" si="651"/>
        <v>0</v>
      </c>
      <c r="UJ52">
        <f t="shared" si="652"/>
        <v>0</v>
      </c>
      <c r="UK52">
        <f t="shared" si="653"/>
        <v>0</v>
      </c>
      <c r="UL52">
        <f t="shared" si="654"/>
        <v>0</v>
      </c>
      <c r="UM52">
        <f t="shared" si="655"/>
        <v>0</v>
      </c>
      <c r="UN52">
        <f t="shared" si="656"/>
        <v>0</v>
      </c>
      <c r="UO52">
        <f t="shared" si="657"/>
        <v>0</v>
      </c>
      <c r="UP52">
        <f t="shared" si="658"/>
        <v>0</v>
      </c>
      <c r="UQ52">
        <f t="shared" si="659"/>
        <v>0</v>
      </c>
      <c r="UR52">
        <f t="shared" si="660"/>
        <v>0</v>
      </c>
      <c r="US52">
        <f t="shared" si="661"/>
        <v>0</v>
      </c>
      <c r="UT52">
        <f t="shared" si="662"/>
        <v>0</v>
      </c>
      <c r="UU52">
        <f t="shared" si="663"/>
        <v>853</v>
      </c>
      <c r="UV52">
        <f t="shared" si="664"/>
        <v>0</v>
      </c>
      <c r="UW52">
        <f t="shared" si="665"/>
        <v>0</v>
      </c>
      <c r="UX52">
        <f t="shared" si="666"/>
        <v>0</v>
      </c>
      <c r="UY52">
        <f t="shared" si="667"/>
        <v>0</v>
      </c>
      <c r="UZ52" t="str">
        <f t="shared" si="668"/>
        <v/>
      </c>
      <c r="VA52" t="str">
        <f t="shared" si="669"/>
        <v/>
      </c>
      <c r="VB52">
        <f t="shared" si="670"/>
        <v>3</v>
      </c>
      <c r="VY52">
        <f t="shared" si="671"/>
        <v>999</v>
      </c>
      <c r="VZ52">
        <f t="shared" si="672"/>
        <v>999</v>
      </c>
      <c r="WH52">
        <v>49</v>
      </c>
      <c r="WI52">
        <f t="shared" si="383"/>
        <v>476.3</v>
      </c>
      <c r="WJ52">
        <f t="shared" si="384"/>
        <v>5290.28</v>
      </c>
      <c r="WK52">
        <f t="shared" si="385"/>
        <v>2233.75</v>
      </c>
      <c r="WL52">
        <f t="shared" si="386"/>
        <v>0</v>
      </c>
      <c r="WM52">
        <f t="shared" si="387"/>
        <v>0</v>
      </c>
      <c r="WN52">
        <f t="shared" si="388"/>
        <v>0</v>
      </c>
      <c r="WO52">
        <f t="shared" si="389"/>
        <v>0</v>
      </c>
      <c r="WP52">
        <f t="shared" si="390"/>
        <v>0</v>
      </c>
      <c r="WQ52">
        <f t="shared" si="391"/>
        <v>0</v>
      </c>
      <c r="WR52">
        <f t="shared" si="392"/>
        <v>0</v>
      </c>
      <c r="WS52">
        <f t="shared" si="280"/>
        <v>90</v>
      </c>
      <c r="WT52">
        <f t="shared" si="281"/>
        <v>163</v>
      </c>
      <c r="WU52">
        <f t="shared" si="282"/>
        <v>200</v>
      </c>
      <c r="WV52">
        <f t="shared" si="283"/>
        <v>0</v>
      </c>
      <c r="WW52">
        <f t="shared" si="284"/>
        <v>0</v>
      </c>
      <c r="WX52">
        <f t="shared" si="285"/>
        <v>0</v>
      </c>
      <c r="WY52">
        <f t="shared" si="286"/>
        <v>0</v>
      </c>
      <c r="WZ52">
        <f t="shared" si="287"/>
        <v>0</v>
      </c>
      <c r="XA52">
        <f t="shared" si="288"/>
        <v>0</v>
      </c>
      <c r="XB52">
        <f t="shared" si="289"/>
        <v>0</v>
      </c>
      <c r="XC52">
        <f t="shared" si="290"/>
        <v>395.43</v>
      </c>
      <c r="XD52">
        <f t="shared" si="291"/>
        <v>5248.4699999999993</v>
      </c>
      <c r="XE52">
        <f t="shared" si="292"/>
        <v>2055.9</v>
      </c>
      <c r="XF52">
        <f t="shared" si="293"/>
        <v>0</v>
      </c>
      <c r="XG52">
        <f t="shared" si="294"/>
        <v>0</v>
      </c>
      <c r="XH52">
        <f t="shared" si="295"/>
        <v>0</v>
      </c>
      <c r="XI52">
        <f t="shared" si="296"/>
        <v>0</v>
      </c>
      <c r="XJ52">
        <f t="shared" si="297"/>
        <v>0</v>
      </c>
      <c r="XK52">
        <f t="shared" si="298"/>
        <v>0</v>
      </c>
      <c r="XL52">
        <f t="shared" si="299"/>
        <v>0</v>
      </c>
      <c r="XM52">
        <f t="shared" si="300"/>
        <v>395.43</v>
      </c>
      <c r="XN52">
        <f t="shared" si="301"/>
        <v>5248.47</v>
      </c>
      <c r="XO52">
        <f t="shared" si="302"/>
        <v>2055.9</v>
      </c>
      <c r="XP52">
        <f t="shared" si="303"/>
        <v>0</v>
      </c>
      <c r="XQ52">
        <f t="shared" si="304"/>
        <v>0</v>
      </c>
      <c r="XR52">
        <f t="shared" si="305"/>
        <v>0</v>
      </c>
      <c r="XS52">
        <f t="shared" si="306"/>
        <v>0</v>
      </c>
      <c r="XT52">
        <f t="shared" si="307"/>
        <v>0</v>
      </c>
      <c r="XU52">
        <f t="shared" si="308"/>
        <v>0</v>
      </c>
      <c r="XV52">
        <f t="shared" si="309"/>
        <v>0</v>
      </c>
      <c r="XX52">
        <f t="shared" si="310"/>
        <v>8000.33</v>
      </c>
      <c r="XY52">
        <f t="shared" si="311"/>
        <v>7699.8000000000011</v>
      </c>
      <c r="XZ52">
        <f t="shared" si="312"/>
        <v>152.47</v>
      </c>
    </row>
    <row r="53" spans="1:650" x14ac:dyDescent="0.45">
      <c r="C53" s="24">
        <v>0</v>
      </c>
      <c r="D53" s="31">
        <f>IP2</f>
        <v>54</v>
      </c>
      <c r="E53" s="31">
        <f>IQ2</f>
        <v>44</v>
      </c>
      <c r="F53" s="31">
        <f>IF(IU2&lt;=0,"",IF(IO2=1,IN2,"&gt;72"))</f>
        <v>71</v>
      </c>
      <c r="G53" s="32">
        <f>IT2</f>
        <v>48183</v>
      </c>
      <c r="H53" s="33">
        <f>IR2</f>
        <v>13315.449999999995</v>
      </c>
      <c r="I53" s="34">
        <f>IF(OR(IU2&lt;=0,IR2=""),"",MAX(0,YB2-IR2))</f>
        <v>2607.1400000000031</v>
      </c>
      <c r="AT53">
        <v>50</v>
      </c>
      <c r="AU53">
        <f t="shared" si="673"/>
        <v>0</v>
      </c>
      <c r="AV53">
        <f t="shared" si="674"/>
        <v>0</v>
      </c>
      <c r="AW53">
        <f t="shared" si="675"/>
        <v>0</v>
      </c>
      <c r="AX53">
        <f t="shared" si="676"/>
        <v>0</v>
      </c>
      <c r="AY53">
        <f t="shared" si="677"/>
        <v>0</v>
      </c>
      <c r="AZ53">
        <f t="shared" si="678"/>
        <v>0</v>
      </c>
      <c r="BA53">
        <f t="shared" si="679"/>
        <v>0</v>
      </c>
      <c r="BB53">
        <f t="shared" si="680"/>
        <v>0</v>
      </c>
      <c r="BC53">
        <f t="shared" si="681"/>
        <v>0</v>
      </c>
      <c r="BD53">
        <f t="shared" si="682"/>
        <v>0</v>
      </c>
      <c r="BE53">
        <f t="shared" si="393"/>
        <v>0</v>
      </c>
      <c r="BF53">
        <f t="shared" si="394"/>
        <v>0</v>
      </c>
      <c r="BG53">
        <f t="shared" si="395"/>
        <v>0</v>
      </c>
      <c r="BH53">
        <f t="shared" si="396"/>
        <v>0</v>
      </c>
      <c r="BI53">
        <f t="shared" si="397"/>
        <v>0</v>
      </c>
      <c r="BJ53">
        <f t="shared" si="398"/>
        <v>0</v>
      </c>
      <c r="BK53">
        <f t="shared" si="399"/>
        <v>0</v>
      </c>
      <c r="BL53">
        <f t="shared" si="400"/>
        <v>0</v>
      </c>
      <c r="BM53">
        <f t="shared" si="401"/>
        <v>0</v>
      </c>
      <c r="BN53">
        <f t="shared" si="402"/>
        <v>0</v>
      </c>
      <c r="BO53">
        <f t="shared" si="403"/>
        <v>0</v>
      </c>
      <c r="BP53">
        <f t="shared" si="404"/>
        <v>0</v>
      </c>
      <c r="BQ53">
        <f t="shared" si="405"/>
        <v>0</v>
      </c>
      <c r="BR53">
        <f t="shared" si="406"/>
        <v>0</v>
      </c>
      <c r="BS53">
        <f t="shared" si="407"/>
        <v>0</v>
      </c>
      <c r="BT53">
        <f t="shared" si="408"/>
        <v>0</v>
      </c>
      <c r="BU53">
        <f t="shared" si="409"/>
        <v>0</v>
      </c>
      <c r="BV53">
        <f t="shared" si="410"/>
        <v>0</v>
      </c>
      <c r="BW53">
        <f t="shared" si="411"/>
        <v>0</v>
      </c>
      <c r="BX53">
        <f t="shared" si="412"/>
        <v>0</v>
      </c>
      <c r="BY53">
        <f t="shared" si="413"/>
        <v>0</v>
      </c>
      <c r="BZ53">
        <f t="shared" si="414"/>
        <v>0</v>
      </c>
      <c r="CA53">
        <f t="shared" si="415"/>
        <v>0</v>
      </c>
      <c r="CB53">
        <f t="shared" si="416"/>
        <v>0</v>
      </c>
      <c r="CC53">
        <f t="shared" si="417"/>
        <v>0</v>
      </c>
      <c r="CD53">
        <f t="shared" si="418"/>
        <v>0</v>
      </c>
      <c r="CE53">
        <f t="shared" si="419"/>
        <v>0</v>
      </c>
      <c r="CF53">
        <f t="shared" si="420"/>
        <v>0</v>
      </c>
      <c r="CG53">
        <f t="shared" si="421"/>
        <v>0</v>
      </c>
      <c r="CH53">
        <f t="shared" si="422"/>
        <v>0</v>
      </c>
      <c r="CI53">
        <f t="shared" si="423"/>
        <v>653</v>
      </c>
      <c r="CJ53">
        <f t="shared" si="424"/>
        <v>0</v>
      </c>
      <c r="CK53">
        <f t="shared" si="425"/>
        <v>0</v>
      </c>
      <c r="CL53">
        <f t="shared" si="426"/>
        <v>0</v>
      </c>
      <c r="CM53">
        <f t="shared" si="427"/>
        <v>0</v>
      </c>
      <c r="CN53" t="str">
        <f t="shared" si="428"/>
        <v/>
      </c>
      <c r="CO53" t="str">
        <f t="shared" si="429"/>
        <v/>
      </c>
      <c r="CP53">
        <f t="shared" si="430"/>
        <v>3</v>
      </c>
      <c r="DM53">
        <f t="shared" si="431"/>
        <v>999</v>
      </c>
      <c r="DN53">
        <f t="shared" si="432"/>
        <v>999</v>
      </c>
      <c r="DV53">
        <v>50</v>
      </c>
      <c r="DW53">
        <f t="shared" si="683"/>
        <v>0</v>
      </c>
      <c r="DX53">
        <f t="shared" si="684"/>
        <v>0</v>
      </c>
      <c r="DY53">
        <f t="shared" si="685"/>
        <v>0</v>
      </c>
      <c r="DZ53">
        <f t="shared" si="686"/>
        <v>0</v>
      </c>
      <c r="EA53">
        <f t="shared" si="687"/>
        <v>0</v>
      </c>
      <c r="EB53">
        <f t="shared" si="688"/>
        <v>0</v>
      </c>
      <c r="EC53">
        <f t="shared" si="689"/>
        <v>0</v>
      </c>
      <c r="ED53">
        <f t="shared" si="690"/>
        <v>0</v>
      </c>
      <c r="EE53">
        <f t="shared" si="691"/>
        <v>0</v>
      </c>
      <c r="EF53">
        <f t="shared" si="692"/>
        <v>0</v>
      </c>
      <c r="EG53">
        <f t="shared" si="433"/>
        <v>0</v>
      </c>
      <c r="EH53">
        <f t="shared" si="434"/>
        <v>0</v>
      </c>
      <c r="EI53">
        <f t="shared" si="435"/>
        <v>0</v>
      </c>
      <c r="EJ53">
        <f t="shared" si="436"/>
        <v>0</v>
      </c>
      <c r="EK53">
        <f t="shared" si="437"/>
        <v>0</v>
      </c>
      <c r="EL53">
        <f t="shared" si="438"/>
        <v>0</v>
      </c>
      <c r="EM53">
        <f t="shared" si="439"/>
        <v>0</v>
      </c>
      <c r="EN53">
        <f t="shared" si="440"/>
        <v>0</v>
      </c>
      <c r="EO53">
        <f t="shared" si="441"/>
        <v>0</v>
      </c>
      <c r="EP53">
        <f t="shared" si="442"/>
        <v>0</v>
      </c>
      <c r="EQ53">
        <f t="shared" si="443"/>
        <v>0</v>
      </c>
      <c r="ER53">
        <f t="shared" si="444"/>
        <v>0</v>
      </c>
      <c r="ES53">
        <f t="shared" si="445"/>
        <v>0</v>
      </c>
      <c r="ET53">
        <f t="shared" si="446"/>
        <v>0</v>
      </c>
      <c r="EU53">
        <f t="shared" si="447"/>
        <v>0</v>
      </c>
      <c r="EV53">
        <f t="shared" si="448"/>
        <v>0</v>
      </c>
      <c r="EW53">
        <f t="shared" si="449"/>
        <v>0</v>
      </c>
      <c r="EX53">
        <f t="shared" si="450"/>
        <v>0</v>
      </c>
      <c r="EY53">
        <f t="shared" si="451"/>
        <v>0</v>
      </c>
      <c r="EZ53">
        <f t="shared" si="452"/>
        <v>0</v>
      </c>
      <c r="FA53">
        <f t="shared" si="453"/>
        <v>0</v>
      </c>
      <c r="FB53">
        <f t="shared" si="454"/>
        <v>0</v>
      </c>
      <c r="FC53">
        <f t="shared" si="455"/>
        <v>0</v>
      </c>
      <c r="FD53">
        <f t="shared" si="456"/>
        <v>0</v>
      </c>
      <c r="FE53">
        <f t="shared" si="457"/>
        <v>0</v>
      </c>
      <c r="FF53">
        <f t="shared" si="458"/>
        <v>0</v>
      </c>
      <c r="FG53">
        <f t="shared" si="459"/>
        <v>0</v>
      </c>
      <c r="FH53">
        <f t="shared" si="460"/>
        <v>0</v>
      </c>
      <c r="FI53">
        <f t="shared" si="461"/>
        <v>0</v>
      </c>
      <c r="FJ53">
        <f t="shared" si="462"/>
        <v>0</v>
      </c>
      <c r="FK53">
        <f t="shared" si="463"/>
        <v>653</v>
      </c>
      <c r="FL53">
        <f t="shared" si="464"/>
        <v>0</v>
      </c>
      <c r="FM53">
        <f t="shared" si="465"/>
        <v>0</v>
      </c>
      <c r="FN53">
        <f t="shared" si="466"/>
        <v>0</v>
      </c>
      <c r="FO53">
        <f t="shared" si="467"/>
        <v>0</v>
      </c>
      <c r="FP53" t="str">
        <f t="shared" si="468"/>
        <v/>
      </c>
      <c r="FQ53" t="str">
        <f t="shared" si="469"/>
        <v/>
      </c>
      <c r="FR53">
        <f t="shared" si="470"/>
        <v>3</v>
      </c>
      <c r="GO53">
        <f t="shared" si="471"/>
        <v>999</v>
      </c>
      <c r="GP53">
        <f t="shared" si="472"/>
        <v>999</v>
      </c>
      <c r="GX53">
        <v>50</v>
      </c>
      <c r="GY53">
        <f t="shared" si="693"/>
        <v>395.43</v>
      </c>
      <c r="GZ53">
        <f t="shared" si="694"/>
        <v>5248.47</v>
      </c>
      <c r="HA53">
        <f t="shared" si="695"/>
        <v>2055.9</v>
      </c>
      <c r="HB53">
        <f t="shared" si="696"/>
        <v>0</v>
      </c>
      <c r="HC53">
        <f t="shared" si="697"/>
        <v>0</v>
      </c>
      <c r="HD53">
        <f t="shared" si="698"/>
        <v>0</v>
      </c>
      <c r="HE53">
        <f t="shared" si="699"/>
        <v>0</v>
      </c>
      <c r="HF53">
        <f t="shared" si="700"/>
        <v>0</v>
      </c>
      <c r="HG53">
        <f t="shared" si="701"/>
        <v>0</v>
      </c>
      <c r="HH53">
        <f t="shared" si="702"/>
        <v>0</v>
      </c>
      <c r="HI53">
        <f t="shared" si="473"/>
        <v>90</v>
      </c>
      <c r="HJ53">
        <f t="shared" si="474"/>
        <v>163</v>
      </c>
      <c r="HK53">
        <f t="shared" si="475"/>
        <v>200</v>
      </c>
      <c r="HL53">
        <f t="shared" si="476"/>
        <v>0</v>
      </c>
      <c r="HM53">
        <f t="shared" si="477"/>
        <v>0</v>
      </c>
      <c r="HN53">
        <f t="shared" si="478"/>
        <v>0</v>
      </c>
      <c r="HO53">
        <f t="shared" si="479"/>
        <v>0</v>
      </c>
      <c r="HP53">
        <f t="shared" si="480"/>
        <v>0</v>
      </c>
      <c r="HQ53">
        <f t="shared" si="481"/>
        <v>0</v>
      </c>
      <c r="HR53">
        <f t="shared" si="482"/>
        <v>0</v>
      </c>
      <c r="HS53">
        <f t="shared" si="483"/>
        <v>313.01</v>
      </c>
      <c r="HT53">
        <f t="shared" si="484"/>
        <v>5205.7</v>
      </c>
      <c r="HU53">
        <f t="shared" si="485"/>
        <v>1876.29</v>
      </c>
      <c r="HV53">
        <f t="shared" si="486"/>
        <v>0</v>
      </c>
      <c r="HW53">
        <f t="shared" si="487"/>
        <v>0</v>
      </c>
      <c r="HX53">
        <f t="shared" si="488"/>
        <v>0</v>
      </c>
      <c r="HY53">
        <f t="shared" si="489"/>
        <v>0</v>
      </c>
      <c r="HZ53">
        <f t="shared" si="490"/>
        <v>0</v>
      </c>
      <c r="IA53">
        <f t="shared" si="491"/>
        <v>0</v>
      </c>
      <c r="IB53">
        <f t="shared" si="492"/>
        <v>0</v>
      </c>
      <c r="IC53">
        <f t="shared" si="493"/>
        <v>313.01</v>
      </c>
      <c r="ID53">
        <f t="shared" si="494"/>
        <v>5205.7</v>
      </c>
      <c r="IE53">
        <f t="shared" si="495"/>
        <v>1876.29</v>
      </c>
      <c r="IF53">
        <f t="shared" si="496"/>
        <v>0</v>
      </c>
      <c r="IG53">
        <f t="shared" si="497"/>
        <v>0</v>
      </c>
      <c r="IH53">
        <f t="shared" si="498"/>
        <v>0</v>
      </c>
      <c r="II53">
        <f t="shared" si="499"/>
        <v>0</v>
      </c>
      <c r="IJ53">
        <f t="shared" si="500"/>
        <v>0</v>
      </c>
      <c r="IK53">
        <f t="shared" si="501"/>
        <v>0</v>
      </c>
      <c r="IL53">
        <f t="shared" si="502"/>
        <v>0</v>
      </c>
      <c r="IM53">
        <f t="shared" si="503"/>
        <v>0</v>
      </c>
      <c r="IN53">
        <f t="shared" si="504"/>
        <v>7699.8000000000011</v>
      </c>
      <c r="IO53">
        <f t="shared" si="505"/>
        <v>7395</v>
      </c>
      <c r="IP53">
        <f t="shared" si="506"/>
        <v>148.19999999999999</v>
      </c>
      <c r="IQ53">
        <f t="shared" si="507"/>
        <v>453.00000000000108</v>
      </c>
      <c r="IR53">
        <f t="shared" si="508"/>
        <v>1</v>
      </c>
      <c r="IS53" t="str">
        <f t="shared" si="509"/>
        <v/>
      </c>
      <c r="IT53">
        <f t="shared" si="510"/>
        <v>0</v>
      </c>
      <c r="JQ53">
        <f t="shared" si="511"/>
        <v>1</v>
      </c>
      <c r="JR53">
        <f t="shared" si="512"/>
        <v>999</v>
      </c>
      <c r="JZ53">
        <v>50</v>
      </c>
      <c r="KA53">
        <f t="shared" si="703"/>
        <v>0</v>
      </c>
      <c r="KB53">
        <f t="shared" si="704"/>
        <v>0</v>
      </c>
      <c r="KC53">
        <f t="shared" si="705"/>
        <v>0</v>
      </c>
      <c r="KD53">
        <f t="shared" si="706"/>
        <v>0</v>
      </c>
      <c r="KE53">
        <f t="shared" si="707"/>
        <v>0</v>
      </c>
      <c r="KF53">
        <f t="shared" si="708"/>
        <v>0</v>
      </c>
      <c r="KG53">
        <f t="shared" si="709"/>
        <v>0</v>
      </c>
      <c r="KH53">
        <f t="shared" si="710"/>
        <v>0</v>
      </c>
      <c r="KI53">
        <f t="shared" si="711"/>
        <v>0</v>
      </c>
      <c r="KJ53">
        <f t="shared" si="712"/>
        <v>0</v>
      </c>
      <c r="KK53">
        <f t="shared" si="513"/>
        <v>0</v>
      </c>
      <c r="KL53">
        <f t="shared" si="514"/>
        <v>0</v>
      </c>
      <c r="KM53">
        <f t="shared" si="515"/>
        <v>0</v>
      </c>
      <c r="KN53">
        <f t="shared" si="516"/>
        <v>0</v>
      </c>
      <c r="KO53">
        <f t="shared" si="517"/>
        <v>0</v>
      </c>
      <c r="KP53">
        <f t="shared" si="518"/>
        <v>0</v>
      </c>
      <c r="KQ53">
        <f t="shared" si="519"/>
        <v>0</v>
      </c>
      <c r="KR53">
        <f t="shared" si="520"/>
        <v>0</v>
      </c>
      <c r="KS53">
        <f t="shared" si="521"/>
        <v>0</v>
      </c>
      <c r="KT53">
        <f t="shared" si="522"/>
        <v>0</v>
      </c>
      <c r="KU53">
        <f t="shared" si="523"/>
        <v>0</v>
      </c>
      <c r="KV53">
        <f t="shared" si="524"/>
        <v>0</v>
      </c>
      <c r="KW53">
        <f t="shared" si="525"/>
        <v>0</v>
      </c>
      <c r="KX53">
        <f t="shared" si="526"/>
        <v>0</v>
      </c>
      <c r="KY53">
        <f t="shared" si="527"/>
        <v>0</v>
      </c>
      <c r="KZ53">
        <f t="shared" si="528"/>
        <v>0</v>
      </c>
      <c r="LA53">
        <f t="shared" si="529"/>
        <v>0</v>
      </c>
      <c r="LB53">
        <f t="shared" si="530"/>
        <v>0</v>
      </c>
      <c r="LC53">
        <f t="shared" si="531"/>
        <v>0</v>
      </c>
      <c r="LD53">
        <f t="shared" si="532"/>
        <v>0</v>
      </c>
      <c r="LE53">
        <f t="shared" si="533"/>
        <v>0</v>
      </c>
      <c r="LF53">
        <f t="shared" si="534"/>
        <v>0</v>
      </c>
      <c r="LG53">
        <f t="shared" si="535"/>
        <v>0</v>
      </c>
      <c r="LH53">
        <f t="shared" si="536"/>
        <v>0</v>
      </c>
      <c r="LI53">
        <f t="shared" si="537"/>
        <v>0</v>
      </c>
      <c r="LJ53">
        <f t="shared" si="538"/>
        <v>0</v>
      </c>
      <c r="LK53">
        <f t="shared" si="539"/>
        <v>0</v>
      </c>
      <c r="LL53">
        <f t="shared" si="540"/>
        <v>0</v>
      </c>
      <c r="LM53">
        <f t="shared" si="541"/>
        <v>0</v>
      </c>
      <c r="LN53">
        <f t="shared" si="542"/>
        <v>0</v>
      </c>
      <c r="LO53">
        <f t="shared" si="543"/>
        <v>553</v>
      </c>
      <c r="LP53">
        <f t="shared" si="544"/>
        <v>0</v>
      </c>
      <c r="LQ53">
        <f t="shared" si="545"/>
        <v>0</v>
      </c>
      <c r="LR53">
        <f t="shared" si="546"/>
        <v>0</v>
      </c>
      <c r="LS53">
        <f t="shared" si="547"/>
        <v>0</v>
      </c>
      <c r="LT53" t="str">
        <f t="shared" si="548"/>
        <v/>
      </c>
      <c r="LU53" t="str">
        <f t="shared" si="549"/>
        <v/>
      </c>
      <c r="LV53">
        <f t="shared" si="550"/>
        <v>3</v>
      </c>
      <c r="MS53">
        <f t="shared" si="551"/>
        <v>999</v>
      </c>
      <c r="MT53">
        <f t="shared" si="552"/>
        <v>999</v>
      </c>
      <c r="NB53">
        <v>50</v>
      </c>
      <c r="NC53">
        <f t="shared" si="713"/>
        <v>0</v>
      </c>
      <c r="ND53">
        <f t="shared" si="714"/>
        <v>0</v>
      </c>
      <c r="NE53">
        <f t="shared" si="715"/>
        <v>0</v>
      </c>
      <c r="NF53">
        <f t="shared" si="716"/>
        <v>0</v>
      </c>
      <c r="NG53">
        <f t="shared" si="717"/>
        <v>0</v>
      </c>
      <c r="NH53">
        <f t="shared" si="718"/>
        <v>0</v>
      </c>
      <c r="NI53">
        <f t="shared" si="719"/>
        <v>0</v>
      </c>
      <c r="NJ53">
        <f t="shared" si="720"/>
        <v>0</v>
      </c>
      <c r="NK53">
        <f t="shared" si="721"/>
        <v>0</v>
      </c>
      <c r="NL53">
        <f t="shared" si="722"/>
        <v>0</v>
      </c>
      <c r="NM53">
        <f t="shared" si="553"/>
        <v>0</v>
      </c>
      <c r="NN53">
        <f t="shared" si="554"/>
        <v>0</v>
      </c>
      <c r="NO53">
        <f t="shared" si="555"/>
        <v>0</v>
      </c>
      <c r="NP53">
        <f t="shared" si="556"/>
        <v>0</v>
      </c>
      <c r="NQ53">
        <f t="shared" si="557"/>
        <v>0</v>
      </c>
      <c r="NR53">
        <f t="shared" si="558"/>
        <v>0</v>
      </c>
      <c r="NS53">
        <f t="shared" si="559"/>
        <v>0</v>
      </c>
      <c r="NT53">
        <f t="shared" si="560"/>
        <v>0</v>
      </c>
      <c r="NU53">
        <f t="shared" si="561"/>
        <v>0</v>
      </c>
      <c r="NV53">
        <f t="shared" si="562"/>
        <v>0</v>
      </c>
      <c r="NW53">
        <f t="shared" si="563"/>
        <v>0</v>
      </c>
      <c r="NX53">
        <f t="shared" si="564"/>
        <v>0</v>
      </c>
      <c r="NY53">
        <f t="shared" si="565"/>
        <v>0</v>
      </c>
      <c r="NZ53">
        <f t="shared" si="566"/>
        <v>0</v>
      </c>
      <c r="OA53">
        <f t="shared" si="567"/>
        <v>0</v>
      </c>
      <c r="OB53">
        <f t="shared" si="568"/>
        <v>0</v>
      </c>
      <c r="OC53">
        <f t="shared" si="569"/>
        <v>0</v>
      </c>
      <c r="OD53">
        <f t="shared" si="570"/>
        <v>0</v>
      </c>
      <c r="OE53">
        <f t="shared" si="571"/>
        <v>0</v>
      </c>
      <c r="OF53">
        <f t="shared" si="572"/>
        <v>0</v>
      </c>
      <c r="OG53">
        <f t="shared" si="573"/>
        <v>0</v>
      </c>
      <c r="OH53">
        <f t="shared" si="574"/>
        <v>0</v>
      </c>
      <c r="OI53">
        <f t="shared" si="575"/>
        <v>0</v>
      </c>
      <c r="OJ53">
        <f t="shared" si="576"/>
        <v>0</v>
      </c>
      <c r="OK53">
        <f t="shared" si="577"/>
        <v>0</v>
      </c>
      <c r="OL53">
        <f t="shared" si="578"/>
        <v>0</v>
      </c>
      <c r="OM53">
        <f t="shared" si="579"/>
        <v>0</v>
      </c>
      <c r="ON53">
        <f t="shared" si="580"/>
        <v>0</v>
      </c>
      <c r="OO53">
        <f t="shared" si="581"/>
        <v>0</v>
      </c>
      <c r="OP53">
        <f t="shared" si="582"/>
        <v>0</v>
      </c>
      <c r="OQ53">
        <f t="shared" si="583"/>
        <v>653</v>
      </c>
      <c r="OR53">
        <f t="shared" si="584"/>
        <v>0</v>
      </c>
      <c r="OS53">
        <f t="shared" si="585"/>
        <v>0</v>
      </c>
      <c r="OT53">
        <f t="shared" si="586"/>
        <v>0</v>
      </c>
      <c r="OU53">
        <f t="shared" si="587"/>
        <v>0</v>
      </c>
      <c r="OV53" t="str">
        <f t="shared" si="588"/>
        <v/>
      </c>
      <c r="OW53" t="str">
        <f t="shared" si="589"/>
        <v/>
      </c>
      <c r="OX53">
        <f t="shared" si="590"/>
        <v>3</v>
      </c>
      <c r="PU53">
        <f t="shared" si="591"/>
        <v>999</v>
      </c>
      <c r="PV53">
        <f t="shared" si="592"/>
        <v>999</v>
      </c>
      <c r="QD53">
        <v>50</v>
      </c>
      <c r="QE53">
        <f t="shared" si="723"/>
        <v>0</v>
      </c>
      <c r="QF53">
        <f t="shared" si="724"/>
        <v>0</v>
      </c>
      <c r="QG53">
        <f t="shared" si="725"/>
        <v>0</v>
      </c>
      <c r="QH53">
        <f t="shared" si="726"/>
        <v>0</v>
      </c>
      <c r="QI53">
        <f t="shared" si="727"/>
        <v>0</v>
      </c>
      <c r="QJ53">
        <f t="shared" si="728"/>
        <v>0</v>
      </c>
      <c r="QK53">
        <f t="shared" si="729"/>
        <v>0</v>
      </c>
      <c r="QL53">
        <f t="shared" si="730"/>
        <v>0</v>
      </c>
      <c r="QM53">
        <f t="shared" si="731"/>
        <v>0</v>
      </c>
      <c r="QN53">
        <f t="shared" si="732"/>
        <v>0</v>
      </c>
      <c r="QO53">
        <f t="shared" si="593"/>
        <v>0</v>
      </c>
      <c r="QP53">
        <f t="shared" si="594"/>
        <v>0</v>
      </c>
      <c r="QQ53">
        <f t="shared" si="595"/>
        <v>0</v>
      </c>
      <c r="QR53">
        <f t="shared" si="596"/>
        <v>0</v>
      </c>
      <c r="QS53">
        <f t="shared" si="597"/>
        <v>0</v>
      </c>
      <c r="QT53">
        <f t="shared" si="598"/>
        <v>0</v>
      </c>
      <c r="QU53">
        <f t="shared" si="599"/>
        <v>0</v>
      </c>
      <c r="QV53">
        <f t="shared" si="600"/>
        <v>0</v>
      </c>
      <c r="QW53">
        <f t="shared" si="601"/>
        <v>0</v>
      </c>
      <c r="QX53">
        <f t="shared" si="602"/>
        <v>0</v>
      </c>
      <c r="QY53">
        <f t="shared" si="603"/>
        <v>0</v>
      </c>
      <c r="QZ53">
        <f t="shared" si="604"/>
        <v>0</v>
      </c>
      <c r="RA53">
        <f t="shared" si="605"/>
        <v>0</v>
      </c>
      <c r="RB53">
        <f t="shared" si="606"/>
        <v>0</v>
      </c>
      <c r="RC53">
        <f t="shared" si="607"/>
        <v>0</v>
      </c>
      <c r="RD53">
        <f t="shared" si="608"/>
        <v>0</v>
      </c>
      <c r="RE53">
        <f t="shared" si="609"/>
        <v>0</v>
      </c>
      <c r="RF53">
        <f t="shared" si="610"/>
        <v>0</v>
      </c>
      <c r="RG53">
        <f t="shared" si="611"/>
        <v>0</v>
      </c>
      <c r="RH53">
        <f t="shared" si="612"/>
        <v>0</v>
      </c>
      <c r="RI53">
        <f t="shared" si="613"/>
        <v>0</v>
      </c>
      <c r="RJ53">
        <f t="shared" si="614"/>
        <v>0</v>
      </c>
      <c r="RK53">
        <f t="shared" si="615"/>
        <v>0</v>
      </c>
      <c r="RL53">
        <f t="shared" si="616"/>
        <v>0</v>
      </c>
      <c r="RM53">
        <f t="shared" si="617"/>
        <v>0</v>
      </c>
      <c r="RN53">
        <f t="shared" si="618"/>
        <v>0</v>
      </c>
      <c r="RO53">
        <f t="shared" si="619"/>
        <v>0</v>
      </c>
      <c r="RP53">
        <f t="shared" si="620"/>
        <v>0</v>
      </c>
      <c r="RQ53">
        <f t="shared" si="621"/>
        <v>0</v>
      </c>
      <c r="RR53">
        <f t="shared" si="622"/>
        <v>0</v>
      </c>
      <c r="RS53">
        <f t="shared" si="623"/>
        <v>753</v>
      </c>
      <c r="RT53">
        <f t="shared" si="624"/>
        <v>0</v>
      </c>
      <c r="RU53">
        <f t="shared" si="625"/>
        <v>0</v>
      </c>
      <c r="RV53">
        <f t="shared" si="626"/>
        <v>0</v>
      </c>
      <c r="RW53">
        <f t="shared" si="627"/>
        <v>0</v>
      </c>
      <c r="RX53" t="str">
        <f t="shared" si="628"/>
        <v/>
      </c>
      <c r="RY53" t="str">
        <f t="shared" si="629"/>
        <v/>
      </c>
      <c r="RZ53">
        <f t="shared" si="630"/>
        <v>3</v>
      </c>
      <c r="SW53">
        <f t="shared" si="631"/>
        <v>999</v>
      </c>
      <c r="SX53">
        <f t="shared" si="632"/>
        <v>999</v>
      </c>
      <c r="TF53">
        <v>50</v>
      </c>
      <c r="TG53">
        <f t="shared" si="733"/>
        <v>0</v>
      </c>
      <c r="TH53">
        <f t="shared" si="734"/>
        <v>0</v>
      </c>
      <c r="TI53">
        <f t="shared" si="735"/>
        <v>0</v>
      </c>
      <c r="TJ53">
        <f t="shared" si="736"/>
        <v>0</v>
      </c>
      <c r="TK53">
        <f t="shared" si="737"/>
        <v>0</v>
      </c>
      <c r="TL53">
        <f t="shared" si="738"/>
        <v>0</v>
      </c>
      <c r="TM53">
        <f t="shared" si="739"/>
        <v>0</v>
      </c>
      <c r="TN53">
        <f t="shared" si="740"/>
        <v>0</v>
      </c>
      <c r="TO53">
        <f t="shared" si="741"/>
        <v>0</v>
      </c>
      <c r="TP53">
        <f t="shared" si="742"/>
        <v>0</v>
      </c>
      <c r="TQ53">
        <f t="shared" si="633"/>
        <v>0</v>
      </c>
      <c r="TR53">
        <f t="shared" si="634"/>
        <v>0</v>
      </c>
      <c r="TS53">
        <f t="shared" si="635"/>
        <v>0</v>
      </c>
      <c r="TT53">
        <f t="shared" si="636"/>
        <v>0</v>
      </c>
      <c r="TU53">
        <f t="shared" si="637"/>
        <v>0</v>
      </c>
      <c r="TV53">
        <f t="shared" si="638"/>
        <v>0</v>
      </c>
      <c r="TW53">
        <f t="shared" si="639"/>
        <v>0</v>
      </c>
      <c r="TX53">
        <f t="shared" si="640"/>
        <v>0</v>
      </c>
      <c r="TY53">
        <f t="shared" si="641"/>
        <v>0</v>
      </c>
      <c r="TZ53">
        <f t="shared" si="642"/>
        <v>0</v>
      </c>
      <c r="UA53">
        <f t="shared" si="643"/>
        <v>0</v>
      </c>
      <c r="UB53">
        <f t="shared" si="644"/>
        <v>0</v>
      </c>
      <c r="UC53">
        <f t="shared" si="645"/>
        <v>0</v>
      </c>
      <c r="UD53">
        <f t="shared" si="646"/>
        <v>0</v>
      </c>
      <c r="UE53">
        <f t="shared" si="647"/>
        <v>0</v>
      </c>
      <c r="UF53">
        <f t="shared" si="648"/>
        <v>0</v>
      </c>
      <c r="UG53">
        <f t="shared" si="649"/>
        <v>0</v>
      </c>
      <c r="UH53">
        <f t="shared" si="650"/>
        <v>0</v>
      </c>
      <c r="UI53">
        <f t="shared" si="651"/>
        <v>0</v>
      </c>
      <c r="UJ53">
        <f t="shared" si="652"/>
        <v>0</v>
      </c>
      <c r="UK53">
        <f t="shared" si="653"/>
        <v>0</v>
      </c>
      <c r="UL53">
        <f t="shared" si="654"/>
        <v>0</v>
      </c>
      <c r="UM53">
        <f t="shared" si="655"/>
        <v>0</v>
      </c>
      <c r="UN53">
        <f t="shared" si="656"/>
        <v>0</v>
      </c>
      <c r="UO53">
        <f t="shared" si="657"/>
        <v>0</v>
      </c>
      <c r="UP53">
        <f t="shared" si="658"/>
        <v>0</v>
      </c>
      <c r="UQ53">
        <f t="shared" si="659"/>
        <v>0</v>
      </c>
      <c r="UR53">
        <f t="shared" si="660"/>
        <v>0</v>
      </c>
      <c r="US53">
        <f t="shared" si="661"/>
        <v>0</v>
      </c>
      <c r="UT53">
        <f t="shared" si="662"/>
        <v>0</v>
      </c>
      <c r="UU53">
        <f t="shared" si="663"/>
        <v>853</v>
      </c>
      <c r="UV53">
        <f t="shared" si="664"/>
        <v>0</v>
      </c>
      <c r="UW53">
        <f t="shared" si="665"/>
        <v>0</v>
      </c>
      <c r="UX53">
        <f t="shared" si="666"/>
        <v>0</v>
      </c>
      <c r="UY53">
        <f t="shared" si="667"/>
        <v>0</v>
      </c>
      <c r="UZ53" t="str">
        <f t="shared" si="668"/>
        <v/>
      </c>
      <c r="VA53" t="str">
        <f t="shared" si="669"/>
        <v/>
      </c>
      <c r="VB53">
        <f t="shared" si="670"/>
        <v>3</v>
      </c>
      <c r="VY53">
        <f t="shared" si="671"/>
        <v>999</v>
      </c>
      <c r="VZ53">
        <f t="shared" si="672"/>
        <v>999</v>
      </c>
      <c r="WH53">
        <v>50</v>
      </c>
      <c r="WI53">
        <f t="shared" si="383"/>
        <v>395.43</v>
      </c>
      <c r="WJ53">
        <f t="shared" si="384"/>
        <v>5248.47</v>
      </c>
      <c r="WK53">
        <f t="shared" si="385"/>
        <v>2055.9</v>
      </c>
      <c r="WL53">
        <f t="shared" si="386"/>
        <v>0</v>
      </c>
      <c r="WM53">
        <f t="shared" si="387"/>
        <v>0</v>
      </c>
      <c r="WN53">
        <f t="shared" si="388"/>
        <v>0</v>
      </c>
      <c r="WO53">
        <f t="shared" si="389"/>
        <v>0</v>
      </c>
      <c r="WP53">
        <f t="shared" si="390"/>
        <v>0</v>
      </c>
      <c r="WQ53">
        <f t="shared" si="391"/>
        <v>0</v>
      </c>
      <c r="WR53">
        <f t="shared" si="392"/>
        <v>0</v>
      </c>
      <c r="WS53">
        <f t="shared" si="280"/>
        <v>90</v>
      </c>
      <c r="WT53">
        <f t="shared" si="281"/>
        <v>163</v>
      </c>
      <c r="WU53">
        <f t="shared" si="282"/>
        <v>200</v>
      </c>
      <c r="WV53">
        <f t="shared" si="283"/>
        <v>0</v>
      </c>
      <c r="WW53">
        <f t="shared" si="284"/>
        <v>0</v>
      </c>
      <c r="WX53">
        <f t="shared" si="285"/>
        <v>0</v>
      </c>
      <c r="WY53">
        <f t="shared" si="286"/>
        <v>0</v>
      </c>
      <c r="WZ53">
        <f t="shared" si="287"/>
        <v>0</v>
      </c>
      <c r="XA53">
        <f t="shared" si="288"/>
        <v>0</v>
      </c>
      <c r="XB53">
        <f t="shared" si="289"/>
        <v>0</v>
      </c>
      <c r="XC53">
        <f t="shared" si="290"/>
        <v>313.01</v>
      </c>
      <c r="XD53">
        <f t="shared" si="291"/>
        <v>5205.7</v>
      </c>
      <c r="XE53">
        <f t="shared" si="292"/>
        <v>1876.29</v>
      </c>
      <c r="XF53">
        <f t="shared" si="293"/>
        <v>0</v>
      </c>
      <c r="XG53">
        <f t="shared" si="294"/>
        <v>0</v>
      </c>
      <c r="XH53">
        <f t="shared" si="295"/>
        <v>0</v>
      </c>
      <c r="XI53">
        <f t="shared" si="296"/>
        <v>0</v>
      </c>
      <c r="XJ53">
        <f t="shared" si="297"/>
        <v>0</v>
      </c>
      <c r="XK53">
        <f t="shared" si="298"/>
        <v>0</v>
      </c>
      <c r="XL53">
        <f t="shared" si="299"/>
        <v>0</v>
      </c>
      <c r="XM53">
        <f t="shared" si="300"/>
        <v>313.01</v>
      </c>
      <c r="XN53">
        <f t="shared" si="301"/>
        <v>5205.7</v>
      </c>
      <c r="XO53">
        <f t="shared" si="302"/>
        <v>1876.29</v>
      </c>
      <c r="XP53">
        <f t="shared" si="303"/>
        <v>0</v>
      </c>
      <c r="XQ53">
        <f t="shared" si="304"/>
        <v>0</v>
      </c>
      <c r="XR53">
        <f t="shared" si="305"/>
        <v>0</v>
      </c>
      <c r="XS53">
        <f t="shared" si="306"/>
        <v>0</v>
      </c>
      <c r="XT53">
        <f t="shared" si="307"/>
        <v>0</v>
      </c>
      <c r="XU53">
        <f t="shared" si="308"/>
        <v>0</v>
      </c>
      <c r="XV53">
        <f t="shared" si="309"/>
        <v>0</v>
      </c>
      <c r="XX53">
        <f t="shared" si="310"/>
        <v>7699.8000000000011</v>
      </c>
      <c r="XY53">
        <f t="shared" si="311"/>
        <v>7395</v>
      </c>
      <c r="XZ53">
        <f t="shared" si="312"/>
        <v>148.19999999999999</v>
      </c>
    </row>
    <row r="54" spans="1:650" x14ac:dyDescent="0.45">
      <c r="C54" s="24">
        <v>100</v>
      </c>
      <c r="D54" s="31">
        <f>LR2</f>
        <v>19</v>
      </c>
      <c r="E54" s="31">
        <f>LS2</f>
        <v>29</v>
      </c>
      <c r="F54" s="31">
        <f>IF(LW2&lt;=0,"",IF(LQ2=1,LP2,"&gt;72"))</f>
        <v>48</v>
      </c>
      <c r="G54" s="32">
        <f>LV2</f>
        <v>47484</v>
      </c>
      <c r="H54" s="33">
        <f>LT2</f>
        <v>7944.2799999999979</v>
      </c>
      <c r="I54" s="34">
        <f>IF(OR(LW2&lt;=0,LT2=""),"",MAX(0,YB2-LT2))</f>
        <v>7978.31</v>
      </c>
      <c r="AT54">
        <v>51</v>
      </c>
      <c r="AU54">
        <f t="shared" si="673"/>
        <v>0</v>
      </c>
      <c r="AV54">
        <f t="shared" si="674"/>
        <v>0</v>
      </c>
      <c r="AW54">
        <f t="shared" si="675"/>
        <v>0</v>
      </c>
      <c r="AX54">
        <f t="shared" si="676"/>
        <v>0</v>
      </c>
      <c r="AY54">
        <f t="shared" si="677"/>
        <v>0</v>
      </c>
      <c r="AZ54">
        <f t="shared" si="678"/>
        <v>0</v>
      </c>
      <c r="BA54">
        <f t="shared" si="679"/>
        <v>0</v>
      </c>
      <c r="BB54">
        <f t="shared" si="680"/>
        <v>0</v>
      </c>
      <c r="BC54">
        <f t="shared" si="681"/>
        <v>0</v>
      </c>
      <c r="BD54">
        <f t="shared" si="682"/>
        <v>0</v>
      </c>
      <c r="BE54">
        <f t="shared" si="393"/>
        <v>0</v>
      </c>
      <c r="BF54">
        <f t="shared" si="394"/>
        <v>0</v>
      </c>
      <c r="BG54">
        <f t="shared" si="395"/>
        <v>0</v>
      </c>
      <c r="BH54">
        <f t="shared" si="396"/>
        <v>0</v>
      </c>
      <c r="BI54">
        <f t="shared" si="397"/>
        <v>0</v>
      </c>
      <c r="BJ54">
        <f t="shared" si="398"/>
        <v>0</v>
      </c>
      <c r="BK54">
        <f t="shared" si="399"/>
        <v>0</v>
      </c>
      <c r="BL54">
        <f t="shared" si="400"/>
        <v>0</v>
      </c>
      <c r="BM54">
        <f t="shared" si="401"/>
        <v>0</v>
      </c>
      <c r="BN54">
        <f t="shared" si="402"/>
        <v>0</v>
      </c>
      <c r="BO54">
        <f t="shared" si="403"/>
        <v>0</v>
      </c>
      <c r="BP54">
        <f t="shared" si="404"/>
        <v>0</v>
      </c>
      <c r="BQ54">
        <f t="shared" si="405"/>
        <v>0</v>
      </c>
      <c r="BR54">
        <f t="shared" si="406"/>
        <v>0</v>
      </c>
      <c r="BS54">
        <f t="shared" si="407"/>
        <v>0</v>
      </c>
      <c r="BT54">
        <f t="shared" si="408"/>
        <v>0</v>
      </c>
      <c r="BU54">
        <f t="shared" si="409"/>
        <v>0</v>
      </c>
      <c r="BV54">
        <f t="shared" si="410"/>
        <v>0</v>
      </c>
      <c r="BW54">
        <f t="shared" si="411"/>
        <v>0</v>
      </c>
      <c r="BX54">
        <f t="shared" si="412"/>
        <v>0</v>
      </c>
      <c r="BY54">
        <f t="shared" si="413"/>
        <v>0</v>
      </c>
      <c r="BZ54">
        <f t="shared" si="414"/>
        <v>0</v>
      </c>
      <c r="CA54">
        <f t="shared" si="415"/>
        <v>0</v>
      </c>
      <c r="CB54">
        <f t="shared" si="416"/>
        <v>0</v>
      </c>
      <c r="CC54">
        <f t="shared" si="417"/>
        <v>0</v>
      </c>
      <c r="CD54">
        <f t="shared" si="418"/>
        <v>0</v>
      </c>
      <c r="CE54">
        <f t="shared" si="419"/>
        <v>0</v>
      </c>
      <c r="CF54">
        <f t="shared" si="420"/>
        <v>0</v>
      </c>
      <c r="CG54">
        <f t="shared" si="421"/>
        <v>0</v>
      </c>
      <c r="CH54">
        <f t="shared" si="422"/>
        <v>0</v>
      </c>
      <c r="CI54">
        <f t="shared" si="423"/>
        <v>653</v>
      </c>
      <c r="CJ54">
        <f t="shared" si="424"/>
        <v>0</v>
      </c>
      <c r="CK54">
        <f t="shared" si="425"/>
        <v>0</v>
      </c>
      <c r="CL54">
        <f t="shared" si="426"/>
        <v>0</v>
      </c>
      <c r="CM54">
        <f t="shared" si="427"/>
        <v>0</v>
      </c>
      <c r="CN54" t="str">
        <f t="shared" si="428"/>
        <v/>
      </c>
      <c r="CO54" t="str">
        <f t="shared" si="429"/>
        <v/>
      </c>
      <c r="CP54">
        <f t="shared" si="430"/>
        <v>3</v>
      </c>
      <c r="DM54">
        <f t="shared" si="431"/>
        <v>999</v>
      </c>
      <c r="DN54">
        <f t="shared" si="432"/>
        <v>999</v>
      </c>
      <c r="DV54">
        <v>51</v>
      </c>
      <c r="DW54">
        <f t="shared" si="683"/>
        <v>0</v>
      </c>
      <c r="DX54">
        <f t="shared" si="684"/>
        <v>0</v>
      </c>
      <c r="DY54">
        <f t="shared" si="685"/>
        <v>0</v>
      </c>
      <c r="DZ54">
        <f t="shared" si="686"/>
        <v>0</v>
      </c>
      <c r="EA54">
        <f t="shared" si="687"/>
        <v>0</v>
      </c>
      <c r="EB54">
        <f t="shared" si="688"/>
        <v>0</v>
      </c>
      <c r="EC54">
        <f t="shared" si="689"/>
        <v>0</v>
      </c>
      <c r="ED54">
        <f t="shared" si="690"/>
        <v>0</v>
      </c>
      <c r="EE54">
        <f t="shared" si="691"/>
        <v>0</v>
      </c>
      <c r="EF54">
        <f t="shared" si="692"/>
        <v>0</v>
      </c>
      <c r="EG54">
        <f t="shared" si="433"/>
        <v>0</v>
      </c>
      <c r="EH54">
        <f t="shared" si="434"/>
        <v>0</v>
      </c>
      <c r="EI54">
        <f t="shared" si="435"/>
        <v>0</v>
      </c>
      <c r="EJ54">
        <f t="shared" si="436"/>
        <v>0</v>
      </c>
      <c r="EK54">
        <f t="shared" si="437"/>
        <v>0</v>
      </c>
      <c r="EL54">
        <f t="shared" si="438"/>
        <v>0</v>
      </c>
      <c r="EM54">
        <f t="shared" si="439"/>
        <v>0</v>
      </c>
      <c r="EN54">
        <f t="shared" si="440"/>
        <v>0</v>
      </c>
      <c r="EO54">
        <f t="shared" si="441"/>
        <v>0</v>
      </c>
      <c r="EP54">
        <f t="shared" si="442"/>
        <v>0</v>
      </c>
      <c r="EQ54">
        <f t="shared" si="443"/>
        <v>0</v>
      </c>
      <c r="ER54">
        <f t="shared" si="444"/>
        <v>0</v>
      </c>
      <c r="ES54">
        <f t="shared" si="445"/>
        <v>0</v>
      </c>
      <c r="ET54">
        <f t="shared" si="446"/>
        <v>0</v>
      </c>
      <c r="EU54">
        <f t="shared" si="447"/>
        <v>0</v>
      </c>
      <c r="EV54">
        <f t="shared" si="448"/>
        <v>0</v>
      </c>
      <c r="EW54">
        <f t="shared" si="449"/>
        <v>0</v>
      </c>
      <c r="EX54">
        <f t="shared" si="450"/>
        <v>0</v>
      </c>
      <c r="EY54">
        <f t="shared" si="451"/>
        <v>0</v>
      </c>
      <c r="EZ54">
        <f t="shared" si="452"/>
        <v>0</v>
      </c>
      <c r="FA54">
        <f t="shared" si="453"/>
        <v>0</v>
      </c>
      <c r="FB54">
        <f t="shared" si="454"/>
        <v>0</v>
      </c>
      <c r="FC54">
        <f t="shared" si="455"/>
        <v>0</v>
      </c>
      <c r="FD54">
        <f t="shared" si="456"/>
        <v>0</v>
      </c>
      <c r="FE54">
        <f t="shared" si="457"/>
        <v>0</v>
      </c>
      <c r="FF54">
        <f t="shared" si="458"/>
        <v>0</v>
      </c>
      <c r="FG54">
        <f t="shared" si="459"/>
        <v>0</v>
      </c>
      <c r="FH54">
        <f t="shared" si="460"/>
        <v>0</v>
      </c>
      <c r="FI54">
        <f t="shared" si="461"/>
        <v>0</v>
      </c>
      <c r="FJ54">
        <f t="shared" si="462"/>
        <v>0</v>
      </c>
      <c r="FK54">
        <f t="shared" si="463"/>
        <v>653</v>
      </c>
      <c r="FL54">
        <f t="shared" si="464"/>
        <v>0</v>
      </c>
      <c r="FM54">
        <f t="shared" si="465"/>
        <v>0</v>
      </c>
      <c r="FN54">
        <f t="shared" si="466"/>
        <v>0</v>
      </c>
      <c r="FO54">
        <f t="shared" si="467"/>
        <v>0</v>
      </c>
      <c r="FP54" t="str">
        <f t="shared" si="468"/>
        <v/>
      </c>
      <c r="FQ54" t="str">
        <f t="shared" si="469"/>
        <v/>
      </c>
      <c r="FR54">
        <f t="shared" si="470"/>
        <v>3</v>
      </c>
      <c r="GO54">
        <f t="shared" si="471"/>
        <v>999</v>
      </c>
      <c r="GP54">
        <f t="shared" si="472"/>
        <v>999</v>
      </c>
      <c r="GX54">
        <v>51</v>
      </c>
      <c r="GY54">
        <f t="shared" si="693"/>
        <v>313.01</v>
      </c>
      <c r="GZ54">
        <f t="shared" si="694"/>
        <v>5205.7</v>
      </c>
      <c r="HA54">
        <f t="shared" si="695"/>
        <v>1876.29</v>
      </c>
      <c r="HB54">
        <f t="shared" si="696"/>
        <v>0</v>
      </c>
      <c r="HC54">
        <f t="shared" si="697"/>
        <v>0</v>
      </c>
      <c r="HD54">
        <f t="shared" si="698"/>
        <v>0</v>
      </c>
      <c r="HE54">
        <f t="shared" si="699"/>
        <v>0</v>
      </c>
      <c r="HF54">
        <f t="shared" si="700"/>
        <v>0</v>
      </c>
      <c r="HG54">
        <f t="shared" si="701"/>
        <v>0</v>
      </c>
      <c r="HH54">
        <f t="shared" si="702"/>
        <v>0</v>
      </c>
      <c r="HI54">
        <f t="shared" si="473"/>
        <v>90</v>
      </c>
      <c r="HJ54">
        <f t="shared" si="474"/>
        <v>163</v>
      </c>
      <c r="HK54">
        <f t="shared" si="475"/>
        <v>200</v>
      </c>
      <c r="HL54">
        <f t="shared" si="476"/>
        <v>0</v>
      </c>
      <c r="HM54">
        <f t="shared" si="477"/>
        <v>0</v>
      </c>
      <c r="HN54">
        <f t="shared" si="478"/>
        <v>0</v>
      </c>
      <c r="HO54">
        <f t="shared" si="479"/>
        <v>0</v>
      </c>
      <c r="HP54">
        <f t="shared" si="480"/>
        <v>0</v>
      </c>
      <c r="HQ54">
        <f t="shared" si="481"/>
        <v>0</v>
      </c>
      <c r="HR54">
        <f t="shared" si="482"/>
        <v>0</v>
      </c>
      <c r="HS54">
        <f t="shared" si="483"/>
        <v>229.01</v>
      </c>
      <c r="HT54">
        <f t="shared" si="484"/>
        <v>5161.95</v>
      </c>
      <c r="HU54">
        <f t="shared" si="485"/>
        <v>1694.8999999999999</v>
      </c>
      <c r="HV54">
        <f t="shared" si="486"/>
        <v>0</v>
      </c>
      <c r="HW54">
        <f t="shared" si="487"/>
        <v>0</v>
      </c>
      <c r="HX54">
        <f t="shared" si="488"/>
        <v>0</v>
      </c>
      <c r="HY54">
        <f t="shared" si="489"/>
        <v>0</v>
      </c>
      <c r="HZ54">
        <f t="shared" si="490"/>
        <v>0</v>
      </c>
      <c r="IA54">
        <f t="shared" si="491"/>
        <v>0</v>
      </c>
      <c r="IB54">
        <f t="shared" si="492"/>
        <v>0</v>
      </c>
      <c r="IC54">
        <f t="shared" si="493"/>
        <v>229.01</v>
      </c>
      <c r="ID54">
        <f t="shared" si="494"/>
        <v>5161.95</v>
      </c>
      <c r="IE54">
        <f t="shared" si="495"/>
        <v>1694.9</v>
      </c>
      <c r="IF54">
        <f t="shared" si="496"/>
        <v>0</v>
      </c>
      <c r="IG54">
        <f t="shared" si="497"/>
        <v>0</v>
      </c>
      <c r="IH54">
        <f t="shared" si="498"/>
        <v>0</v>
      </c>
      <c r="II54">
        <f t="shared" si="499"/>
        <v>0</v>
      </c>
      <c r="IJ54">
        <f t="shared" si="500"/>
        <v>0</v>
      </c>
      <c r="IK54">
        <f t="shared" si="501"/>
        <v>0</v>
      </c>
      <c r="IL54">
        <f t="shared" si="502"/>
        <v>0</v>
      </c>
      <c r="IM54">
        <f t="shared" si="503"/>
        <v>0</v>
      </c>
      <c r="IN54">
        <f t="shared" si="504"/>
        <v>7395</v>
      </c>
      <c r="IO54">
        <f t="shared" si="505"/>
        <v>7085.8600000000006</v>
      </c>
      <c r="IP54">
        <f t="shared" si="506"/>
        <v>143.86000000000001</v>
      </c>
      <c r="IQ54">
        <f t="shared" si="507"/>
        <v>452.99999999999943</v>
      </c>
      <c r="IR54">
        <f t="shared" si="508"/>
        <v>1</v>
      </c>
      <c r="IS54" t="str">
        <f t="shared" si="509"/>
        <v/>
      </c>
      <c r="IT54">
        <f t="shared" si="510"/>
        <v>0</v>
      </c>
      <c r="JQ54">
        <f t="shared" si="511"/>
        <v>1</v>
      </c>
      <c r="JR54">
        <f t="shared" si="512"/>
        <v>999</v>
      </c>
      <c r="JZ54">
        <v>51</v>
      </c>
      <c r="KA54">
        <f t="shared" si="703"/>
        <v>0</v>
      </c>
      <c r="KB54">
        <f t="shared" si="704"/>
        <v>0</v>
      </c>
      <c r="KC54">
        <f t="shared" si="705"/>
        <v>0</v>
      </c>
      <c r="KD54">
        <f t="shared" si="706"/>
        <v>0</v>
      </c>
      <c r="KE54">
        <f t="shared" si="707"/>
        <v>0</v>
      </c>
      <c r="KF54">
        <f t="shared" si="708"/>
        <v>0</v>
      </c>
      <c r="KG54">
        <f t="shared" si="709"/>
        <v>0</v>
      </c>
      <c r="KH54">
        <f t="shared" si="710"/>
        <v>0</v>
      </c>
      <c r="KI54">
        <f t="shared" si="711"/>
        <v>0</v>
      </c>
      <c r="KJ54">
        <f t="shared" si="712"/>
        <v>0</v>
      </c>
      <c r="KK54">
        <f t="shared" si="513"/>
        <v>0</v>
      </c>
      <c r="KL54">
        <f t="shared" si="514"/>
        <v>0</v>
      </c>
      <c r="KM54">
        <f t="shared" si="515"/>
        <v>0</v>
      </c>
      <c r="KN54">
        <f t="shared" si="516"/>
        <v>0</v>
      </c>
      <c r="KO54">
        <f t="shared" si="517"/>
        <v>0</v>
      </c>
      <c r="KP54">
        <f t="shared" si="518"/>
        <v>0</v>
      </c>
      <c r="KQ54">
        <f t="shared" si="519"/>
        <v>0</v>
      </c>
      <c r="KR54">
        <f t="shared" si="520"/>
        <v>0</v>
      </c>
      <c r="KS54">
        <f t="shared" si="521"/>
        <v>0</v>
      </c>
      <c r="KT54">
        <f t="shared" si="522"/>
        <v>0</v>
      </c>
      <c r="KU54">
        <f t="shared" si="523"/>
        <v>0</v>
      </c>
      <c r="KV54">
        <f t="shared" si="524"/>
        <v>0</v>
      </c>
      <c r="KW54">
        <f t="shared" si="525"/>
        <v>0</v>
      </c>
      <c r="KX54">
        <f t="shared" si="526"/>
        <v>0</v>
      </c>
      <c r="KY54">
        <f t="shared" si="527"/>
        <v>0</v>
      </c>
      <c r="KZ54">
        <f t="shared" si="528"/>
        <v>0</v>
      </c>
      <c r="LA54">
        <f t="shared" si="529"/>
        <v>0</v>
      </c>
      <c r="LB54">
        <f t="shared" si="530"/>
        <v>0</v>
      </c>
      <c r="LC54">
        <f t="shared" si="531"/>
        <v>0</v>
      </c>
      <c r="LD54">
        <f t="shared" si="532"/>
        <v>0</v>
      </c>
      <c r="LE54">
        <f t="shared" si="533"/>
        <v>0</v>
      </c>
      <c r="LF54">
        <f t="shared" si="534"/>
        <v>0</v>
      </c>
      <c r="LG54">
        <f t="shared" si="535"/>
        <v>0</v>
      </c>
      <c r="LH54">
        <f t="shared" si="536"/>
        <v>0</v>
      </c>
      <c r="LI54">
        <f t="shared" si="537"/>
        <v>0</v>
      </c>
      <c r="LJ54">
        <f t="shared" si="538"/>
        <v>0</v>
      </c>
      <c r="LK54">
        <f t="shared" si="539"/>
        <v>0</v>
      </c>
      <c r="LL54">
        <f t="shared" si="540"/>
        <v>0</v>
      </c>
      <c r="LM54">
        <f t="shared" si="541"/>
        <v>0</v>
      </c>
      <c r="LN54">
        <f t="shared" si="542"/>
        <v>0</v>
      </c>
      <c r="LO54">
        <f t="shared" si="543"/>
        <v>553</v>
      </c>
      <c r="LP54">
        <f t="shared" si="544"/>
        <v>0</v>
      </c>
      <c r="LQ54">
        <f t="shared" si="545"/>
        <v>0</v>
      </c>
      <c r="LR54">
        <f t="shared" si="546"/>
        <v>0</v>
      </c>
      <c r="LS54">
        <f t="shared" si="547"/>
        <v>0</v>
      </c>
      <c r="LT54" t="str">
        <f t="shared" si="548"/>
        <v/>
      </c>
      <c r="LU54" t="str">
        <f t="shared" si="549"/>
        <v/>
      </c>
      <c r="LV54">
        <f t="shared" si="550"/>
        <v>3</v>
      </c>
      <c r="MS54">
        <f t="shared" si="551"/>
        <v>999</v>
      </c>
      <c r="MT54">
        <f t="shared" si="552"/>
        <v>999</v>
      </c>
      <c r="NB54">
        <v>51</v>
      </c>
      <c r="NC54">
        <f t="shared" si="713"/>
        <v>0</v>
      </c>
      <c r="ND54">
        <f t="shared" si="714"/>
        <v>0</v>
      </c>
      <c r="NE54">
        <f t="shared" si="715"/>
        <v>0</v>
      </c>
      <c r="NF54">
        <f t="shared" si="716"/>
        <v>0</v>
      </c>
      <c r="NG54">
        <f t="shared" si="717"/>
        <v>0</v>
      </c>
      <c r="NH54">
        <f t="shared" si="718"/>
        <v>0</v>
      </c>
      <c r="NI54">
        <f t="shared" si="719"/>
        <v>0</v>
      </c>
      <c r="NJ54">
        <f t="shared" si="720"/>
        <v>0</v>
      </c>
      <c r="NK54">
        <f t="shared" si="721"/>
        <v>0</v>
      </c>
      <c r="NL54">
        <f t="shared" si="722"/>
        <v>0</v>
      </c>
      <c r="NM54">
        <f t="shared" si="553"/>
        <v>0</v>
      </c>
      <c r="NN54">
        <f t="shared" si="554"/>
        <v>0</v>
      </c>
      <c r="NO54">
        <f t="shared" si="555"/>
        <v>0</v>
      </c>
      <c r="NP54">
        <f t="shared" si="556"/>
        <v>0</v>
      </c>
      <c r="NQ54">
        <f t="shared" si="557"/>
        <v>0</v>
      </c>
      <c r="NR54">
        <f t="shared" si="558"/>
        <v>0</v>
      </c>
      <c r="NS54">
        <f t="shared" si="559"/>
        <v>0</v>
      </c>
      <c r="NT54">
        <f t="shared" si="560"/>
        <v>0</v>
      </c>
      <c r="NU54">
        <f t="shared" si="561"/>
        <v>0</v>
      </c>
      <c r="NV54">
        <f t="shared" si="562"/>
        <v>0</v>
      </c>
      <c r="NW54">
        <f t="shared" si="563"/>
        <v>0</v>
      </c>
      <c r="NX54">
        <f t="shared" si="564"/>
        <v>0</v>
      </c>
      <c r="NY54">
        <f t="shared" si="565"/>
        <v>0</v>
      </c>
      <c r="NZ54">
        <f t="shared" si="566"/>
        <v>0</v>
      </c>
      <c r="OA54">
        <f t="shared" si="567"/>
        <v>0</v>
      </c>
      <c r="OB54">
        <f t="shared" si="568"/>
        <v>0</v>
      </c>
      <c r="OC54">
        <f t="shared" si="569"/>
        <v>0</v>
      </c>
      <c r="OD54">
        <f t="shared" si="570"/>
        <v>0</v>
      </c>
      <c r="OE54">
        <f t="shared" si="571"/>
        <v>0</v>
      </c>
      <c r="OF54">
        <f t="shared" si="572"/>
        <v>0</v>
      </c>
      <c r="OG54">
        <f t="shared" si="573"/>
        <v>0</v>
      </c>
      <c r="OH54">
        <f t="shared" si="574"/>
        <v>0</v>
      </c>
      <c r="OI54">
        <f t="shared" si="575"/>
        <v>0</v>
      </c>
      <c r="OJ54">
        <f t="shared" si="576"/>
        <v>0</v>
      </c>
      <c r="OK54">
        <f t="shared" si="577"/>
        <v>0</v>
      </c>
      <c r="OL54">
        <f t="shared" si="578"/>
        <v>0</v>
      </c>
      <c r="OM54">
        <f t="shared" si="579"/>
        <v>0</v>
      </c>
      <c r="ON54">
        <f t="shared" si="580"/>
        <v>0</v>
      </c>
      <c r="OO54">
        <f t="shared" si="581"/>
        <v>0</v>
      </c>
      <c r="OP54">
        <f t="shared" si="582"/>
        <v>0</v>
      </c>
      <c r="OQ54">
        <f t="shared" si="583"/>
        <v>653</v>
      </c>
      <c r="OR54">
        <f t="shared" si="584"/>
        <v>0</v>
      </c>
      <c r="OS54">
        <f t="shared" si="585"/>
        <v>0</v>
      </c>
      <c r="OT54">
        <f t="shared" si="586"/>
        <v>0</v>
      </c>
      <c r="OU54">
        <f t="shared" si="587"/>
        <v>0</v>
      </c>
      <c r="OV54" t="str">
        <f t="shared" si="588"/>
        <v/>
      </c>
      <c r="OW54" t="str">
        <f t="shared" si="589"/>
        <v/>
      </c>
      <c r="OX54">
        <f t="shared" si="590"/>
        <v>3</v>
      </c>
      <c r="PU54">
        <f t="shared" si="591"/>
        <v>999</v>
      </c>
      <c r="PV54">
        <f t="shared" si="592"/>
        <v>999</v>
      </c>
      <c r="QD54">
        <v>51</v>
      </c>
      <c r="QE54">
        <f t="shared" si="723"/>
        <v>0</v>
      </c>
      <c r="QF54">
        <f t="shared" si="724"/>
        <v>0</v>
      </c>
      <c r="QG54">
        <f t="shared" si="725"/>
        <v>0</v>
      </c>
      <c r="QH54">
        <f t="shared" si="726"/>
        <v>0</v>
      </c>
      <c r="QI54">
        <f t="shared" si="727"/>
        <v>0</v>
      </c>
      <c r="QJ54">
        <f t="shared" si="728"/>
        <v>0</v>
      </c>
      <c r="QK54">
        <f t="shared" si="729"/>
        <v>0</v>
      </c>
      <c r="QL54">
        <f t="shared" si="730"/>
        <v>0</v>
      </c>
      <c r="QM54">
        <f t="shared" si="731"/>
        <v>0</v>
      </c>
      <c r="QN54">
        <f t="shared" si="732"/>
        <v>0</v>
      </c>
      <c r="QO54">
        <f t="shared" si="593"/>
        <v>0</v>
      </c>
      <c r="QP54">
        <f t="shared" si="594"/>
        <v>0</v>
      </c>
      <c r="QQ54">
        <f t="shared" si="595"/>
        <v>0</v>
      </c>
      <c r="QR54">
        <f t="shared" si="596"/>
        <v>0</v>
      </c>
      <c r="QS54">
        <f t="shared" si="597"/>
        <v>0</v>
      </c>
      <c r="QT54">
        <f t="shared" si="598"/>
        <v>0</v>
      </c>
      <c r="QU54">
        <f t="shared" si="599"/>
        <v>0</v>
      </c>
      <c r="QV54">
        <f t="shared" si="600"/>
        <v>0</v>
      </c>
      <c r="QW54">
        <f t="shared" si="601"/>
        <v>0</v>
      </c>
      <c r="QX54">
        <f t="shared" si="602"/>
        <v>0</v>
      </c>
      <c r="QY54">
        <f t="shared" si="603"/>
        <v>0</v>
      </c>
      <c r="QZ54">
        <f t="shared" si="604"/>
        <v>0</v>
      </c>
      <c r="RA54">
        <f t="shared" si="605"/>
        <v>0</v>
      </c>
      <c r="RB54">
        <f t="shared" si="606"/>
        <v>0</v>
      </c>
      <c r="RC54">
        <f t="shared" si="607"/>
        <v>0</v>
      </c>
      <c r="RD54">
        <f t="shared" si="608"/>
        <v>0</v>
      </c>
      <c r="RE54">
        <f t="shared" si="609"/>
        <v>0</v>
      </c>
      <c r="RF54">
        <f t="shared" si="610"/>
        <v>0</v>
      </c>
      <c r="RG54">
        <f t="shared" si="611"/>
        <v>0</v>
      </c>
      <c r="RH54">
        <f t="shared" si="612"/>
        <v>0</v>
      </c>
      <c r="RI54">
        <f t="shared" si="613"/>
        <v>0</v>
      </c>
      <c r="RJ54">
        <f t="shared" si="614"/>
        <v>0</v>
      </c>
      <c r="RK54">
        <f t="shared" si="615"/>
        <v>0</v>
      </c>
      <c r="RL54">
        <f t="shared" si="616"/>
        <v>0</v>
      </c>
      <c r="RM54">
        <f t="shared" si="617"/>
        <v>0</v>
      </c>
      <c r="RN54">
        <f t="shared" si="618"/>
        <v>0</v>
      </c>
      <c r="RO54">
        <f t="shared" si="619"/>
        <v>0</v>
      </c>
      <c r="RP54">
        <f t="shared" si="620"/>
        <v>0</v>
      </c>
      <c r="RQ54">
        <f t="shared" si="621"/>
        <v>0</v>
      </c>
      <c r="RR54">
        <f t="shared" si="622"/>
        <v>0</v>
      </c>
      <c r="RS54">
        <f t="shared" si="623"/>
        <v>753</v>
      </c>
      <c r="RT54">
        <f t="shared" si="624"/>
        <v>0</v>
      </c>
      <c r="RU54">
        <f t="shared" si="625"/>
        <v>0</v>
      </c>
      <c r="RV54">
        <f t="shared" si="626"/>
        <v>0</v>
      </c>
      <c r="RW54">
        <f t="shared" si="627"/>
        <v>0</v>
      </c>
      <c r="RX54" t="str">
        <f t="shared" si="628"/>
        <v/>
      </c>
      <c r="RY54" t="str">
        <f t="shared" si="629"/>
        <v/>
      </c>
      <c r="RZ54">
        <f t="shared" si="630"/>
        <v>3</v>
      </c>
      <c r="SW54">
        <f t="shared" si="631"/>
        <v>999</v>
      </c>
      <c r="SX54">
        <f t="shared" si="632"/>
        <v>999</v>
      </c>
      <c r="TF54">
        <v>51</v>
      </c>
      <c r="TG54">
        <f t="shared" si="733"/>
        <v>0</v>
      </c>
      <c r="TH54">
        <f t="shared" si="734"/>
        <v>0</v>
      </c>
      <c r="TI54">
        <f t="shared" si="735"/>
        <v>0</v>
      </c>
      <c r="TJ54">
        <f t="shared" si="736"/>
        <v>0</v>
      </c>
      <c r="TK54">
        <f t="shared" si="737"/>
        <v>0</v>
      </c>
      <c r="TL54">
        <f t="shared" si="738"/>
        <v>0</v>
      </c>
      <c r="TM54">
        <f t="shared" si="739"/>
        <v>0</v>
      </c>
      <c r="TN54">
        <f t="shared" si="740"/>
        <v>0</v>
      </c>
      <c r="TO54">
        <f t="shared" si="741"/>
        <v>0</v>
      </c>
      <c r="TP54">
        <f t="shared" si="742"/>
        <v>0</v>
      </c>
      <c r="TQ54">
        <f t="shared" si="633"/>
        <v>0</v>
      </c>
      <c r="TR54">
        <f t="shared" si="634"/>
        <v>0</v>
      </c>
      <c r="TS54">
        <f t="shared" si="635"/>
        <v>0</v>
      </c>
      <c r="TT54">
        <f t="shared" si="636"/>
        <v>0</v>
      </c>
      <c r="TU54">
        <f t="shared" si="637"/>
        <v>0</v>
      </c>
      <c r="TV54">
        <f t="shared" si="638"/>
        <v>0</v>
      </c>
      <c r="TW54">
        <f t="shared" si="639"/>
        <v>0</v>
      </c>
      <c r="TX54">
        <f t="shared" si="640"/>
        <v>0</v>
      </c>
      <c r="TY54">
        <f t="shared" si="641"/>
        <v>0</v>
      </c>
      <c r="TZ54">
        <f t="shared" si="642"/>
        <v>0</v>
      </c>
      <c r="UA54">
        <f t="shared" si="643"/>
        <v>0</v>
      </c>
      <c r="UB54">
        <f t="shared" si="644"/>
        <v>0</v>
      </c>
      <c r="UC54">
        <f t="shared" si="645"/>
        <v>0</v>
      </c>
      <c r="UD54">
        <f t="shared" si="646"/>
        <v>0</v>
      </c>
      <c r="UE54">
        <f t="shared" si="647"/>
        <v>0</v>
      </c>
      <c r="UF54">
        <f t="shared" si="648"/>
        <v>0</v>
      </c>
      <c r="UG54">
        <f t="shared" si="649"/>
        <v>0</v>
      </c>
      <c r="UH54">
        <f t="shared" si="650"/>
        <v>0</v>
      </c>
      <c r="UI54">
        <f t="shared" si="651"/>
        <v>0</v>
      </c>
      <c r="UJ54">
        <f t="shared" si="652"/>
        <v>0</v>
      </c>
      <c r="UK54">
        <f t="shared" si="653"/>
        <v>0</v>
      </c>
      <c r="UL54">
        <f t="shared" si="654"/>
        <v>0</v>
      </c>
      <c r="UM54">
        <f t="shared" si="655"/>
        <v>0</v>
      </c>
      <c r="UN54">
        <f t="shared" si="656"/>
        <v>0</v>
      </c>
      <c r="UO54">
        <f t="shared" si="657"/>
        <v>0</v>
      </c>
      <c r="UP54">
        <f t="shared" si="658"/>
        <v>0</v>
      </c>
      <c r="UQ54">
        <f t="shared" si="659"/>
        <v>0</v>
      </c>
      <c r="UR54">
        <f t="shared" si="660"/>
        <v>0</v>
      </c>
      <c r="US54">
        <f t="shared" si="661"/>
        <v>0</v>
      </c>
      <c r="UT54">
        <f t="shared" si="662"/>
        <v>0</v>
      </c>
      <c r="UU54">
        <f t="shared" si="663"/>
        <v>853</v>
      </c>
      <c r="UV54">
        <f t="shared" si="664"/>
        <v>0</v>
      </c>
      <c r="UW54">
        <f t="shared" si="665"/>
        <v>0</v>
      </c>
      <c r="UX54">
        <f t="shared" si="666"/>
        <v>0</v>
      </c>
      <c r="UY54">
        <f t="shared" si="667"/>
        <v>0</v>
      </c>
      <c r="UZ54" t="str">
        <f t="shared" si="668"/>
        <v/>
      </c>
      <c r="VA54" t="str">
        <f t="shared" si="669"/>
        <v/>
      </c>
      <c r="VB54">
        <f t="shared" si="670"/>
        <v>3</v>
      </c>
      <c r="VY54">
        <f t="shared" si="671"/>
        <v>999</v>
      </c>
      <c r="VZ54">
        <f t="shared" si="672"/>
        <v>999</v>
      </c>
      <c r="WH54">
        <v>51</v>
      </c>
      <c r="WI54">
        <f t="shared" si="383"/>
        <v>313.01</v>
      </c>
      <c r="WJ54">
        <f t="shared" si="384"/>
        <v>5205.7</v>
      </c>
      <c r="WK54">
        <f t="shared" si="385"/>
        <v>1876.29</v>
      </c>
      <c r="WL54">
        <f t="shared" si="386"/>
        <v>0</v>
      </c>
      <c r="WM54">
        <f t="shared" si="387"/>
        <v>0</v>
      </c>
      <c r="WN54">
        <f t="shared" si="388"/>
        <v>0</v>
      </c>
      <c r="WO54">
        <f t="shared" si="389"/>
        <v>0</v>
      </c>
      <c r="WP54">
        <f t="shared" si="390"/>
        <v>0</v>
      </c>
      <c r="WQ54">
        <f t="shared" si="391"/>
        <v>0</v>
      </c>
      <c r="WR54">
        <f t="shared" si="392"/>
        <v>0</v>
      </c>
      <c r="WS54">
        <f t="shared" si="280"/>
        <v>90</v>
      </c>
      <c r="WT54">
        <f t="shared" si="281"/>
        <v>163</v>
      </c>
      <c r="WU54">
        <f t="shared" si="282"/>
        <v>200</v>
      </c>
      <c r="WV54">
        <f t="shared" si="283"/>
        <v>0</v>
      </c>
      <c r="WW54">
        <f t="shared" si="284"/>
        <v>0</v>
      </c>
      <c r="WX54">
        <f t="shared" si="285"/>
        <v>0</v>
      </c>
      <c r="WY54">
        <f t="shared" si="286"/>
        <v>0</v>
      </c>
      <c r="WZ54">
        <f t="shared" si="287"/>
        <v>0</v>
      </c>
      <c r="XA54">
        <f t="shared" si="288"/>
        <v>0</v>
      </c>
      <c r="XB54">
        <f t="shared" si="289"/>
        <v>0</v>
      </c>
      <c r="XC54">
        <f t="shared" si="290"/>
        <v>229.01</v>
      </c>
      <c r="XD54">
        <f t="shared" si="291"/>
        <v>5161.95</v>
      </c>
      <c r="XE54">
        <f t="shared" si="292"/>
        <v>1694.8999999999999</v>
      </c>
      <c r="XF54">
        <f t="shared" si="293"/>
        <v>0</v>
      </c>
      <c r="XG54">
        <f t="shared" si="294"/>
        <v>0</v>
      </c>
      <c r="XH54">
        <f t="shared" si="295"/>
        <v>0</v>
      </c>
      <c r="XI54">
        <f t="shared" si="296"/>
        <v>0</v>
      </c>
      <c r="XJ54">
        <f t="shared" si="297"/>
        <v>0</v>
      </c>
      <c r="XK54">
        <f t="shared" si="298"/>
        <v>0</v>
      </c>
      <c r="XL54">
        <f t="shared" si="299"/>
        <v>0</v>
      </c>
      <c r="XM54">
        <f t="shared" si="300"/>
        <v>229.01</v>
      </c>
      <c r="XN54">
        <f t="shared" si="301"/>
        <v>5161.95</v>
      </c>
      <c r="XO54">
        <f t="shared" si="302"/>
        <v>1694.9</v>
      </c>
      <c r="XP54">
        <f t="shared" si="303"/>
        <v>0</v>
      </c>
      <c r="XQ54">
        <f t="shared" si="304"/>
        <v>0</v>
      </c>
      <c r="XR54">
        <f t="shared" si="305"/>
        <v>0</v>
      </c>
      <c r="XS54">
        <f t="shared" si="306"/>
        <v>0</v>
      </c>
      <c r="XT54">
        <f t="shared" si="307"/>
        <v>0</v>
      </c>
      <c r="XU54">
        <f t="shared" si="308"/>
        <v>0</v>
      </c>
      <c r="XV54">
        <f t="shared" si="309"/>
        <v>0</v>
      </c>
      <c r="XX54">
        <f t="shared" si="310"/>
        <v>7395</v>
      </c>
      <c r="XY54">
        <f t="shared" si="311"/>
        <v>7085.8600000000006</v>
      </c>
      <c r="XZ54">
        <f t="shared" si="312"/>
        <v>143.86000000000001</v>
      </c>
    </row>
    <row r="55" spans="1:650" x14ac:dyDescent="0.45">
      <c r="C55" s="24">
        <v>200</v>
      </c>
      <c r="D55" s="31">
        <f>OT2</f>
        <v>12</v>
      </c>
      <c r="E55" s="31">
        <f>OU2</f>
        <v>22</v>
      </c>
      <c r="F55" s="31">
        <f>IF(OY2&lt;=0,"",IF(OS2=1,OR2,"&gt;72"))</f>
        <v>38</v>
      </c>
      <c r="G55" s="32">
        <f>OX2</f>
        <v>47178</v>
      </c>
      <c r="H55" s="33">
        <f>OV2</f>
        <v>5804.6299999999983</v>
      </c>
      <c r="I55" s="34">
        <f>IF(OR(OY2&lt;=0,OV2=""),"",MAX(0,YB2-OV2))</f>
        <v>10117.959999999999</v>
      </c>
      <c r="AT55">
        <v>52</v>
      </c>
      <c r="AU55">
        <f t="shared" si="673"/>
        <v>0</v>
      </c>
      <c r="AV55">
        <f t="shared" si="674"/>
        <v>0</v>
      </c>
      <c r="AW55">
        <f t="shared" si="675"/>
        <v>0</v>
      </c>
      <c r="AX55">
        <f t="shared" si="676"/>
        <v>0</v>
      </c>
      <c r="AY55">
        <f t="shared" si="677"/>
        <v>0</v>
      </c>
      <c r="AZ55">
        <f t="shared" si="678"/>
        <v>0</v>
      </c>
      <c r="BA55">
        <f t="shared" si="679"/>
        <v>0</v>
      </c>
      <c r="BB55">
        <f t="shared" si="680"/>
        <v>0</v>
      </c>
      <c r="BC55">
        <f t="shared" si="681"/>
        <v>0</v>
      </c>
      <c r="BD55">
        <f t="shared" si="682"/>
        <v>0</v>
      </c>
      <c r="BE55">
        <f t="shared" si="393"/>
        <v>0</v>
      </c>
      <c r="BF55">
        <f t="shared" si="394"/>
        <v>0</v>
      </c>
      <c r="BG55">
        <f t="shared" si="395"/>
        <v>0</v>
      </c>
      <c r="BH55">
        <f t="shared" si="396"/>
        <v>0</v>
      </c>
      <c r="BI55">
        <f t="shared" si="397"/>
        <v>0</v>
      </c>
      <c r="BJ55">
        <f t="shared" si="398"/>
        <v>0</v>
      </c>
      <c r="BK55">
        <f t="shared" si="399"/>
        <v>0</v>
      </c>
      <c r="BL55">
        <f t="shared" si="400"/>
        <v>0</v>
      </c>
      <c r="BM55">
        <f t="shared" si="401"/>
        <v>0</v>
      </c>
      <c r="BN55">
        <f t="shared" si="402"/>
        <v>0</v>
      </c>
      <c r="BO55">
        <f t="shared" si="403"/>
        <v>0</v>
      </c>
      <c r="BP55">
        <f t="shared" si="404"/>
        <v>0</v>
      </c>
      <c r="BQ55">
        <f t="shared" si="405"/>
        <v>0</v>
      </c>
      <c r="BR55">
        <f t="shared" si="406"/>
        <v>0</v>
      </c>
      <c r="BS55">
        <f t="shared" si="407"/>
        <v>0</v>
      </c>
      <c r="BT55">
        <f t="shared" si="408"/>
        <v>0</v>
      </c>
      <c r="BU55">
        <f t="shared" si="409"/>
        <v>0</v>
      </c>
      <c r="BV55">
        <f t="shared" si="410"/>
        <v>0</v>
      </c>
      <c r="BW55">
        <f t="shared" si="411"/>
        <v>0</v>
      </c>
      <c r="BX55">
        <f t="shared" si="412"/>
        <v>0</v>
      </c>
      <c r="BY55">
        <f t="shared" si="413"/>
        <v>0</v>
      </c>
      <c r="BZ55">
        <f t="shared" si="414"/>
        <v>0</v>
      </c>
      <c r="CA55">
        <f t="shared" si="415"/>
        <v>0</v>
      </c>
      <c r="CB55">
        <f t="shared" si="416"/>
        <v>0</v>
      </c>
      <c r="CC55">
        <f t="shared" si="417"/>
        <v>0</v>
      </c>
      <c r="CD55">
        <f t="shared" si="418"/>
        <v>0</v>
      </c>
      <c r="CE55">
        <f t="shared" si="419"/>
        <v>0</v>
      </c>
      <c r="CF55">
        <f t="shared" si="420"/>
        <v>0</v>
      </c>
      <c r="CG55">
        <f t="shared" si="421"/>
        <v>0</v>
      </c>
      <c r="CH55">
        <f t="shared" si="422"/>
        <v>0</v>
      </c>
      <c r="CI55">
        <f t="shared" si="423"/>
        <v>653</v>
      </c>
      <c r="CJ55">
        <f t="shared" si="424"/>
        <v>0</v>
      </c>
      <c r="CK55">
        <f t="shared" si="425"/>
        <v>0</v>
      </c>
      <c r="CL55">
        <f t="shared" si="426"/>
        <v>0</v>
      </c>
      <c r="CM55">
        <f t="shared" si="427"/>
        <v>0</v>
      </c>
      <c r="CN55" t="str">
        <f t="shared" si="428"/>
        <v/>
      </c>
      <c r="CO55" t="str">
        <f t="shared" si="429"/>
        <v/>
      </c>
      <c r="CP55">
        <f t="shared" si="430"/>
        <v>3</v>
      </c>
      <c r="DM55">
        <f t="shared" si="431"/>
        <v>999</v>
      </c>
      <c r="DN55">
        <f t="shared" si="432"/>
        <v>999</v>
      </c>
      <c r="DV55">
        <v>52</v>
      </c>
      <c r="DW55">
        <f t="shared" si="683"/>
        <v>0</v>
      </c>
      <c r="DX55">
        <f t="shared" si="684"/>
        <v>0</v>
      </c>
      <c r="DY55">
        <f t="shared" si="685"/>
        <v>0</v>
      </c>
      <c r="DZ55">
        <f t="shared" si="686"/>
        <v>0</v>
      </c>
      <c r="EA55">
        <f t="shared" si="687"/>
        <v>0</v>
      </c>
      <c r="EB55">
        <f t="shared" si="688"/>
        <v>0</v>
      </c>
      <c r="EC55">
        <f t="shared" si="689"/>
        <v>0</v>
      </c>
      <c r="ED55">
        <f t="shared" si="690"/>
        <v>0</v>
      </c>
      <c r="EE55">
        <f t="shared" si="691"/>
        <v>0</v>
      </c>
      <c r="EF55">
        <f t="shared" si="692"/>
        <v>0</v>
      </c>
      <c r="EG55">
        <f t="shared" si="433"/>
        <v>0</v>
      </c>
      <c r="EH55">
        <f t="shared" si="434"/>
        <v>0</v>
      </c>
      <c r="EI55">
        <f t="shared" si="435"/>
        <v>0</v>
      </c>
      <c r="EJ55">
        <f t="shared" si="436"/>
        <v>0</v>
      </c>
      <c r="EK55">
        <f t="shared" si="437"/>
        <v>0</v>
      </c>
      <c r="EL55">
        <f t="shared" si="438"/>
        <v>0</v>
      </c>
      <c r="EM55">
        <f t="shared" si="439"/>
        <v>0</v>
      </c>
      <c r="EN55">
        <f t="shared" si="440"/>
        <v>0</v>
      </c>
      <c r="EO55">
        <f t="shared" si="441"/>
        <v>0</v>
      </c>
      <c r="EP55">
        <f t="shared" si="442"/>
        <v>0</v>
      </c>
      <c r="EQ55">
        <f t="shared" si="443"/>
        <v>0</v>
      </c>
      <c r="ER55">
        <f t="shared" si="444"/>
        <v>0</v>
      </c>
      <c r="ES55">
        <f t="shared" si="445"/>
        <v>0</v>
      </c>
      <c r="ET55">
        <f t="shared" si="446"/>
        <v>0</v>
      </c>
      <c r="EU55">
        <f t="shared" si="447"/>
        <v>0</v>
      </c>
      <c r="EV55">
        <f t="shared" si="448"/>
        <v>0</v>
      </c>
      <c r="EW55">
        <f t="shared" si="449"/>
        <v>0</v>
      </c>
      <c r="EX55">
        <f t="shared" si="450"/>
        <v>0</v>
      </c>
      <c r="EY55">
        <f t="shared" si="451"/>
        <v>0</v>
      </c>
      <c r="EZ55">
        <f t="shared" si="452"/>
        <v>0</v>
      </c>
      <c r="FA55">
        <f t="shared" si="453"/>
        <v>0</v>
      </c>
      <c r="FB55">
        <f t="shared" si="454"/>
        <v>0</v>
      </c>
      <c r="FC55">
        <f t="shared" si="455"/>
        <v>0</v>
      </c>
      <c r="FD55">
        <f t="shared" si="456"/>
        <v>0</v>
      </c>
      <c r="FE55">
        <f t="shared" si="457"/>
        <v>0</v>
      </c>
      <c r="FF55">
        <f t="shared" si="458"/>
        <v>0</v>
      </c>
      <c r="FG55">
        <f t="shared" si="459"/>
        <v>0</v>
      </c>
      <c r="FH55">
        <f t="shared" si="460"/>
        <v>0</v>
      </c>
      <c r="FI55">
        <f t="shared" si="461"/>
        <v>0</v>
      </c>
      <c r="FJ55">
        <f t="shared" si="462"/>
        <v>0</v>
      </c>
      <c r="FK55">
        <f t="shared" si="463"/>
        <v>653</v>
      </c>
      <c r="FL55">
        <f t="shared" si="464"/>
        <v>0</v>
      </c>
      <c r="FM55">
        <f t="shared" si="465"/>
        <v>0</v>
      </c>
      <c r="FN55">
        <f t="shared" si="466"/>
        <v>0</v>
      </c>
      <c r="FO55">
        <f t="shared" si="467"/>
        <v>0</v>
      </c>
      <c r="FP55" t="str">
        <f t="shared" si="468"/>
        <v/>
      </c>
      <c r="FQ55" t="str">
        <f t="shared" si="469"/>
        <v/>
      </c>
      <c r="FR55">
        <f t="shared" si="470"/>
        <v>3</v>
      </c>
      <c r="GO55">
        <f t="shared" si="471"/>
        <v>999</v>
      </c>
      <c r="GP55">
        <f t="shared" si="472"/>
        <v>999</v>
      </c>
      <c r="GX55">
        <v>52</v>
      </c>
      <c r="GY55">
        <f t="shared" si="693"/>
        <v>229.01</v>
      </c>
      <c r="GZ55">
        <f t="shared" si="694"/>
        <v>5161.95</v>
      </c>
      <c r="HA55">
        <f t="shared" si="695"/>
        <v>1694.9</v>
      </c>
      <c r="HB55">
        <f t="shared" si="696"/>
        <v>0</v>
      </c>
      <c r="HC55">
        <f t="shared" si="697"/>
        <v>0</v>
      </c>
      <c r="HD55">
        <f t="shared" si="698"/>
        <v>0</v>
      </c>
      <c r="HE55">
        <f t="shared" si="699"/>
        <v>0</v>
      </c>
      <c r="HF55">
        <f t="shared" si="700"/>
        <v>0</v>
      </c>
      <c r="HG55">
        <f t="shared" si="701"/>
        <v>0</v>
      </c>
      <c r="HH55">
        <f t="shared" si="702"/>
        <v>0</v>
      </c>
      <c r="HI55">
        <f t="shared" si="473"/>
        <v>90</v>
      </c>
      <c r="HJ55">
        <f t="shared" si="474"/>
        <v>163</v>
      </c>
      <c r="HK55">
        <f t="shared" si="475"/>
        <v>200</v>
      </c>
      <c r="HL55">
        <f t="shared" si="476"/>
        <v>0</v>
      </c>
      <c r="HM55">
        <f t="shared" si="477"/>
        <v>0</v>
      </c>
      <c r="HN55">
        <f t="shared" si="478"/>
        <v>0</v>
      </c>
      <c r="HO55">
        <f t="shared" si="479"/>
        <v>0</v>
      </c>
      <c r="HP55">
        <f t="shared" si="480"/>
        <v>0</v>
      </c>
      <c r="HQ55">
        <f t="shared" si="481"/>
        <v>0</v>
      </c>
      <c r="HR55">
        <f t="shared" si="482"/>
        <v>0</v>
      </c>
      <c r="HS55">
        <f t="shared" si="483"/>
        <v>143.39999999999998</v>
      </c>
      <c r="HT55">
        <f t="shared" si="484"/>
        <v>5117.2</v>
      </c>
      <c r="HU55">
        <f t="shared" si="485"/>
        <v>1511.71</v>
      </c>
      <c r="HV55">
        <f t="shared" si="486"/>
        <v>0</v>
      </c>
      <c r="HW55">
        <f t="shared" si="487"/>
        <v>0</v>
      </c>
      <c r="HX55">
        <f t="shared" si="488"/>
        <v>0</v>
      </c>
      <c r="HY55">
        <f t="shared" si="489"/>
        <v>0</v>
      </c>
      <c r="HZ55">
        <f t="shared" si="490"/>
        <v>0</v>
      </c>
      <c r="IA55">
        <f t="shared" si="491"/>
        <v>0</v>
      </c>
      <c r="IB55">
        <f t="shared" si="492"/>
        <v>0</v>
      </c>
      <c r="IC55">
        <f t="shared" si="493"/>
        <v>143.4</v>
      </c>
      <c r="ID55">
        <f t="shared" si="494"/>
        <v>5117.2</v>
      </c>
      <c r="IE55">
        <f t="shared" si="495"/>
        <v>1511.71</v>
      </c>
      <c r="IF55">
        <f t="shared" si="496"/>
        <v>0</v>
      </c>
      <c r="IG55">
        <f t="shared" si="497"/>
        <v>0</v>
      </c>
      <c r="IH55">
        <f t="shared" si="498"/>
        <v>0</v>
      </c>
      <c r="II55">
        <f t="shared" si="499"/>
        <v>0</v>
      </c>
      <c r="IJ55">
        <f t="shared" si="500"/>
        <v>0</v>
      </c>
      <c r="IK55">
        <f t="shared" si="501"/>
        <v>0</v>
      </c>
      <c r="IL55">
        <f t="shared" si="502"/>
        <v>0</v>
      </c>
      <c r="IM55">
        <f t="shared" si="503"/>
        <v>0</v>
      </c>
      <c r="IN55">
        <f t="shared" si="504"/>
        <v>7085.8600000000006</v>
      </c>
      <c r="IO55">
        <f t="shared" si="505"/>
        <v>6772.3099999999995</v>
      </c>
      <c r="IP55">
        <f t="shared" si="506"/>
        <v>139.44999999999999</v>
      </c>
      <c r="IQ55">
        <f t="shared" si="507"/>
        <v>453.00000000000108</v>
      </c>
      <c r="IR55">
        <f t="shared" si="508"/>
        <v>1</v>
      </c>
      <c r="IS55" t="str">
        <f t="shared" si="509"/>
        <v/>
      </c>
      <c r="IT55">
        <f t="shared" si="510"/>
        <v>0</v>
      </c>
      <c r="JQ55">
        <f t="shared" si="511"/>
        <v>1</v>
      </c>
      <c r="JR55">
        <f t="shared" si="512"/>
        <v>999</v>
      </c>
      <c r="JZ55">
        <v>52</v>
      </c>
      <c r="KA55">
        <f t="shared" si="703"/>
        <v>0</v>
      </c>
      <c r="KB55">
        <f t="shared" si="704"/>
        <v>0</v>
      </c>
      <c r="KC55">
        <f t="shared" si="705"/>
        <v>0</v>
      </c>
      <c r="KD55">
        <f t="shared" si="706"/>
        <v>0</v>
      </c>
      <c r="KE55">
        <f t="shared" si="707"/>
        <v>0</v>
      </c>
      <c r="KF55">
        <f t="shared" si="708"/>
        <v>0</v>
      </c>
      <c r="KG55">
        <f t="shared" si="709"/>
        <v>0</v>
      </c>
      <c r="KH55">
        <f t="shared" si="710"/>
        <v>0</v>
      </c>
      <c r="KI55">
        <f t="shared" si="711"/>
        <v>0</v>
      </c>
      <c r="KJ55">
        <f t="shared" si="712"/>
        <v>0</v>
      </c>
      <c r="KK55">
        <f t="shared" si="513"/>
        <v>0</v>
      </c>
      <c r="KL55">
        <f t="shared" si="514"/>
        <v>0</v>
      </c>
      <c r="KM55">
        <f t="shared" si="515"/>
        <v>0</v>
      </c>
      <c r="KN55">
        <f t="shared" si="516"/>
        <v>0</v>
      </c>
      <c r="KO55">
        <f t="shared" si="517"/>
        <v>0</v>
      </c>
      <c r="KP55">
        <f t="shared" si="518"/>
        <v>0</v>
      </c>
      <c r="KQ55">
        <f t="shared" si="519"/>
        <v>0</v>
      </c>
      <c r="KR55">
        <f t="shared" si="520"/>
        <v>0</v>
      </c>
      <c r="KS55">
        <f t="shared" si="521"/>
        <v>0</v>
      </c>
      <c r="KT55">
        <f t="shared" si="522"/>
        <v>0</v>
      </c>
      <c r="KU55">
        <f t="shared" si="523"/>
        <v>0</v>
      </c>
      <c r="KV55">
        <f t="shared" si="524"/>
        <v>0</v>
      </c>
      <c r="KW55">
        <f t="shared" si="525"/>
        <v>0</v>
      </c>
      <c r="KX55">
        <f t="shared" si="526"/>
        <v>0</v>
      </c>
      <c r="KY55">
        <f t="shared" si="527"/>
        <v>0</v>
      </c>
      <c r="KZ55">
        <f t="shared" si="528"/>
        <v>0</v>
      </c>
      <c r="LA55">
        <f t="shared" si="529"/>
        <v>0</v>
      </c>
      <c r="LB55">
        <f t="shared" si="530"/>
        <v>0</v>
      </c>
      <c r="LC55">
        <f t="shared" si="531"/>
        <v>0</v>
      </c>
      <c r="LD55">
        <f t="shared" si="532"/>
        <v>0</v>
      </c>
      <c r="LE55">
        <f t="shared" si="533"/>
        <v>0</v>
      </c>
      <c r="LF55">
        <f t="shared" si="534"/>
        <v>0</v>
      </c>
      <c r="LG55">
        <f t="shared" si="535"/>
        <v>0</v>
      </c>
      <c r="LH55">
        <f t="shared" si="536"/>
        <v>0</v>
      </c>
      <c r="LI55">
        <f t="shared" si="537"/>
        <v>0</v>
      </c>
      <c r="LJ55">
        <f t="shared" si="538"/>
        <v>0</v>
      </c>
      <c r="LK55">
        <f t="shared" si="539"/>
        <v>0</v>
      </c>
      <c r="LL55">
        <f t="shared" si="540"/>
        <v>0</v>
      </c>
      <c r="LM55">
        <f t="shared" si="541"/>
        <v>0</v>
      </c>
      <c r="LN55">
        <f t="shared" si="542"/>
        <v>0</v>
      </c>
      <c r="LO55">
        <f t="shared" si="543"/>
        <v>553</v>
      </c>
      <c r="LP55">
        <f t="shared" si="544"/>
        <v>0</v>
      </c>
      <c r="LQ55">
        <f t="shared" si="545"/>
        <v>0</v>
      </c>
      <c r="LR55">
        <f t="shared" si="546"/>
        <v>0</v>
      </c>
      <c r="LS55">
        <f t="shared" si="547"/>
        <v>0</v>
      </c>
      <c r="LT55" t="str">
        <f t="shared" si="548"/>
        <v/>
      </c>
      <c r="LU55" t="str">
        <f t="shared" si="549"/>
        <v/>
      </c>
      <c r="LV55">
        <f t="shared" si="550"/>
        <v>3</v>
      </c>
      <c r="MS55">
        <f t="shared" si="551"/>
        <v>999</v>
      </c>
      <c r="MT55">
        <f t="shared" si="552"/>
        <v>999</v>
      </c>
      <c r="NB55">
        <v>52</v>
      </c>
      <c r="NC55">
        <f t="shared" si="713"/>
        <v>0</v>
      </c>
      <c r="ND55">
        <f t="shared" si="714"/>
        <v>0</v>
      </c>
      <c r="NE55">
        <f t="shared" si="715"/>
        <v>0</v>
      </c>
      <c r="NF55">
        <f t="shared" si="716"/>
        <v>0</v>
      </c>
      <c r="NG55">
        <f t="shared" si="717"/>
        <v>0</v>
      </c>
      <c r="NH55">
        <f t="shared" si="718"/>
        <v>0</v>
      </c>
      <c r="NI55">
        <f t="shared" si="719"/>
        <v>0</v>
      </c>
      <c r="NJ55">
        <f t="shared" si="720"/>
        <v>0</v>
      </c>
      <c r="NK55">
        <f t="shared" si="721"/>
        <v>0</v>
      </c>
      <c r="NL55">
        <f t="shared" si="722"/>
        <v>0</v>
      </c>
      <c r="NM55">
        <f t="shared" si="553"/>
        <v>0</v>
      </c>
      <c r="NN55">
        <f t="shared" si="554"/>
        <v>0</v>
      </c>
      <c r="NO55">
        <f t="shared" si="555"/>
        <v>0</v>
      </c>
      <c r="NP55">
        <f t="shared" si="556"/>
        <v>0</v>
      </c>
      <c r="NQ55">
        <f t="shared" si="557"/>
        <v>0</v>
      </c>
      <c r="NR55">
        <f t="shared" si="558"/>
        <v>0</v>
      </c>
      <c r="NS55">
        <f t="shared" si="559"/>
        <v>0</v>
      </c>
      <c r="NT55">
        <f t="shared" si="560"/>
        <v>0</v>
      </c>
      <c r="NU55">
        <f t="shared" si="561"/>
        <v>0</v>
      </c>
      <c r="NV55">
        <f t="shared" si="562"/>
        <v>0</v>
      </c>
      <c r="NW55">
        <f t="shared" si="563"/>
        <v>0</v>
      </c>
      <c r="NX55">
        <f t="shared" si="564"/>
        <v>0</v>
      </c>
      <c r="NY55">
        <f t="shared" si="565"/>
        <v>0</v>
      </c>
      <c r="NZ55">
        <f t="shared" si="566"/>
        <v>0</v>
      </c>
      <c r="OA55">
        <f t="shared" si="567"/>
        <v>0</v>
      </c>
      <c r="OB55">
        <f t="shared" si="568"/>
        <v>0</v>
      </c>
      <c r="OC55">
        <f t="shared" si="569"/>
        <v>0</v>
      </c>
      <c r="OD55">
        <f t="shared" si="570"/>
        <v>0</v>
      </c>
      <c r="OE55">
        <f t="shared" si="571"/>
        <v>0</v>
      </c>
      <c r="OF55">
        <f t="shared" si="572"/>
        <v>0</v>
      </c>
      <c r="OG55">
        <f t="shared" si="573"/>
        <v>0</v>
      </c>
      <c r="OH55">
        <f t="shared" si="574"/>
        <v>0</v>
      </c>
      <c r="OI55">
        <f t="shared" si="575"/>
        <v>0</v>
      </c>
      <c r="OJ55">
        <f t="shared" si="576"/>
        <v>0</v>
      </c>
      <c r="OK55">
        <f t="shared" si="577"/>
        <v>0</v>
      </c>
      <c r="OL55">
        <f t="shared" si="578"/>
        <v>0</v>
      </c>
      <c r="OM55">
        <f t="shared" si="579"/>
        <v>0</v>
      </c>
      <c r="ON55">
        <f t="shared" si="580"/>
        <v>0</v>
      </c>
      <c r="OO55">
        <f t="shared" si="581"/>
        <v>0</v>
      </c>
      <c r="OP55">
        <f t="shared" si="582"/>
        <v>0</v>
      </c>
      <c r="OQ55">
        <f t="shared" si="583"/>
        <v>653</v>
      </c>
      <c r="OR55">
        <f t="shared" si="584"/>
        <v>0</v>
      </c>
      <c r="OS55">
        <f t="shared" si="585"/>
        <v>0</v>
      </c>
      <c r="OT55">
        <f t="shared" si="586"/>
        <v>0</v>
      </c>
      <c r="OU55">
        <f t="shared" si="587"/>
        <v>0</v>
      </c>
      <c r="OV55" t="str">
        <f t="shared" si="588"/>
        <v/>
      </c>
      <c r="OW55" t="str">
        <f t="shared" si="589"/>
        <v/>
      </c>
      <c r="OX55">
        <f t="shared" si="590"/>
        <v>3</v>
      </c>
      <c r="PU55">
        <f t="shared" si="591"/>
        <v>999</v>
      </c>
      <c r="PV55">
        <f t="shared" si="592"/>
        <v>999</v>
      </c>
      <c r="QD55">
        <v>52</v>
      </c>
      <c r="QE55">
        <f t="shared" si="723"/>
        <v>0</v>
      </c>
      <c r="QF55">
        <f t="shared" si="724"/>
        <v>0</v>
      </c>
      <c r="QG55">
        <f t="shared" si="725"/>
        <v>0</v>
      </c>
      <c r="QH55">
        <f t="shared" si="726"/>
        <v>0</v>
      </c>
      <c r="QI55">
        <f t="shared" si="727"/>
        <v>0</v>
      </c>
      <c r="QJ55">
        <f t="shared" si="728"/>
        <v>0</v>
      </c>
      <c r="QK55">
        <f t="shared" si="729"/>
        <v>0</v>
      </c>
      <c r="QL55">
        <f t="shared" si="730"/>
        <v>0</v>
      </c>
      <c r="QM55">
        <f t="shared" si="731"/>
        <v>0</v>
      </c>
      <c r="QN55">
        <f t="shared" si="732"/>
        <v>0</v>
      </c>
      <c r="QO55">
        <f t="shared" si="593"/>
        <v>0</v>
      </c>
      <c r="QP55">
        <f t="shared" si="594"/>
        <v>0</v>
      </c>
      <c r="QQ55">
        <f t="shared" si="595"/>
        <v>0</v>
      </c>
      <c r="QR55">
        <f t="shared" si="596"/>
        <v>0</v>
      </c>
      <c r="QS55">
        <f t="shared" si="597"/>
        <v>0</v>
      </c>
      <c r="QT55">
        <f t="shared" si="598"/>
        <v>0</v>
      </c>
      <c r="QU55">
        <f t="shared" si="599"/>
        <v>0</v>
      </c>
      <c r="QV55">
        <f t="shared" si="600"/>
        <v>0</v>
      </c>
      <c r="QW55">
        <f t="shared" si="601"/>
        <v>0</v>
      </c>
      <c r="QX55">
        <f t="shared" si="602"/>
        <v>0</v>
      </c>
      <c r="QY55">
        <f t="shared" si="603"/>
        <v>0</v>
      </c>
      <c r="QZ55">
        <f t="shared" si="604"/>
        <v>0</v>
      </c>
      <c r="RA55">
        <f t="shared" si="605"/>
        <v>0</v>
      </c>
      <c r="RB55">
        <f t="shared" si="606"/>
        <v>0</v>
      </c>
      <c r="RC55">
        <f t="shared" si="607"/>
        <v>0</v>
      </c>
      <c r="RD55">
        <f t="shared" si="608"/>
        <v>0</v>
      </c>
      <c r="RE55">
        <f t="shared" si="609"/>
        <v>0</v>
      </c>
      <c r="RF55">
        <f t="shared" si="610"/>
        <v>0</v>
      </c>
      <c r="RG55">
        <f t="shared" si="611"/>
        <v>0</v>
      </c>
      <c r="RH55">
        <f t="shared" si="612"/>
        <v>0</v>
      </c>
      <c r="RI55">
        <f t="shared" si="613"/>
        <v>0</v>
      </c>
      <c r="RJ55">
        <f t="shared" si="614"/>
        <v>0</v>
      </c>
      <c r="RK55">
        <f t="shared" si="615"/>
        <v>0</v>
      </c>
      <c r="RL55">
        <f t="shared" si="616"/>
        <v>0</v>
      </c>
      <c r="RM55">
        <f t="shared" si="617"/>
        <v>0</v>
      </c>
      <c r="RN55">
        <f t="shared" si="618"/>
        <v>0</v>
      </c>
      <c r="RO55">
        <f t="shared" si="619"/>
        <v>0</v>
      </c>
      <c r="RP55">
        <f t="shared" si="620"/>
        <v>0</v>
      </c>
      <c r="RQ55">
        <f t="shared" si="621"/>
        <v>0</v>
      </c>
      <c r="RR55">
        <f t="shared" si="622"/>
        <v>0</v>
      </c>
      <c r="RS55">
        <f t="shared" si="623"/>
        <v>753</v>
      </c>
      <c r="RT55">
        <f t="shared" si="624"/>
        <v>0</v>
      </c>
      <c r="RU55">
        <f t="shared" si="625"/>
        <v>0</v>
      </c>
      <c r="RV55">
        <f t="shared" si="626"/>
        <v>0</v>
      </c>
      <c r="RW55">
        <f t="shared" si="627"/>
        <v>0</v>
      </c>
      <c r="RX55" t="str">
        <f t="shared" si="628"/>
        <v/>
      </c>
      <c r="RY55" t="str">
        <f t="shared" si="629"/>
        <v/>
      </c>
      <c r="RZ55">
        <f t="shared" si="630"/>
        <v>3</v>
      </c>
      <c r="SW55">
        <f t="shared" si="631"/>
        <v>999</v>
      </c>
      <c r="SX55">
        <f t="shared" si="632"/>
        <v>999</v>
      </c>
      <c r="TF55">
        <v>52</v>
      </c>
      <c r="TG55">
        <f t="shared" si="733"/>
        <v>0</v>
      </c>
      <c r="TH55">
        <f t="shared" si="734"/>
        <v>0</v>
      </c>
      <c r="TI55">
        <f t="shared" si="735"/>
        <v>0</v>
      </c>
      <c r="TJ55">
        <f t="shared" si="736"/>
        <v>0</v>
      </c>
      <c r="TK55">
        <f t="shared" si="737"/>
        <v>0</v>
      </c>
      <c r="TL55">
        <f t="shared" si="738"/>
        <v>0</v>
      </c>
      <c r="TM55">
        <f t="shared" si="739"/>
        <v>0</v>
      </c>
      <c r="TN55">
        <f t="shared" si="740"/>
        <v>0</v>
      </c>
      <c r="TO55">
        <f t="shared" si="741"/>
        <v>0</v>
      </c>
      <c r="TP55">
        <f t="shared" si="742"/>
        <v>0</v>
      </c>
      <c r="TQ55">
        <f t="shared" si="633"/>
        <v>0</v>
      </c>
      <c r="TR55">
        <f t="shared" si="634"/>
        <v>0</v>
      </c>
      <c r="TS55">
        <f t="shared" si="635"/>
        <v>0</v>
      </c>
      <c r="TT55">
        <f t="shared" si="636"/>
        <v>0</v>
      </c>
      <c r="TU55">
        <f t="shared" si="637"/>
        <v>0</v>
      </c>
      <c r="TV55">
        <f t="shared" si="638"/>
        <v>0</v>
      </c>
      <c r="TW55">
        <f t="shared" si="639"/>
        <v>0</v>
      </c>
      <c r="TX55">
        <f t="shared" si="640"/>
        <v>0</v>
      </c>
      <c r="TY55">
        <f t="shared" si="641"/>
        <v>0</v>
      </c>
      <c r="TZ55">
        <f t="shared" si="642"/>
        <v>0</v>
      </c>
      <c r="UA55">
        <f t="shared" si="643"/>
        <v>0</v>
      </c>
      <c r="UB55">
        <f t="shared" si="644"/>
        <v>0</v>
      </c>
      <c r="UC55">
        <f t="shared" si="645"/>
        <v>0</v>
      </c>
      <c r="UD55">
        <f t="shared" si="646"/>
        <v>0</v>
      </c>
      <c r="UE55">
        <f t="shared" si="647"/>
        <v>0</v>
      </c>
      <c r="UF55">
        <f t="shared" si="648"/>
        <v>0</v>
      </c>
      <c r="UG55">
        <f t="shared" si="649"/>
        <v>0</v>
      </c>
      <c r="UH55">
        <f t="shared" si="650"/>
        <v>0</v>
      </c>
      <c r="UI55">
        <f t="shared" si="651"/>
        <v>0</v>
      </c>
      <c r="UJ55">
        <f t="shared" si="652"/>
        <v>0</v>
      </c>
      <c r="UK55">
        <f t="shared" si="653"/>
        <v>0</v>
      </c>
      <c r="UL55">
        <f t="shared" si="654"/>
        <v>0</v>
      </c>
      <c r="UM55">
        <f t="shared" si="655"/>
        <v>0</v>
      </c>
      <c r="UN55">
        <f t="shared" si="656"/>
        <v>0</v>
      </c>
      <c r="UO55">
        <f t="shared" si="657"/>
        <v>0</v>
      </c>
      <c r="UP55">
        <f t="shared" si="658"/>
        <v>0</v>
      </c>
      <c r="UQ55">
        <f t="shared" si="659"/>
        <v>0</v>
      </c>
      <c r="UR55">
        <f t="shared" si="660"/>
        <v>0</v>
      </c>
      <c r="US55">
        <f t="shared" si="661"/>
        <v>0</v>
      </c>
      <c r="UT55">
        <f t="shared" si="662"/>
        <v>0</v>
      </c>
      <c r="UU55">
        <f t="shared" si="663"/>
        <v>853</v>
      </c>
      <c r="UV55">
        <f t="shared" si="664"/>
        <v>0</v>
      </c>
      <c r="UW55">
        <f t="shared" si="665"/>
        <v>0</v>
      </c>
      <c r="UX55">
        <f t="shared" si="666"/>
        <v>0</v>
      </c>
      <c r="UY55">
        <f t="shared" si="667"/>
        <v>0</v>
      </c>
      <c r="UZ55" t="str">
        <f t="shared" si="668"/>
        <v/>
      </c>
      <c r="VA55" t="str">
        <f t="shared" si="669"/>
        <v/>
      </c>
      <c r="VB55">
        <f t="shared" si="670"/>
        <v>3</v>
      </c>
      <c r="VY55">
        <f t="shared" si="671"/>
        <v>999</v>
      </c>
      <c r="VZ55">
        <f t="shared" si="672"/>
        <v>999</v>
      </c>
      <c r="WH55">
        <v>52</v>
      </c>
      <c r="WI55">
        <f t="shared" si="383"/>
        <v>229.01</v>
      </c>
      <c r="WJ55">
        <f t="shared" si="384"/>
        <v>5161.95</v>
      </c>
      <c r="WK55">
        <f t="shared" si="385"/>
        <v>1694.9</v>
      </c>
      <c r="WL55">
        <f t="shared" si="386"/>
        <v>0</v>
      </c>
      <c r="WM55">
        <f t="shared" si="387"/>
        <v>0</v>
      </c>
      <c r="WN55">
        <f t="shared" si="388"/>
        <v>0</v>
      </c>
      <c r="WO55">
        <f t="shared" si="389"/>
        <v>0</v>
      </c>
      <c r="WP55">
        <f t="shared" si="390"/>
        <v>0</v>
      </c>
      <c r="WQ55">
        <f t="shared" si="391"/>
        <v>0</v>
      </c>
      <c r="WR55">
        <f t="shared" si="392"/>
        <v>0</v>
      </c>
      <c r="WS55">
        <f t="shared" si="280"/>
        <v>90</v>
      </c>
      <c r="WT55">
        <f t="shared" si="281"/>
        <v>163</v>
      </c>
      <c r="WU55">
        <f t="shared" si="282"/>
        <v>200</v>
      </c>
      <c r="WV55">
        <f t="shared" si="283"/>
        <v>0</v>
      </c>
      <c r="WW55">
        <f t="shared" si="284"/>
        <v>0</v>
      </c>
      <c r="WX55">
        <f t="shared" si="285"/>
        <v>0</v>
      </c>
      <c r="WY55">
        <f t="shared" si="286"/>
        <v>0</v>
      </c>
      <c r="WZ55">
        <f t="shared" si="287"/>
        <v>0</v>
      </c>
      <c r="XA55">
        <f t="shared" si="288"/>
        <v>0</v>
      </c>
      <c r="XB55">
        <f t="shared" si="289"/>
        <v>0</v>
      </c>
      <c r="XC55">
        <f t="shared" si="290"/>
        <v>143.39999999999998</v>
      </c>
      <c r="XD55">
        <f t="shared" si="291"/>
        <v>5117.2</v>
      </c>
      <c r="XE55">
        <f t="shared" si="292"/>
        <v>1511.71</v>
      </c>
      <c r="XF55">
        <f t="shared" si="293"/>
        <v>0</v>
      </c>
      <c r="XG55">
        <f t="shared" si="294"/>
        <v>0</v>
      </c>
      <c r="XH55">
        <f t="shared" si="295"/>
        <v>0</v>
      </c>
      <c r="XI55">
        <f t="shared" si="296"/>
        <v>0</v>
      </c>
      <c r="XJ55">
        <f t="shared" si="297"/>
        <v>0</v>
      </c>
      <c r="XK55">
        <f t="shared" si="298"/>
        <v>0</v>
      </c>
      <c r="XL55">
        <f t="shared" si="299"/>
        <v>0</v>
      </c>
      <c r="XM55">
        <f t="shared" si="300"/>
        <v>143.4</v>
      </c>
      <c r="XN55">
        <f t="shared" si="301"/>
        <v>5117.2</v>
      </c>
      <c r="XO55">
        <f t="shared" si="302"/>
        <v>1511.71</v>
      </c>
      <c r="XP55">
        <f t="shared" si="303"/>
        <v>0</v>
      </c>
      <c r="XQ55">
        <f t="shared" si="304"/>
        <v>0</v>
      </c>
      <c r="XR55">
        <f t="shared" si="305"/>
        <v>0</v>
      </c>
      <c r="XS55">
        <f t="shared" si="306"/>
        <v>0</v>
      </c>
      <c r="XT55">
        <f t="shared" si="307"/>
        <v>0</v>
      </c>
      <c r="XU55">
        <f t="shared" si="308"/>
        <v>0</v>
      </c>
      <c r="XV55">
        <f t="shared" si="309"/>
        <v>0</v>
      </c>
      <c r="XX55">
        <f t="shared" si="310"/>
        <v>7085.8600000000006</v>
      </c>
      <c r="XY55">
        <f t="shared" si="311"/>
        <v>6772.3099999999995</v>
      </c>
      <c r="XZ55">
        <f t="shared" si="312"/>
        <v>139.44999999999999</v>
      </c>
    </row>
    <row r="56" spans="1:650" x14ac:dyDescent="0.45">
      <c r="C56" s="24">
        <v>300</v>
      </c>
      <c r="D56" s="31">
        <f>RV2</f>
        <v>9</v>
      </c>
      <c r="E56" s="31">
        <f>RW2</f>
        <v>18</v>
      </c>
      <c r="F56" s="31">
        <f>IF(SA2&lt;=0,"",IF(RU2=1,RT2,"&gt;72"))</f>
        <v>31</v>
      </c>
      <c r="G56" s="32">
        <f>RZ2</f>
        <v>46966</v>
      </c>
      <c r="H56" s="33">
        <f>RX2</f>
        <v>4625.2099999999991</v>
      </c>
      <c r="I56" s="34">
        <f>IF(OR(SA2&lt;=0,RX2=""),"",MAX(0,YB2-RX2))</f>
        <v>11297.38</v>
      </c>
      <c r="AT56">
        <v>53</v>
      </c>
      <c r="AU56">
        <f t="shared" si="673"/>
        <v>0</v>
      </c>
      <c r="AV56">
        <f t="shared" si="674"/>
        <v>0</v>
      </c>
      <c r="AW56">
        <f t="shared" si="675"/>
        <v>0</v>
      </c>
      <c r="AX56">
        <f t="shared" si="676"/>
        <v>0</v>
      </c>
      <c r="AY56">
        <f t="shared" si="677"/>
        <v>0</v>
      </c>
      <c r="AZ56">
        <f t="shared" si="678"/>
        <v>0</v>
      </c>
      <c r="BA56">
        <f t="shared" si="679"/>
        <v>0</v>
      </c>
      <c r="BB56">
        <f t="shared" si="680"/>
        <v>0</v>
      </c>
      <c r="BC56">
        <f t="shared" si="681"/>
        <v>0</v>
      </c>
      <c r="BD56">
        <f t="shared" si="682"/>
        <v>0</v>
      </c>
      <c r="BE56">
        <f t="shared" si="393"/>
        <v>0</v>
      </c>
      <c r="BF56">
        <f t="shared" si="394"/>
        <v>0</v>
      </c>
      <c r="BG56">
        <f t="shared" si="395"/>
        <v>0</v>
      </c>
      <c r="BH56">
        <f t="shared" si="396"/>
        <v>0</v>
      </c>
      <c r="BI56">
        <f t="shared" si="397"/>
        <v>0</v>
      </c>
      <c r="BJ56">
        <f t="shared" si="398"/>
        <v>0</v>
      </c>
      <c r="BK56">
        <f t="shared" si="399"/>
        <v>0</v>
      </c>
      <c r="BL56">
        <f t="shared" si="400"/>
        <v>0</v>
      </c>
      <c r="BM56">
        <f t="shared" si="401"/>
        <v>0</v>
      </c>
      <c r="BN56">
        <f t="shared" si="402"/>
        <v>0</v>
      </c>
      <c r="BO56">
        <f t="shared" si="403"/>
        <v>0</v>
      </c>
      <c r="BP56">
        <f t="shared" si="404"/>
        <v>0</v>
      </c>
      <c r="BQ56">
        <f t="shared" si="405"/>
        <v>0</v>
      </c>
      <c r="BR56">
        <f t="shared" si="406"/>
        <v>0</v>
      </c>
      <c r="BS56">
        <f t="shared" si="407"/>
        <v>0</v>
      </c>
      <c r="BT56">
        <f t="shared" si="408"/>
        <v>0</v>
      </c>
      <c r="BU56">
        <f t="shared" si="409"/>
        <v>0</v>
      </c>
      <c r="BV56">
        <f t="shared" si="410"/>
        <v>0</v>
      </c>
      <c r="BW56">
        <f t="shared" si="411"/>
        <v>0</v>
      </c>
      <c r="BX56">
        <f t="shared" si="412"/>
        <v>0</v>
      </c>
      <c r="BY56">
        <f t="shared" si="413"/>
        <v>0</v>
      </c>
      <c r="BZ56">
        <f t="shared" si="414"/>
        <v>0</v>
      </c>
      <c r="CA56">
        <f t="shared" si="415"/>
        <v>0</v>
      </c>
      <c r="CB56">
        <f t="shared" si="416"/>
        <v>0</v>
      </c>
      <c r="CC56">
        <f t="shared" si="417"/>
        <v>0</v>
      </c>
      <c r="CD56">
        <f t="shared" si="418"/>
        <v>0</v>
      </c>
      <c r="CE56">
        <f t="shared" si="419"/>
        <v>0</v>
      </c>
      <c r="CF56">
        <f t="shared" si="420"/>
        <v>0</v>
      </c>
      <c r="CG56">
        <f t="shared" si="421"/>
        <v>0</v>
      </c>
      <c r="CH56">
        <f t="shared" si="422"/>
        <v>0</v>
      </c>
      <c r="CI56">
        <f t="shared" si="423"/>
        <v>653</v>
      </c>
      <c r="CJ56">
        <f t="shared" si="424"/>
        <v>0</v>
      </c>
      <c r="CK56">
        <f t="shared" si="425"/>
        <v>0</v>
      </c>
      <c r="CL56">
        <f t="shared" si="426"/>
        <v>0</v>
      </c>
      <c r="CM56">
        <f t="shared" si="427"/>
        <v>0</v>
      </c>
      <c r="CN56" t="str">
        <f t="shared" si="428"/>
        <v/>
      </c>
      <c r="CO56" t="str">
        <f t="shared" si="429"/>
        <v/>
      </c>
      <c r="CP56">
        <f t="shared" si="430"/>
        <v>3</v>
      </c>
      <c r="DM56">
        <f t="shared" si="431"/>
        <v>999</v>
      </c>
      <c r="DN56">
        <f t="shared" si="432"/>
        <v>999</v>
      </c>
      <c r="DV56">
        <v>53</v>
      </c>
      <c r="DW56">
        <f t="shared" si="683"/>
        <v>0</v>
      </c>
      <c r="DX56">
        <f t="shared" si="684"/>
        <v>0</v>
      </c>
      <c r="DY56">
        <f t="shared" si="685"/>
        <v>0</v>
      </c>
      <c r="DZ56">
        <f t="shared" si="686"/>
        <v>0</v>
      </c>
      <c r="EA56">
        <f t="shared" si="687"/>
        <v>0</v>
      </c>
      <c r="EB56">
        <f t="shared" si="688"/>
        <v>0</v>
      </c>
      <c r="EC56">
        <f t="shared" si="689"/>
        <v>0</v>
      </c>
      <c r="ED56">
        <f t="shared" si="690"/>
        <v>0</v>
      </c>
      <c r="EE56">
        <f t="shared" si="691"/>
        <v>0</v>
      </c>
      <c r="EF56">
        <f t="shared" si="692"/>
        <v>0</v>
      </c>
      <c r="EG56">
        <f t="shared" si="433"/>
        <v>0</v>
      </c>
      <c r="EH56">
        <f t="shared" si="434"/>
        <v>0</v>
      </c>
      <c r="EI56">
        <f t="shared" si="435"/>
        <v>0</v>
      </c>
      <c r="EJ56">
        <f t="shared" si="436"/>
        <v>0</v>
      </c>
      <c r="EK56">
        <f t="shared" si="437"/>
        <v>0</v>
      </c>
      <c r="EL56">
        <f t="shared" si="438"/>
        <v>0</v>
      </c>
      <c r="EM56">
        <f t="shared" si="439"/>
        <v>0</v>
      </c>
      <c r="EN56">
        <f t="shared" si="440"/>
        <v>0</v>
      </c>
      <c r="EO56">
        <f t="shared" si="441"/>
        <v>0</v>
      </c>
      <c r="EP56">
        <f t="shared" si="442"/>
        <v>0</v>
      </c>
      <c r="EQ56">
        <f t="shared" si="443"/>
        <v>0</v>
      </c>
      <c r="ER56">
        <f t="shared" si="444"/>
        <v>0</v>
      </c>
      <c r="ES56">
        <f t="shared" si="445"/>
        <v>0</v>
      </c>
      <c r="ET56">
        <f t="shared" si="446"/>
        <v>0</v>
      </c>
      <c r="EU56">
        <f t="shared" si="447"/>
        <v>0</v>
      </c>
      <c r="EV56">
        <f t="shared" si="448"/>
        <v>0</v>
      </c>
      <c r="EW56">
        <f t="shared" si="449"/>
        <v>0</v>
      </c>
      <c r="EX56">
        <f t="shared" si="450"/>
        <v>0</v>
      </c>
      <c r="EY56">
        <f t="shared" si="451"/>
        <v>0</v>
      </c>
      <c r="EZ56">
        <f t="shared" si="452"/>
        <v>0</v>
      </c>
      <c r="FA56">
        <f t="shared" si="453"/>
        <v>0</v>
      </c>
      <c r="FB56">
        <f t="shared" si="454"/>
        <v>0</v>
      </c>
      <c r="FC56">
        <f t="shared" si="455"/>
        <v>0</v>
      </c>
      <c r="FD56">
        <f t="shared" si="456"/>
        <v>0</v>
      </c>
      <c r="FE56">
        <f t="shared" si="457"/>
        <v>0</v>
      </c>
      <c r="FF56">
        <f t="shared" si="458"/>
        <v>0</v>
      </c>
      <c r="FG56">
        <f t="shared" si="459"/>
        <v>0</v>
      </c>
      <c r="FH56">
        <f t="shared" si="460"/>
        <v>0</v>
      </c>
      <c r="FI56">
        <f t="shared" si="461"/>
        <v>0</v>
      </c>
      <c r="FJ56">
        <f t="shared" si="462"/>
        <v>0</v>
      </c>
      <c r="FK56">
        <f t="shared" si="463"/>
        <v>653</v>
      </c>
      <c r="FL56">
        <f t="shared" si="464"/>
        <v>0</v>
      </c>
      <c r="FM56">
        <f t="shared" si="465"/>
        <v>0</v>
      </c>
      <c r="FN56">
        <f t="shared" si="466"/>
        <v>0</v>
      </c>
      <c r="FO56">
        <f t="shared" si="467"/>
        <v>0</v>
      </c>
      <c r="FP56" t="str">
        <f t="shared" si="468"/>
        <v/>
      </c>
      <c r="FQ56" t="str">
        <f t="shared" si="469"/>
        <v/>
      </c>
      <c r="FR56">
        <f t="shared" si="470"/>
        <v>3</v>
      </c>
      <c r="GO56">
        <f t="shared" si="471"/>
        <v>999</v>
      </c>
      <c r="GP56">
        <f t="shared" si="472"/>
        <v>999</v>
      </c>
      <c r="GX56">
        <v>53</v>
      </c>
      <c r="GY56">
        <f t="shared" si="693"/>
        <v>143.4</v>
      </c>
      <c r="GZ56">
        <f t="shared" si="694"/>
        <v>5117.2</v>
      </c>
      <c r="HA56">
        <f t="shared" si="695"/>
        <v>1511.71</v>
      </c>
      <c r="HB56">
        <f t="shared" si="696"/>
        <v>0</v>
      </c>
      <c r="HC56">
        <f t="shared" si="697"/>
        <v>0</v>
      </c>
      <c r="HD56">
        <f t="shared" si="698"/>
        <v>0</v>
      </c>
      <c r="HE56">
        <f t="shared" si="699"/>
        <v>0</v>
      </c>
      <c r="HF56">
        <f t="shared" si="700"/>
        <v>0</v>
      </c>
      <c r="HG56">
        <f t="shared" si="701"/>
        <v>0</v>
      </c>
      <c r="HH56">
        <f t="shared" si="702"/>
        <v>0</v>
      </c>
      <c r="HI56">
        <f t="shared" si="473"/>
        <v>90</v>
      </c>
      <c r="HJ56">
        <f t="shared" si="474"/>
        <v>163</v>
      </c>
      <c r="HK56">
        <f t="shared" si="475"/>
        <v>200</v>
      </c>
      <c r="HL56">
        <f t="shared" si="476"/>
        <v>0</v>
      </c>
      <c r="HM56">
        <f t="shared" si="477"/>
        <v>0</v>
      </c>
      <c r="HN56">
        <f t="shared" si="478"/>
        <v>0</v>
      </c>
      <c r="HO56">
        <f t="shared" si="479"/>
        <v>0</v>
      </c>
      <c r="HP56">
        <f t="shared" si="480"/>
        <v>0</v>
      </c>
      <c r="HQ56">
        <f t="shared" si="481"/>
        <v>0</v>
      </c>
      <c r="HR56">
        <f t="shared" si="482"/>
        <v>0</v>
      </c>
      <c r="HS56">
        <f t="shared" si="483"/>
        <v>56.150000000000006</v>
      </c>
      <c r="HT56">
        <f t="shared" si="484"/>
        <v>5071.4299999999994</v>
      </c>
      <c r="HU56">
        <f t="shared" si="485"/>
        <v>1326.7</v>
      </c>
      <c r="HV56">
        <f t="shared" si="486"/>
        <v>0</v>
      </c>
      <c r="HW56">
        <f t="shared" si="487"/>
        <v>0</v>
      </c>
      <c r="HX56">
        <f t="shared" si="488"/>
        <v>0</v>
      </c>
      <c r="HY56">
        <f t="shared" si="489"/>
        <v>0</v>
      </c>
      <c r="HZ56">
        <f t="shared" si="490"/>
        <v>0</v>
      </c>
      <c r="IA56">
        <f t="shared" si="491"/>
        <v>0</v>
      </c>
      <c r="IB56">
        <f t="shared" si="492"/>
        <v>0</v>
      </c>
      <c r="IC56">
        <f t="shared" si="493"/>
        <v>56.15</v>
      </c>
      <c r="ID56">
        <f t="shared" si="494"/>
        <v>5071.43</v>
      </c>
      <c r="IE56">
        <f t="shared" si="495"/>
        <v>1326.7</v>
      </c>
      <c r="IF56">
        <f t="shared" si="496"/>
        <v>0</v>
      </c>
      <c r="IG56">
        <f t="shared" si="497"/>
        <v>0</v>
      </c>
      <c r="IH56">
        <f t="shared" si="498"/>
        <v>0</v>
      </c>
      <c r="II56">
        <f t="shared" si="499"/>
        <v>0</v>
      </c>
      <c r="IJ56">
        <f t="shared" si="500"/>
        <v>0</v>
      </c>
      <c r="IK56">
        <f t="shared" si="501"/>
        <v>0</v>
      </c>
      <c r="IL56">
        <f t="shared" si="502"/>
        <v>0</v>
      </c>
      <c r="IM56">
        <f t="shared" si="503"/>
        <v>0</v>
      </c>
      <c r="IN56">
        <f t="shared" si="504"/>
        <v>6772.3099999999995</v>
      </c>
      <c r="IO56">
        <f t="shared" si="505"/>
        <v>6454.28</v>
      </c>
      <c r="IP56">
        <f t="shared" si="506"/>
        <v>134.97</v>
      </c>
      <c r="IQ56">
        <f t="shared" si="507"/>
        <v>452.99999999999977</v>
      </c>
      <c r="IR56">
        <f t="shared" si="508"/>
        <v>1</v>
      </c>
      <c r="IS56" t="str">
        <f t="shared" si="509"/>
        <v/>
      </c>
      <c r="IT56">
        <f t="shared" si="510"/>
        <v>0</v>
      </c>
      <c r="JQ56">
        <f t="shared" si="511"/>
        <v>1</v>
      </c>
      <c r="JR56">
        <f t="shared" si="512"/>
        <v>999</v>
      </c>
      <c r="JZ56">
        <v>53</v>
      </c>
      <c r="KA56">
        <f t="shared" si="703"/>
        <v>0</v>
      </c>
      <c r="KB56">
        <f t="shared" si="704"/>
        <v>0</v>
      </c>
      <c r="KC56">
        <f t="shared" si="705"/>
        <v>0</v>
      </c>
      <c r="KD56">
        <f t="shared" si="706"/>
        <v>0</v>
      </c>
      <c r="KE56">
        <f t="shared" si="707"/>
        <v>0</v>
      </c>
      <c r="KF56">
        <f t="shared" si="708"/>
        <v>0</v>
      </c>
      <c r="KG56">
        <f t="shared" si="709"/>
        <v>0</v>
      </c>
      <c r="KH56">
        <f t="shared" si="710"/>
        <v>0</v>
      </c>
      <c r="KI56">
        <f t="shared" si="711"/>
        <v>0</v>
      </c>
      <c r="KJ56">
        <f t="shared" si="712"/>
        <v>0</v>
      </c>
      <c r="KK56">
        <f t="shared" si="513"/>
        <v>0</v>
      </c>
      <c r="KL56">
        <f t="shared" si="514"/>
        <v>0</v>
      </c>
      <c r="KM56">
        <f t="shared" si="515"/>
        <v>0</v>
      </c>
      <c r="KN56">
        <f t="shared" si="516"/>
        <v>0</v>
      </c>
      <c r="KO56">
        <f t="shared" si="517"/>
        <v>0</v>
      </c>
      <c r="KP56">
        <f t="shared" si="518"/>
        <v>0</v>
      </c>
      <c r="KQ56">
        <f t="shared" si="519"/>
        <v>0</v>
      </c>
      <c r="KR56">
        <f t="shared" si="520"/>
        <v>0</v>
      </c>
      <c r="KS56">
        <f t="shared" si="521"/>
        <v>0</v>
      </c>
      <c r="KT56">
        <f t="shared" si="522"/>
        <v>0</v>
      </c>
      <c r="KU56">
        <f t="shared" si="523"/>
        <v>0</v>
      </c>
      <c r="KV56">
        <f t="shared" si="524"/>
        <v>0</v>
      </c>
      <c r="KW56">
        <f t="shared" si="525"/>
        <v>0</v>
      </c>
      <c r="KX56">
        <f t="shared" si="526"/>
        <v>0</v>
      </c>
      <c r="KY56">
        <f t="shared" si="527"/>
        <v>0</v>
      </c>
      <c r="KZ56">
        <f t="shared" si="528"/>
        <v>0</v>
      </c>
      <c r="LA56">
        <f t="shared" si="529"/>
        <v>0</v>
      </c>
      <c r="LB56">
        <f t="shared" si="530"/>
        <v>0</v>
      </c>
      <c r="LC56">
        <f t="shared" si="531"/>
        <v>0</v>
      </c>
      <c r="LD56">
        <f t="shared" si="532"/>
        <v>0</v>
      </c>
      <c r="LE56">
        <f t="shared" si="533"/>
        <v>0</v>
      </c>
      <c r="LF56">
        <f t="shared" si="534"/>
        <v>0</v>
      </c>
      <c r="LG56">
        <f t="shared" si="535"/>
        <v>0</v>
      </c>
      <c r="LH56">
        <f t="shared" si="536"/>
        <v>0</v>
      </c>
      <c r="LI56">
        <f t="shared" si="537"/>
        <v>0</v>
      </c>
      <c r="LJ56">
        <f t="shared" si="538"/>
        <v>0</v>
      </c>
      <c r="LK56">
        <f t="shared" si="539"/>
        <v>0</v>
      </c>
      <c r="LL56">
        <f t="shared" si="540"/>
        <v>0</v>
      </c>
      <c r="LM56">
        <f t="shared" si="541"/>
        <v>0</v>
      </c>
      <c r="LN56">
        <f t="shared" si="542"/>
        <v>0</v>
      </c>
      <c r="LO56">
        <f t="shared" si="543"/>
        <v>553</v>
      </c>
      <c r="LP56">
        <f t="shared" si="544"/>
        <v>0</v>
      </c>
      <c r="LQ56">
        <f t="shared" si="545"/>
        <v>0</v>
      </c>
      <c r="LR56">
        <f t="shared" si="546"/>
        <v>0</v>
      </c>
      <c r="LS56">
        <f t="shared" si="547"/>
        <v>0</v>
      </c>
      <c r="LT56" t="str">
        <f t="shared" si="548"/>
        <v/>
      </c>
      <c r="LU56" t="str">
        <f t="shared" si="549"/>
        <v/>
      </c>
      <c r="LV56">
        <f t="shared" si="550"/>
        <v>3</v>
      </c>
      <c r="MS56">
        <f t="shared" si="551"/>
        <v>999</v>
      </c>
      <c r="MT56">
        <f t="shared" si="552"/>
        <v>999</v>
      </c>
      <c r="NB56">
        <v>53</v>
      </c>
      <c r="NC56">
        <f t="shared" si="713"/>
        <v>0</v>
      </c>
      <c r="ND56">
        <f t="shared" si="714"/>
        <v>0</v>
      </c>
      <c r="NE56">
        <f t="shared" si="715"/>
        <v>0</v>
      </c>
      <c r="NF56">
        <f t="shared" si="716"/>
        <v>0</v>
      </c>
      <c r="NG56">
        <f t="shared" si="717"/>
        <v>0</v>
      </c>
      <c r="NH56">
        <f t="shared" si="718"/>
        <v>0</v>
      </c>
      <c r="NI56">
        <f t="shared" si="719"/>
        <v>0</v>
      </c>
      <c r="NJ56">
        <f t="shared" si="720"/>
        <v>0</v>
      </c>
      <c r="NK56">
        <f t="shared" si="721"/>
        <v>0</v>
      </c>
      <c r="NL56">
        <f t="shared" si="722"/>
        <v>0</v>
      </c>
      <c r="NM56">
        <f t="shared" si="553"/>
        <v>0</v>
      </c>
      <c r="NN56">
        <f t="shared" si="554"/>
        <v>0</v>
      </c>
      <c r="NO56">
        <f t="shared" si="555"/>
        <v>0</v>
      </c>
      <c r="NP56">
        <f t="shared" si="556"/>
        <v>0</v>
      </c>
      <c r="NQ56">
        <f t="shared" si="557"/>
        <v>0</v>
      </c>
      <c r="NR56">
        <f t="shared" si="558"/>
        <v>0</v>
      </c>
      <c r="NS56">
        <f t="shared" si="559"/>
        <v>0</v>
      </c>
      <c r="NT56">
        <f t="shared" si="560"/>
        <v>0</v>
      </c>
      <c r="NU56">
        <f t="shared" si="561"/>
        <v>0</v>
      </c>
      <c r="NV56">
        <f t="shared" si="562"/>
        <v>0</v>
      </c>
      <c r="NW56">
        <f t="shared" si="563"/>
        <v>0</v>
      </c>
      <c r="NX56">
        <f t="shared" si="564"/>
        <v>0</v>
      </c>
      <c r="NY56">
        <f t="shared" si="565"/>
        <v>0</v>
      </c>
      <c r="NZ56">
        <f t="shared" si="566"/>
        <v>0</v>
      </c>
      <c r="OA56">
        <f t="shared" si="567"/>
        <v>0</v>
      </c>
      <c r="OB56">
        <f t="shared" si="568"/>
        <v>0</v>
      </c>
      <c r="OC56">
        <f t="shared" si="569"/>
        <v>0</v>
      </c>
      <c r="OD56">
        <f t="shared" si="570"/>
        <v>0</v>
      </c>
      <c r="OE56">
        <f t="shared" si="571"/>
        <v>0</v>
      </c>
      <c r="OF56">
        <f t="shared" si="572"/>
        <v>0</v>
      </c>
      <c r="OG56">
        <f t="shared" si="573"/>
        <v>0</v>
      </c>
      <c r="OH56">
        <f t="shared" si="574"/>
        <v>0</v>
      </c>
      <c r="OI56">
        <f t="shared" si="575"/>
        <v>0</v>
      </c>
      <c r="OJ56">
        <f t="shared" si="576"/>
        <v>0</v>
      </c>
      <c r="OK56">
        <f t="shared" si="577"/>
        <v>0</v>
      </c>
      <c r="OL56">
        <f t="shared" si="578"/>
        <v>0</v>
      </c>
      <c r="OM56">
        <f t="shared" si="579"/>
        <v>0</v>
      </c>
      <c r="ON56">
        <f t="shared" si="580"/>
        <v>0</v>
      </c>
      <c r="OO56">
        <f t="shared" si="581"/>
        <v>0</v>
      </c>
      <c r="OP56">
        <f t="shared" si="582"/>
        <v>0</v>
      </c>
      <c r="OQ56">
        <f t="shared" si="583"/>
        <v>653</v>
      </c>
      <c r="OR56">
        <f t="shared" si="584"/>
        <v>0</v>
      </c>
      <c r="OS56">
        <f t="shared" si="585"/>
        <v>0</v>
      </c>
      <c r="OT56">
        <f t="shared" si="586"/>
        <v>0</v>
      </c>
      <c r="OU56">
        <f t="shared" si="587"/>
        <v>0</v>
      </c>
      <c r="OV56" t="str">
        <f t="shared" si="588"/>
        <v/>
      </c>
      <c r="OW56" t="str">
        <f t="shared" si="589"/>
        <v/>
      </c>
      <c r="OX56">
        <f t="shared" si="590"/>
        <v>3</v>
      </c>
      <c r="PU56">
        <f t="shared" si="591"/>
        <v>999</v>
      </c>
      <c r="PV56">
        <f t="shared" si="592"/>
        <v>999</v>
      </c>
      <c r="QD56">
        <v>53</v>
      </c>
      <c r="QE56">
        <f t="shared" si="723"/>
        <v>0</v>
      </c>
      <c r="QF56">
        <f t="shared" si="724"/>
        <v>0</v>
      </c>
      <c r="QG56">
        <f t="shared" si="725"/>
        <v>0</v>
      </c>
      <c r="QH56">
        <f t="shared" si="726"/>
        <v>0</v>
      </c>
      <c r="QI56">
        <f t="shared" si="727"/>
        <v>0</v>
      </c>
      <c r="QJ56">
        <f t="shared" si="728"/>
        <v>0</v>
      </c>
      <c r="QK56">
        <f t="shared" si="729"/>
        <v>0</v>
      </c>
      <c r="QL56">
        <f t="shared" si="730"/>
        <v>0</v>
      </c>
      <c r="QM56">
        <f t="shared" si="731"/>
        <v>0</v>
      </c>
      <c r="QN56">
        <f t="shared" si="732"/>
        <v>0</v>
      </c>
      <c r="QO56">
        <f t="shared" si="593"/>
        <v>0</v>
      </c>
      <c r="QP56">
        <f t="shared" si="594"/>
        <v>0</v>
      </c>
      <c r="QQ56">
        <f t="shared" si="595"/>
        <v>0</v>
      </c>
      <c r="QR56">
        <f t="shared" si="596"/>
        <v>0</v>
      </c>
      <c r="QS56">
        <f t="shared" si="597"/>
        <v>0</v>
      </c>
      <c r="QT56">
        <f t="shared" si="598"/>
        <v>0</v>
      </c>
      <c r="QU56">
        <f t="shared" si="599"/>
        <v>0</v>
      </c>
      <c r="QV56">
        <f t="shared" si="600"/>
        <v>0</v>
      </c>
      <c r="QW56">
        <f t="shared" si="601"/>
        <v>0</v>
      </c>
      <c r="QX56">
        <f t="shared" si="602"/>
        <v>0</v>
      </c>
      <c r="QY56">
        <f t="shared" si="603"/>
        <v>0</v>
      </c>
      <c r="QZ56">
        <f t="shared" si="604"/>
        <v>0</v>
      </c>
      <c r="RA56">
        <f t="shared" si="605"/>
        <v>0</v>
      </c>
      <c r="RB56">
        <f t="shared" si="606"/>
        <v>0</v>
      </c>
      <c r="RC56">
        <f t="shared" si="607"/>
        <v>0</v>
      </c>
      <c r="RD56">
        <f t="shared" si="608"/>
        <v>0</v>
      </c>
      <c r="RE56">
        <f t="shared" si="609"/>
        <v>0</v>
      </c>
      <c r="RF56">
        <f t="shared" si="610"/>
        <v>0</v>
      </c>
      <c r="RG56">
        <f t="shared" si="611"/>
        <v>0</v>
      </c>
      <c r="RH56">
        <f t="shared" si="612"/>
        <v>0</v>
      </c>
      <c r="RI56">
        <f t="shared" si="613"/>
        <v>0</v>
      </c>
      <c r="RJ56">
        <f t="shared" si="614"/>
        <v>0</v>
      </c>
      <c r="RK56">
        <f t="shared" si="615"/>
        <v>0</v>
      </c>
      <c r="RL56">
        <f t="shared" si="616"/>
        <v>0</v>
      </c>
      <c r="RM56">
        <f t="shared" si="617"/>
        <v>0</v>
      </c>
      <c r="RN56">
        <f t="shared" si="618"/>
        <v>0</v>
      </c>
      <c r="RO56">
        <f t="shared" si="619"/>
        <v>0</v>
      </c>
      <c r="RP56">
        <f t="shared" si="620"/>
        <v>0</v>
      </c>
      <c r="RQ56">
        <f t="shared" si="621"/>
        <v>0</v>
      </c>
      <c r="RR56">
        <f t="shared" si="622"/>
        <v>0</v>
      </c>
      <c r="RS56">
        <f t="shared" si="623"/>
        <v>753</v>
      </c>
      <c r="RT56">
        <f t="shared" si="624"/>
        <v>0</v>
      </c>
      <c r="RU56">
        <f t="shared" si="625"/>
        <v>0</v>
      </c>
      <c r="RV56">
        <f t="shared" si="626"/>
        <v>0</v>
      </c>
      <c r="RW56">
        <f t="shared" si="627"/>
        <v>0</v>
      </c>
      <c r="RX56" t="str">
        <f t="shared" si="628"/>
        <v/>
      </c>
      <c r="RY56" t="str">
        <f t="shared" si="629"/>
        <v/>
      </c>
      <c r="RZ56">
        <f t="shared" si="630"/>
        <v>3</v>
      </c>
      <c r="SW56">
        <f t="shared" si="631"/>
        <v>999</v>
      </c>
      <c r="SX56">
        <f t="shared" si="632"/>
        <v>999</v>
      </c>
      <c r="TF56">
        <v>53</v>
      </c>
      <c r="TG56">
        <f t="shared" si="733"/>
        <v>0</v>
      </c>
      <c r="TH56">
        <f t="shared" si="734"/>
        <v>0</v>
      </c>
      <c r="TI56">
        <f t="shared" si="735"/>
        <v>0</v>
      </c>
      <c r="TJ56">
        <f t="shared" si="736"/>
        <v>0</v>
      </c>
      <c r="TK56">
        <f t="shared" si="737"/>
        <v>0</v>
      </c>
      <c r="TL56">
        <f t="shared" si="738"/>
        <v>0</v>
      </c>
      <c r="TM56">
        <f t="shared" si="739"/>
        <v>0</v>
      </c>
      <c r="TN56">
        <f t="shared" si="740"/>
        <v>0</v>
      </c>
      <c r="TO56">
        <f t="shared" si="741"/>
        <v>0</v>
      </c>
      <c r="TP56">
        <f t="shared" si="742"/>
        <v>0</v>
      </c>
      <c r="TQ56">
        <f t="shared" si="633"/>
        <v>0</v>
      </c>
      <c r="TR56">
        <f t="shared" si="634"/>
        <v>0</v>
      </c>
      <c r="TS56">
        <f t="shared" si="635"/>
        <v>0</v>
      </c>
      <c r="TT56">
        <f t="shared" si="636"/>
        <v>0</v>
      </c>
      <c r="TU56">
        <f t="shared" si="637"/>
        <v>0</v>
      </c>
      <c r="TV56">
        <f t="shared" si="638"/>
        <v>0</v>
      </c>
      <c r="TW56">
        <f t="shared" si="639"/>
        <v>0</v>
      </c>
      <c r="TX56">
        <f t="shared" si="640"/>
        <v>0</v>
      </c>
      <c r="TY56">
        <f t="shared" si="641"/>
        <v>0</v>
      </c>
      <c r="TZ56">
        <f t="shared" si="642"/>
        <v>0</v>
      </c>
      <c r="UA56">
        <f t="shared" si="643"/>
        <v>0</v>
      </c>
      <c r="UB56">
        <f t="shared" si="644"/>
        <v>0</v>
      </c>
      <c r="UC56">
        <f t="shared" si="645"/>
        <v>0</v>
      </c>
      <c r="UD56">
        <f t="shared" si="646"/>
        <v>0</v>
      </c>
      <c r="UE56">
        <f t="shared" si="647"/>
        <v>0</v>
      </c>
      <c r="UF56">
        <f t="shared" si="648"/>
        <v>0</v>
      </c>
      <c r="UG56">
        <f t="shared" si="649"/>
        <v>0</v>
      </c>
      <c r="UH56">
        <f t="shared" si="650"/>
        <v>0</v>
      </c>
      <c r="UI56">
        <f t="shared" si="651"/>
        <v>0</v>
      </c>
      <c r="UJ56">
        <f t="shared" si="652"/>
        <v>0</v>
      </c>
      <c r="UK56">
        <f t="shared" si="653"/>
        <v>0</v>
      </c>
      <c r="UL56">
        <f t="shared" si="654"/>
        <v>0</v>
      </c>
      <c r="UM56">
        <f t="shared" si="655"/>
        <v>0</v>
      </c>
      <c r="UN56">
        <f t="shared" si="656"/>
        <v>0</v>
      </c>
      <c r="UO56">
        <f t="shared" si="657"/>
        <v>0</v>
      </c>
      <c r="UP56">
        <f t="shared" si="658"/>
        <v>0</v>
      </c>
      <c r="UQ56">
        <f t="shared" si="659"/>
        <v>0</v>
      </c>
      <c r="UR56">
        <f t="shared" si="660"/>
        <v>0</v>
      </c>
      <c r="US56">
        <f t="shared" si="661"/>
        <v>0</v>
      </c>
      <c r="UT56">
        <f t="shared" si="662"/>
        <v>0</v>
      </c>
      <c r="UU56">
        <f t="shared" si="663"/>
        <v>853</v>
      </c>
      <c r="UV56">
        <f t="shared" si="664"/>
        <v>0</v>
      </c>
      <c r="UW56">
        <f t="shared" si="665"/>
        <v>0</v>
      </c>
      <c r="UX56">
        <f t="shared" si="666"/>
        <v>0</v>
      </c>
      <c r="UY56">
        <f t="shared" si="667"/>
        <v>0</v>
      </c>
      <c r="UZ56" t="str">
        <f t="shared" si="668"/>
        <v/>
      </c>
      <c r="VA56" t="str">
        <f t="shared" si="669"/>
        <v/>
      </c>
      <c r="VB56">
        <f t="shared" si="670"/>
        <v>3</v>
      </c>
      <c r="VY56">
        <f t="shared" si="671"/>
        <v>999</v>
      </c>
      <c r="VZ56">
        <f t="shared" si="672"/>
        <v>999</v>
      </c>
      <c r="WH56">
        <v>53</v>
      </c>
      <c r="WI56">
        <f t="shared" si="383"/>
        <v>143.4</v>
      </c>
      <c r="WJ56">
        <f t="shared" si="384"/>
        <v>5117.2</v>
      </c>
      <c r="WK56">
        <f t="shared" si="385"/>
        <v>1511.71</v>
      </c>
      <c r="WL56">
        <f t="shared" si="386"/>
        <v>0</v>
      </c>
      <c r="WM56">
        <f t="shared" si="387"/>
        <v>0</v>
      </c>
      <c r="WN56">
        <f t="shared" si="388"/>
        <v>0</v>
      </c>
      <c r="WO56">
        <f t="shared" si="389"/>
        <v>0</v>
      </c>
      <c r="WP56">
        <f t="shared" si="390"/>
        <v>0</v>
      </c>
      <c r="WQ56">
        <f t="shared" si="391"/>
        <v>0</v>
      </c>
      <c r="WR56">
        <f t="shared" si="392"/>
        <v>0</v>
      </c>
      <c r="WS56">
        <f t="shared" si="280"/>
        <v>90</v>
      </c>
      <c r="WT56">
        <f t="shared" si="281"/>
        <v>163</v>
      </c>
      <c r="WU56">
        <f t="shared" si="282"/>
        <v>200</v>
      </c>
      <c r="WV56">
        <f t="shared" si="283"/>
        <v>0</v>
      </c>
      <c r="WW56">
        <f t="shared" si="284"/>
        <v>0</v>
      </c>
      <c r="WX56">
        <f t="shared" si="285"/>
        <v>0</v>
      </c>
      <c r="WY56">
        <f t="shared" si="286"/>
        <v>0</v>
      </c>
      <c r="WZ56">
        <f t="shared" si="287"/>
        <v>0</v>
      </c>
      <c r="XA56">
        <f t="shared" si="288"/>
        <v>0</v>
      </c>
      <c r="XB56">
        <f t="shared" si="289"/>
        <v>0</v>
      </c>
      <c r="XC56">
        <f t="shared" si="290"/>
        <v>56.150000000000006</v>
      </c>
      <c r="XD56">
        <f t="shared" si="291"/>
        <v>5071.4299999999994</v>
      </c>
      <c r="XE56">
        <f t="shared" si="292"/>
        <v>1326.7</v>
      </c>
      <c r="XF56">
        <f t="shared" si="293"/>
        <v>0</v>
      </c>
      <c r="XG56">
        <f t="shared" si="294"/>
        <v>0</v>
      </c>
      <c r="XH56">
        <f t="shared" si="295"/>
        <v>0</v>
      </c>
      <c r="XI56">
        <f t="shared" si="296"/>
        <v>0</v>
      </c>
      <c r="XJ56">
        <f t="shared" si="297"/>
        <v>0</v>
      </c>
      <c r="XK56">
        <f t="shared" si="298"/>
        <v>0</v>
      </c>
      <c r="XL56">
        <f t="shared" si="299"/>
        <v>0</v>
      </c>
      <c r="XM56">
        <f t="shared" si="300"/>
        <v>56.15</v>
      </c>
      <c r="XN56">
        <f t="shared" si="301"/>
        <v>5071.43</v>
      </c>
      <c r="XO56">
        <f t="shared" si="302"/>
        <v>1326.7</v>
      </c>
      <c r="XP56">
        <f t="shared" si="303"/>
        <v>0</v>
      </c>
      <c r="XQ56">
        <f t="shared" si="304"/>
        <v>0</v>
      </c>
      <c r="XR56">
        <f t="shared" si="305"/>
        <v>0</v>
      </c>
      <c r="XS56">
        <f t="shared" si="306"/>
        <v>0</v>
      </c>
      <c r="XT56">
        <f t="shared" si="307"/>
        <v>0</v>
      </c>
      <c r="XU56">
        <f t="shared" si="308"/>
        <v>0</v>
      </c>
      <c r="XV56">
        <f t="shared" si="309"/>
        <v>0</v>
      </c>
      <c r="XX56">
        <f t="shared" si="310"/>
        <v>6772.3099999999995</v>
      </c>
      <c r="XY56">
        <f t="shared" si="311"/>
        <v>6454.28</v>
      </c>
      <c r="XZ56">
        <f t="shared" si="312"/>
        <v>134.97</v>
      </c>
    </row>
    <row r="57" spans="1:650" x14ac:dyDescent="0.45">
      <c r="C57" s="24">
        <v>400</v>
      </c>
      <c r="D57" s="31">
        <f>UX2</f>
        <v>7</v>
      </c>
      <c r="E57" s="31">
        <f>UY2</f>
        <v>15</v>
      </c>
      <c r="F57" s="31">
        <f>IF(VC2&lt;=0,"",IF(UW2=1,UV2,"&gt;72"))</f>
        <v>27</v>
      </c>
      <c r="G57" s="32">
        <f>VB2</f>
        <v>46844</v>
      </c>
      <c r="H57" s="33">
        <f>UZ2</f>
        <v>3866.37</v>
      </c>
      <c r="I57" s="34">
        <f>IF(OR(VC2&lt;=0,UZ2=""),"",MAX(0,YB2-UZ2))</f>
        <v>12056.219999999998</v>
      </c>
      <c r="AT57">
        <v>54</v>
      </c>
      <c r="AU57">
        <f t="shared" si="673"/>
        <v>0</v>
      </c>
      <c r="AV57">
        <f t="shared" si="674"/>
        <v>0</v>
      </c>
      <c r="AW57">
        <f t="shared" si="675"/>
        <v>0</v>
      </c>
      <c r="AX57">
        <f t="shared" si="676"/>
        <v>0</v>
      </c>
      <c r="AY57">
        <f t="shared" si="677"/>
        <v>0</v>
      </c>
      <c r="AZ57">
        <f t="shared" si="678"/>
        <v>0</v>
      </c>
      <c r="BA57">
        <f t="shared" si="679"/>
        <v>0</v>
      </c>
      <c r="BB57">
        <f t="shared" si="680"/>
        <v>0</v>
      </c>
      <c r="BC57">
        <f t="shared" si="681"/>
        <v>0</v>
      </c>
      <c r="BD57">
        <f t="shared" si="682"/>
        <v>0</v>
      </c>
      <c r="BE57">
        <f t="shared" si="393"/>
        <v>0</v>
      </c>
      <c r="BF57">
        <f t="shared" si="394"/>
        <v>0</v>
      </c>
      <c r="BG57">
        <f t="shared" si="395"/>
        <v>0</v>
      </c>
      <c r="BH57">
        <f t="shared" si="396"/>
        <v>0</v>
      </c>
      <c r="BI57">
        <f t="shared" si="397"/>
        <v>0</v>
      </c>
      <c r="BJ57">
        <f t="shared" si="398"/>
        <v>0</v>
      </c>
      <c r="BK57">
        <f t="shared" si="399"/>
        <v>0</v>
      </c>
      <c r="BL57">
        <f t="shared" si="400"/>
        <v>0</v>
      </c>
      <c r="BM57">
        <f t="shared" si="401"/>
        <v>0</v>
      </c>
      <c r="BN57">
        <f t="shared" si="402"/>
        <v>0</v>
      </c>
      <c r="BO57">
        <f t="shared" si="403"/>
        <v>0</v>
      </c>
      <c r="BP57">
        <f t="shared" si="404"/>
        <v>0</v>
      </c>
      <c r="BQ57">
        <f t="shared" si="405"/>
        <v>0</v>
      </c>
      <c r="BR57">
        <f t="shared" si="406"/>
        <v>0</v>
      </c>
      <c r="BS57">
        <f t="shared" si="407"/>
        <v>0</v>
      </c>
      <c r="BT57">
        <f t="shared" si="408"/>
        <v>0</v>
      </c>
      <c r="BU57">
        <f t="shared" si="409"/>
        <v>0</v>
      </c>
      <c r="BV57">
        <f t="shared" si="410"/>
        <v>0</v>
      </c>
      <c r="BW57">
        <f t="shared" si="411"/>
        <v>0</v>
      </c>
      <c r="BX57">
        <f t="shared" si="412"/>
        <v>0</v>
      </c>
      <c r="BY57">
        <f t="shared" si="413"/>
        <v>0</v>
      </c>
      <c r="BZ57">
        <f t="shared" si="414"/>
        <v>0</v>
      </c>
      <c r="CA57">
        <f t="shared" si="415"/>
        <v>0</v>
      </c>
      <c r="CB57">
        <f t="shared" si="416"/>
        <v>0</v>
      </c>
      <c r="CC57">
        <f t="shared" si="417"/>
        <v>0</v>
      </c>
      <c r="CD57">
        <f t="shared" si="418"/>
        <v>0</v>
      </c>
      <c r="CE57">
        <f t="shared" si="419"/>
        <v>0</v>
      </c>
      <c r="CF57">
        <f t="shared" si="420"/>
        <v>0</v>
      </c>
      <c r="CG57">
        <f t="shared" si="421"/>
        <v>0</v>
      </c>
      <c r="CH57">
        <f t="shared" si="422"/>
        <v>0</v>
      </c>
      <c r="CI57">
        <f t="shared" si="423"/>
        <v>653</v>
      </c>
      <c r="CJ57">
        <f t="shared" si="424"/>
        <v>0</v>
      </c>
      <c r="CK57">
        <f t="shared" si="425"/>
        <v>0</v>
      </c>
      <c r="CL57">
        <f t="shared" si="426"/>
        <v>0</v>
      </c>
      <c r="CM57">
        <f t="shared" si="427"/>
        <v>0</v>
      </c>
      <c r="CN57" t="str">
        <f t="shared" si="428"/>
        <v/>
      </c>
      <c r="CO57" t="str">
        <f t="shared" si="429"/>
        <v/>
      </c>
      <c r="CP57">
        <f t="shared" si="430"/>
        <v>3</v>
      </c>
      <c r="DM57">
        <f t="shared" si="431"/>
        <v>999</v>
      </c>
      <c r="DN57">
        <f t="shared" si="432"/>
        <v>999</v>
      </c>
      <c r="DV57">
        <v>54</v>
      </c>
      <c r="DW57">
        <f t="shared" si="683"/>
        <v>0</v>
      </c>
      <c r="DX57">
        <f t="shared" si="684"/>
        <v>0</v>
      </c>
      <c r="DY57">
        <f t="shared" si="685"/>
        <v>0</v>
      </c>
      <c r="DZ57">
        <f t="shared" si="686"/>
        <v>0</v>
      </c>
      <c r="EA57">
        <f t="shared" si="687"/>
        <v>0</v>
      </c>
      <c r="EB57">
        <f t="shared" si="688"/>
        <v>0</v>
      </c>
      <c r="EC57">
        <f t="shared" si="689"/>
        <v>0</v>
      </c>
      <c r="ED57">
        <f t="shared" si="690"/>
        <v>0</v>
      </c>
      <c r="EE57">
        <f t="shared" si="691"/>
        <v>0</v>
      </c>
      <c r="EF57">
        <f t="shared" si="692"/>
        <v>0</v>
      </c>
      <c r="EG57">
        <f t="shared" si="433"/>
        <v>0</v>
      </c>
      <c r="EH57">
        <f t="shared" si="434"/>
        <v>0</v>
      </c>
      <c r="EI57">
        <f t="shared" si="435"/>
        <v>0</v>
      </c>
      <c r="EJ57">
        <f t="shared" si="436"/>
        <v>0</v>
      </c>
      <c r="EK57">
        <f t="shared" si="437"/>
        <v>0</v>
      </c>
      <c r="EL57">
        <f t="shared" si="438"/>
        <v>0</v>
      </c>
      <c r="EM57">
        <f t="shared" si="439"/>
        <v>0</v>
      </c>
      <c r="EN57">
        <f t="shared" si="440"/>
        <v>0</v>
      </c>
      <c r="EO57">
        <f t="shared" si="441"/>
        <v>0</v>
      </c>
      <c r="EP57">
        <f t="shared" si="442"/>
        <v>0</v>
      </c>
      <c r="EQ57">
        <f t="shared" si="443"/>
        <v>0</v>
      </c>
      <c r="ER57">
        <f t="shared" si="444"/>
        <v>0</v>
      </c>
      <c r="ES57">
        <f t="shared" si="445"/>
        <v>0</v>
      </c>
      <c r="ET57">
        <f t="shared" si="446"/>
        <v>0</v>
      </c>
      <c r="EU57">
        <f t="shared" si="447"/>
        <v>0</v>
      </c>
      <c r="EV57">
        <f t="shared" si="448"/>
        <v>0</v>
      </c>
      <c r="EW57">
        <f t="shared" si="449"/>
        <v>0</v>
      </c>
      <c r="EX57">
        <f t="shared" si="450"/>
        <v>0</v>
      </c>
      <c r="EY57">
        <f t="shared" si="451"/>
        <v>0</v>
      </c>
      <c r="EZ57">
        <f t="shared" si="452"/>
        <v>0</v>
      </c>
      <c r="FA57">
        <f t="shared" si="453"/>
        <v>0</v>
      </c>
      <c r="FB57">
        <f t="shared" si="454"/>
        <v>0</v>
      </c>
      <c r="FC57">
        <f t="shared" si="455"/>
        <v>0</v>
      </c>
      <c r="FD57">
        <f t="shared" si="456"/>
        <v>0</v>
      </c>
      <c r="FE57">
        <f t="shared" si="457"/>
        <v>0</v>
      </c>
      <c r="FF57">
        <f t="shared" si="458"/>
        <v>0</v>
      </c>
      <c r="FG57">
        <f t="shared" si="459"/>
        <v>0</v>
      </c>
      <c r="FH57">
        <f t="shared" si="460"/>
        <v>0</v>
      </c>
      <c r="FI57">
        <f t="shared" si="461"/>
        <v>0</v>
      </c>
      <c r="FJ57">
        <f t="shared" si="462"/>
        <v>0</v>
      </c>
      <c r="FK57">
        <f t="shared" si="463"/>
        <v>653</v>
      </c>
      <c r="FL57">
        <f t="shared" si="464"/>
        <v>0</v>
      </c>
      <c r="FM57">
        <f t="shared" si="465"/>
        <v>0</v>
      </c>
      <c r="FN57">
        <f t="shared" si="466"/>
        <v>0</v>
      </c>
      <c r="FO57">
        <f t="shared" si="467"/>
        <v>0</v>
      </c>
      <c r="FP57" t="str">
        <f t="shared" si="468"/>
        <v/>
      </c>
      <c r="FQ57" t="str">
        <f t="shared" si="469"/>
        <v/>
      </c>
      <c r="FR57">
        <f t="shared" si="470"/>
        <v>3</v>
      </c>
      <c r="GO57">
        <f t="shared" si="471"/>
        <v>999</v>
      </c>
      <c r="GP57">
        <f t="shared" si="472"/>
        <v>999</v>
      </c>
      <c r="GX57">
        <v>54</v>
      </c>
      <c r="GY57">
        <f t="shared" si="693"/>
        <v>56.15</v>
      </c>
      <c r="GZ57">
        <f t="shared" si="694"/>
        <v>5071.43</v>
      </c>
      <c r="HA57">
        <f t="shared" si="695"/>
        <v>1326.7</v>
      </c>
      <c r="HB57">
        <f t="shared" si="696"/>
        <v>0</v>
      </c>
      <c r="HC57">
        <f t="shared" si="697"/>
        <v>0</v>
      </c>
      <c r="HD57">
        <f t="shared" si="698"/>
        <v>0</v>
      </c>
      <c r="HE57">
        <f t="shared" si="699"/>
        <v>0</v>
      </c>
      <c r="HF57">
        <f t="shared" si="700"/>
        <v>0</v>
      </c>
      <c r="HG57">
        <f t="shared" si="701"/>
        <v>0</v>
      </c>
      <c r="HH57">
        <f t="shared" si="702"/>
        <v>0</v>
      </c>
      <c r="HI57">
        <f t="shared" si="473"/>
        <v>57.23</v>
      </c>
      <c r="HJ57">
        <f t="shared" si="474"/>
        <v>163</v>
      </c>
      <c r="HK57">
        <f t="shared" si="475"/>
        <v>200</v>
      </c>
      <c r="HL57">
        <f t="shared" si="476"/>
        <v>0</v>
      </c>
      <c r="HM57">
        <f t="shared" si="477"/>
        <v>0</v>
      </c>
      <c r="HN57">
        <f t="shared" si="478"/>
        <v>0</v>
      </c>
      <c r="HO57">
        <f t="shared" si="479"/>
        <v>0</v>
      </c>
      <c r="HP57">
        <f t="shared" si="480"/>
        <v>0</v>
      </c>
      <c r="HQ57">
        <f t="shared" si="481"/>
        <v>0</v>
      </c>
      <c r="HR57">
        <f t="shared" si="482"/>
        <v>0</v>
      </c>
      <c r="HS57">
        <f t="shared" si="483"/>
        <v>0</v>
      </c>
      <c r="HT57">
        <f t="shared" si="484"/>
        <v>5024.6100000000006</v>
      </c>
      <c r="HU57">
        <f t="shared" si="485"/>
        <v>1139.8600000000001</v>
      </c>
      <c r="HV57">
        <f t="shared" si="486"/>
        <v>0</v>
      </c>
      <c r="HW57">
        <f t="shared" si="487"/>
        <v>0</v>
      </c>
      <c r="HX57">
        <f t="shared" si="488"/>
        <v>0</v>
      </c>
      <c r="HY57">
        <f t="shared" si="489"/>
        <v>0</v>
      </c>
      <c r="HZ57">
        <f t="shared" si="490"/>
        <v>0</v>
      </c>
      <c r="IA57">
        <f t="shared" si="491"/>
        <v>0</v>
      </c>
      <c r="IB57">
        <f t="shared" si="492"/>
        <v>0</v>
      </c>
      <c r="IC57">
        <f t="shared" si="493"/>
        <v>0</v>
      </c>
      <c r="ID57">
        <f t="shared" si="494"/>
        <v>4991.84</v>
      </c>
      <c r="IE57">
        <f t="shared" si="495"/>
        <v>1139.8599999999999</v>
      </c>
      <c r="IF57">
        <f t="shared" si="496"/>
        <v>0</v>
      </c>
      <c r="IG57">
        <f t="shared" si="497"/>
        <v>0</v>
      </c>
      <c r="IH57">
        <f t="shared" si="498"/>
        <v>0</v>
      </c>
      <c r="II57">
        <f t="shared" si="499"/>
        <v>0</v>
      </c>
      <c r="IJ57">
        <f t="shared" si="500"/>
        <v>0</v>
      </c>
      <c r="IK57">
        <f t="shared" si="501"/>
        <v>0</v>
      </c>
      <c r="IL57">
        <f t="shared" si="502"/>
        <v>0</v>
      </c>
      <c r="IM57">
        <f t="shared" si="503"/>
        <v>32.769999999999982</v>
      </c>
      <c r="IN57">
        <f t="shared" si="504"/>
        <v>6454.28</v>
      </c>
      <c r="IO57">
        <f t="shared" si="505"/>
        <v>6131.7</v>
      </c>
      <c r="IP57">
        <f t="shared" si="506"/>
        <v>130.42000000000002</v>
      </c>
      <c r="IQ57">
        <f t="shared" si="507"/>
        <v>452.99999999999994</v>
      </c>
      <c r="IR57">
        <f t="shared" si="508"/>
        <v>1</v>
      </c>
      <c r="IS57">
        <f t="shared" si="509"/>
        <v>1</v>
      </c>
      <c r="IT57">
        <f t="shared" si="510"/>
        <v>1</v>
      </c>
      <c r="JQ57">
        <f t="shared" si="511"/>
        <v>1</v>
      </c>
      <c r="JR57">
        <f t="shared" si="512"/>
        <v>1</v>
      </c>
      <c r="JZ57">
        <v>54</v>
      </c>
      <c r="KA57">
        <f t="shared" si="703"/>
        <v>0</v>
      </c>
      <c r="KB57">
        <f t="shared" si="704"/>
        <v>0</v>
      </c>
      <c r="KC57">
        <f t="shared" si="705"/>
        <v>0</v>
      </c>
      <c r="KD57">
        <f t="shared" si="706"/>
        <v>0</v>
      </c>
      <c r="KE57">
        <f t="shared" si="707"/>
        <v>0</v>
      </c>
      <c r="KF57">
        <f t="shared" si="708"/>
        <v>0</v>
      </c>
      <c r="KG57">
        <f t="shared" si="709"/>
        <v>0</v>
      </c>
      <c r="KH57">
        <f t="shared" si="710"/>
        <v>0</v>
      </c>
      <c r="KI57">
        <f t="shared" si="711"/>
        <v>0</v>
      </c>
      <c r="KJ57">
        <f t="shared" si="712"/>
        <v>0</v>
      </c>
      <c r="KK57">
        <f t="shared" si="513"/>
        <v>0</v>
      </c>
      <c r="KL57">
        <f t="shared" si="514"/>
        <v>0</v>
      </c>
      <c r="KM57">
        <f t="shared" si="515"/>
        <v>0</v>
      </c>
      <c r="KN57">
        <f t="shared" si="516"/>
        <v>0</v>
      </c>
      <c r="KO57">
        <f t="shared" si="517"/>
        <v>0</v>
      </c>
      <c r="KP57">
        <f t="shared" si="518"/>
        <v>0</v>
      </c>
      <c r="KQ57">
        <f t="shared" si="519"/>
        <v>0</v>
      </c>
      <c r="KR57">
        <f t="shared" si="520"/>
        <v>0</v>
      </c>
      <c r="KS57">
        <f t="shared" si="521"/>
        <v>0</v>
      </c>
      <c r="KT57">
        <f t="shared" si="522"/>
        <v>0</v>
      </c>
      <c r="KU57">
        <f t="shared" si="523"/>
        <v>0</v>
      </c>
      <c r="KV57">
        <f t="shared" si="524"/>
        <v>0</v>
      </c>
      <c r="KW57">
        <f t="shared" si="525"/>
        <v>0</v>
      </c>
      <c r="KX57">
        <f t="shared" si="526"/>
        <v>0</v>
      </c>
      <c r="KY57">
        <f t="shared" si="527"/>
        <v>0</v>
      </c>
      <c r="KZ57">
        <f t="shared" si="528"/>
        <v>0</v>
      </c>
      <c r="LA57">
        <f t="shared" si="529"/>
        <v>0</v>
      </c>
      <c r="LB57">
        <f t="shared" si="530"/>
        <v>0</v>
      </c>
      <c r="LC57">
        <f t="shared" si="531"/>
        <v>0</v>
      </c>
      <c r="LD57">
        <f t="shared" si="532"/>
        <v>0</v>
      </c>
      <c r="LE57">
        <f t="shared" si="533"/>
        <v>0</v>
      </c>
      <c r="LF57">
        <f t="shared" si="534"/>
        <v>0</v>
      </c>
      <c r="LG57">
        <f t="shared" si="535"/>
        <v>0</v>
      </c>
      <c r="LH57">
        <f t="shared" si="536"/>
        <v>0</v>
      </c>
      <c r="LI57">
        <f t="shared" si="537"/>
        <v>0</v>
      </c>
      <c r="LJ57">
        <f t="shared" si="538"/>
        <v>0</v>
      </c>
      <c r="LK57">
        <f t="shared" si="539"/>
        <v>0</v>
      </c>
      <c r="LL57">
        <f t="shared" si="540"/>
        <v>0</v>
      </c>
      <c r="LM57">
        <f t="shared" si="541"/>
        <v>0</v>
      </c>
      <c r="LN57">
        <f t="shared" si="542"/>
        <v>0</v>
      </c>
      <c r="LO57">
        <f t="shared" si="543"/>
        <v>553</v>
      </c>
      <c r="LP57">
        <f t="shared" si="544"/>
        <v>0</v>
      </c>
      <c r="LQ57">
        <f t="shared" si="545"/>
        <v>0</v>
      </c>
      <c r="LR57">
        <f t="shared" si="546"/>
        <v>0</v>
      </c>
      <c r="LS57">
        <f t="shared" si="547"/>
        <v>0</v>
      </c>
      <c r="LT57" t="str">
        <f t="shared" si="548"/>
        <v/>
      </c>
      <c r="LU57" t="str">
        <f t="shared" si="549"/>
        <v/>
      </c>
      <c r="LV57">
        <f t="shared" si="550"/>
        <v>3</v>
      </c>
      <c r="MS57">
        <f t="shared" si="551"/>
        <v>999</v>
      </c>
      <c r="MT57">
        <f t="shared" si="552"/>
        <v>999</v>
      </c>
      <c r="NB57">
        <v>54</v>
      </c>
      <c r="NC57">
        <f t="shared" si="713"/>
        <v>0</v>
      </c>
      <c r="ND57">
        <f t="shared" si="714"/>
        <v>0</v>
      </c>
      <c r="NE57">
        <f t="shared" si="715"/>
        <v>0</v>
      </c>
      <c r="NF57">
        <f t="shared" si="716"/>
        <v>0</v>
      </c>
      <c r="NG57">
        <f t="shared" si="717"/>
        <v>0</v>
      </c>
      <c r="NH57">
        <f t="shared" si="718"/>
        <v>0</v>
      </c>
      <c r="NI57">
        <f t="shared" si="719"/>
        <v>0</v>
      </c>
      <c r="NJ57">
        <f t="shared" si="720"/>
        <v>0</v>
      </c>
      <c r="NK57">
        <f t="shared" si="721"/>
        <v>0</v>
      </c>
      <c r="NL57">
        <f t="shared" si="722"/>
        <v>0</v>
      </c>
      <c r="NM57">
        <f t="shared" si="553"/>
        <v>0</v>
      </c>
      <c r="NN57">
        <f t="shared" si="554"/>
        <v>0</v>
      </c>
      <c r="NO57">
        <f t="shared" si="555"/>
        <v>0</v>
      </c>
      <c r="NP57">
        <f t="shared" si="556"/>
        <v>0</v>
      </c>
      <c r="NQ57">
        <f t="shared" si="557"/>
        <v>0</v>
      </c>
      <c r="NR57">
        <f t="shared" si="558"/>
        <v>0</v>
      </c>
      <c r="NS57">
        <f t="shared" si="559"/>
        <v>0</v>
      </c>
      <c r="NT57">
        <f t="shared" si="560"/>
        <v>0</v>
      </c>
      <c r="NU57">
        <f t="shared" si="561"/>
        <v>0</v>
      </c>
      <c r="NV57">
        <f t="shared" si="562"/>
        <v>0</v>
      </c>
      <c r="NW57">
        <f t="shared" si="563"/>
        <v>0</v>
      </c>
      <c r="NX57">
        <f t="shared" si="564"/>
        <v>0</v>
      </c>
      <c r="NY57">
        <f t="shared" si="565"/>
        <v>0</v>
      </c>
      <c r="NZ57">
        <f t="shared" si="566"/>
        <v>0</v>
      </c>
      <c r="OA57">
        <f t="shared" si="567"/>
        <v>0</v>
      </c>
      <c r="OB57">
        <f t="shared" si="568"/>
        <v>0</v>
      </c>
      <c r="OC57">
        <f t="shared" si="569"/>
        <v>0</v>
      </c>
      <c r="OD57">
        <f t="shared" si="570"/>
        <v>0</v>
      </c>
      <c r="OE57">
        <f t="shared" si="571"/>
        <v>0</v>
      </c>
      <c r="OF57">
        <f t="shared" si="572"/>
        <v>0</v>
      </c>
      <c r="OG57">
        <f t="shared" si="573"/>
        <v>0</v>
      </c>
      <c r="OH57">
        <f t="shared" si="574"/>
        <v>0</v>
      </c>
      <c r="OI57">
        <f t="shared" si="575"/>
        <v>0</v>
      </c>
      <c r="OJ57">
        <f t="shared" si="576"/>
        <v>0</v>
      </c>
      <c r="OK57">
        <f t="shared" si="577"/>
        <v>0</v>
      </c>
      <c r="OL57">
        <f t="shared" si="578"/>
        <v>0</v>
      </c>
      <c r="OM57">
        <f t="shared" si="579"/>
        <v>0</v>
      </c>
      <c r="ON57">
        <f t="shared" si="580"/>
        <v>0</v>
      </c>
      <c r="OO57">
        <f t="shared" si="581"/>
        <v>0</v>
      </c>
      <c r="OP57">
        <f t="shared" si="582"/>
        <v>0</v>
      </c>
      <c r="OQ57">
        <f t="shared" si="583"/>
        <v>653</v>
      </c>
      <c r="OR57">
        <f t="shared" si="584"/>
        <v>0</v>
      </c>
      <c r="OS57">
        <f t="shared" si="585"/>
        <v>0</v>
      </c>
      <c r="OT57">
        <f t="shared" si="586"/>
        <v>0</v>
      </c>
      <c r="OU57">
        <f t="shared" si="587"/>
        <v>0</v>
      </c>
      <c r="OV57" t="str">
        <f t="shared" si="588"/>
        <v/>
      </c>
      <c r="OW57" t="str">
        <f t="shared" si="589"/>
        <v/>
      </c>
      <c r="OX57">
        <f t="shared" si="590"/>
        <v>3</v>
      </c>
      <c r="PU57">
        <f t="shared" si="591"/>
        <v>999</v>
      </c>
      <c r="PV57">
        <f t="shared" si="592"/>
        <v>999</v>
      </c>
      <c r="QD57">
        <v>54</v>
      </c>
      <c r="QE57">
        <f t="shared" si="723"/>
        <v>0</v>
      </c>
      <c r="QF57">
        <f t="shared" si="724"/>
        <v>0</v>
      </c>
      <c r="QG57">
        <f t="shared" si="725"/>
        <v>0</v>
      </c>
      <c r="QH57">
        <f t="shared" si="726"/>
        <v>0</v>
      </c>
      <c r="QI57">
        <f t="shared" si="727"/>
        <v>0</v>
      </c>
      <c r="QJ57">
        <f t="shared" si="728"/>
        <v>0</v>
      </c>
      <c r="QK57">
        <f t="shared" si="729"/>
        <v>0</v>
      </c>
      <c r="QL57">
        <f t="shared" si="730"/>
        <v>0</v>
      </c>
      <c r="QM57">
        <f t="shared" si="731"/>
        <v>0</v>
      </c>
      <c r="QN57">
        <f t="shared" si="732"/>
        <v>0</v>
      </c>
      <c r="QO57">
        <f t="shared" si="593"/>
        <v>0</v>
      </c>
      <c r="QP57">
        <f t="shared" si="594"/>
        <v>0</v>
      </c>
      <c r="QQ57">
        <f t="shared" si="595"/>
        <v>0</v>
      </c>
      <c r="QR57">
        <f t="shared" si="596"/>
        <v>0</v>
      </c>
      <c r="QS57">
        <f t="shared" si="597"/>
        <v>0</v>
      </c>
      <c r="QT57">
        <f t="shared" si="598"/>
        <v>0</v>
      </c>
      <c r="QU57">
        <f t="shared" si="599"/>
        <v>0</v>
      </c>
      <c r="QV57">
        <f t="shared" si="600"/>
        <v>0</v>
      </c>
      <c r="QW57">
        <f t="shared" si="601"/>
        <v>0</v>
      </c>
      <c r="QX57">
        <f t="shared" si="602"/>
        <v>0</v>
      </c>
      <c r="QY57">
        <f t="shared" si="603"/>
        <v>0</v>
      </c>
      <c r="QZ57">
        <f t="shared" si="604"/>
        <v>0</v>
      </c>
      <c r="RA57">
        <f t="shared" si="605"/>
        <v>0</v>
      </c>
      <c r="RB57">
        <f t="shared" si="606"/>
        <v>0</v>
      </c>
      <c r="RC57">
        <f t="shared" si="607"/>
        <v>0</v>
      </c>
      <c r="RD57">
        <f t="shared" si="608"/>
        <v>0</v>
      </c>
      <c r="RE57">
        <f t="shared" si="609"/>
        <v>0</v>
      </c>
      <c r="RF57">
        <f t="shared" si="610"/>
        <v>0</v>
      </c>
      <c r="RG57">
        <f t="shared" si="611"/>
        <v>0</v>
      </c>
      <c r="RH57">
        <f t="shared" si="612"/>
        <v>0</v>
      </c>
      <c r="RI57">
        <f t="shared" si="613"/>
        <v>0</v>
      </c>
      <c r="RJ57">
        <f t="shared" si="614"/>
        <v>0</v>
      </c>
      <c r="RK57">
        <f t="shared" si="615"/>
        <v>0</v>
      </c>
      <c r="RL57">
        <f t="shared" si="616"/>
        <v>0</v>
      </c>
      <c r="RM57">
        <f t="shared" si="617"/>
        <v>0</v>
      </c>
      <c r="RN57">
        <f t="shared" si="618"/>
        <v>0</v>
      </c>
      <c r="RO57">
        <f t="shared" si="619"/>
        <v>0</v>
      </c>
      <c r="RP57">
        <f t="shared" si="620"/>
        <v>0</v>
      </c>
      <c r="RQ57">
        <f t="shared" si="621"/>
        <v>0</v>
      </c>
      <c r="RR57">
        <f t="shared" si="622"/>
        <v>0</v>
      </c>
      <c r="RS57">
        <f t="shared" si="623"/>
        <v>753</v>
      </c>
      <c r="RT57">
        <f t="shared" si="624"/>
        <v>0</v>
      </c>
      <c r="RU57">
        <f t="shared" si="625"/>
        <v>0</v>
      </c>
      <c r="RV57">
        <f t="shared" si="626"/>
        <v>0</v>
      </c>
      <c r="RW57">
        <f t="shared" si="627"/>
        <v>0</v>
      </c>
      <c r="RX57" t="str">
        <f t="shared" si="628"/>
        <v/>
      </c>
      <c r="RY57" t="str">
        <f t="shared" si="629"/>
        <v/>
      </c>
      <c r="RZ57">
        <f t="shared" si="630"/>
        <v>3</v>
      </c>
      <c r="SW57">
        <f t="shared" si="631"/>
        <v>999</v>
      </c>
      <c r="SX57">
        <f t="shared" si="632"/>
        <v>999</v>
      </c>
      <c r="TF57">
        <v>54</v>
      </c>
      <c r="TG57">
        <f t="shared" si="733"/>
        <v>0</v>
      </c>
      <c r="TH57">
        <f t="shared" si="734"/>
        <v>0</v>
      </c>
      <c r="TI57">
        <f t="shared" si="735"/>
        <v>0</v>
      </c>
      <c r="TJ57">
        <f t="shared" si="736"/>
        <v>0</v>
      </c>
      <c r="TK57">
        <f t="shared" si="737"/>
        <v>0</v>
      </c>
      <c r="TL57">
        <f t="shared" si="738"/>
        <v>0</v>
      </c>
      <c r="TM57">
        <f t="shared" si="739"/>
        <v>0</v>
      </c>
      <c r="TN57">
        <f t="shared" si="740"/>
        <v>0</v>
      </c>
      <c r="TO57">
        <f t="shared" si="741"/>
        <v>0</v>
      </c>
      <c r="TP57">
        <f t="shared" si="742"/>
        <v>0</v>
      </c>
      <c r="TQ57">
        <f t="shared" si="633"/>
        <v>0</v>
      </c>
      <c r="TR57">
        <f t="shared" si="634"/>
        <v>0</v>
      </c>
      <c r="TS57">
        <f t="shared" si="635"/>
        <v>0</v>
      </c>
      <c r="TT57">
        <f t="shared" si="636"/>
        <v>0</v>
      </c>
      <c r="TU57">
        <f t="shared" si="637"/>
        <v>0</v>
      </c>
      <c r="TV57">
        <f t="shared" si="638"/>
        <v>0</v>
      </c>
      <c r="TW57">
        <f t="shared" si="639"/>
        <v>0</v>
      </c>
      <c r="TX57">
        <f t="shared" si="640"/>
        <v>0</v>
      </c>
      <c r="TY57">
        <f t="shared" si="641"/>
        <v>0</v>
      </c>
      <c r="TZ57">
        <f t="shared" si="642"/>
        <v>0</v>
      </c>
      <c r="UA57">
        <f t="shared" si="643"/>
        <v>0</v>
      </c>
      <c r="UB57">
        <f t="shared" si="644"/>
        <v>0</v>
      </c>
      <c r="UC57">
        <f t="shared" si="645"/>
        <v>0</v>
      </c>
      <c r="UD57">
        <f t="shared" si="646"/>
        <v>0</v>
      </c>
      <c r="UE57">
        <f t="shared" si="647"/>
        <v>0</v>
      </c>
      <c r="UF57">
        <f t="shared" si="648"/>
        <v>0</v>
      </c>
      <c r="UG57">
        <f t="shared" si="649"/>
        <v>0</v>
      </c>
      <c r="UH57">
        <f t="shared" si="650"/>
        <v>0</v>
      </c>
      <c r="UI57">
        <f t="shared" si="651"/>
        <v>0</v>
      </c>
      <c r="UJ57">
        <f t="shared" si="652"/>
        <v>0</v>
      </c>
      <c r="UK57">
        <f t="shared" si="653"/>
        <v>0</v>
      </c>
      <c r="UL57">
        <f t="shared" si="654"/>
        <v>0</v>
      </c>
      <c r="UM57">
        <f t="shared" si="655"/>
        <v>0</v>
      </c>
      <c r="UN57">
        <f t="shared" si="656"/>
        <v>0</v>
      </c>
      <c r="UO57">
        <f t="shared" si="657"/>
        <v>0</v>
      </c>
      <c r="UP57">
        <f t="shared" si="658"/>
        <v>0</v>
      </c>
      <c r="UQ57">
        <f t="shared" si="659"/>
        <v>0</v>
      </c>
      <c r="UR57">
        <f t="shared" si="660"/>
        <v>0</v>
      </c>
      <c r="US57">
        <f t="shared" si="661"/>
        <v>0</v>
      </c>
      <c r="UT57">
        <f t="shared" si="662"/>
        <v>0</v>
      </c>
      <c r="UU57">
        <f t="shared" si="663"/>
        <v>853</v>
      </c>
      <c r="UV57">
        <f t="shared" si="664"/>
        <v>0</v>
      </c>
      <c r="UW57">
        <f t="shared" si="665"/>
        <v>0</v>
      </c>
      <c r="UX57">
        <f t="shared" si="666"/>
        <v>0</v>
      </c>
      <c r="UY57">
        <f t="shared" si="667"/>
        <v>0</v>
      </c>
      <c r="UZ57" t="str">
        <f t="shared" si="668"/>
        <v/>
      </c>
      <c r="VA57" t="str">
        <f t="shared" si="669"/>
        <v/>
      </c>
      <c r="VB57">
        <f t="shared" si="670"/>
        <v>3</v>
      </c>
      <c r="VY57">
        <f t="shared" si="671"/>
        <v>999</v>
      </c>
      <c r="VZ57">
        <f t="shared" si="672"/>
        <v>999</v>
      </c>
      <c r="WH57">
        <v>54</v>
      </c>
      <c r="WI57">
        <f t="shared" si="383"/>
        <v>56.15</v>
      </c>
      <c r="WJ57">
        <f t="shared" si="384"/>
        <v>5071.43</v>
      </c>
      <c r="WK57">
        <f t="shared" si="385"/>
        <v>1326.7</v>
      </c>
      <c r="WL57">
        <f t="shared" si="386"/>
        <v>0</v>
      </c>
      <c r="WM57">
        <f t="shared" si="387"/>
        <v>0</v>
      </c>
      <c r="WN57">
        <f t="shared" si="388"/>
        <v>0</v>
      </c>
      <c r="WO57">
        <f t="shared" si="389"/>
        <v>0</v>
      </c>
      <c r="WP57">
        <f t="shared" si="390"/>
        <v>0</v>
      </c>
      <c r="WQ57">
        <f t="shared" si="391"/>
        <v>0</v>
      </c>
      <c r="WR57">
        <f t="shared" si="392"/>
        <v>0</v>
      </c>
      <c r="WS57">
        <f t="shared" si="280"/>
        <v>57.23</v>
      </c>
      <c r="WT57">
        <f t="shared" si="281"/>
        <v>163</v>
      </c>
      <c r="WU57">
        <f t="shared" si="282"/>
        <v>200</v>
      </c>
      <c r="WV57">
        <f t="shared" si="283"/>
        <v>0</v>
      </c>
      <c r="WW57">
        <f t="shared" si="284"/>
        <v>0</v>
      </c>
      <c r="WX57">
        <f t="shared" si="285"/>
        <v>0</v>
      </c>
      <c r="WY57">
        <f t="shared" si="286"/>
        <v>0</v>
      </c>
      <c r="WZ57">
        <f t="shared" si="287"/>
        <v>0</v>
      </c>
      <c r="XA57">
        <f t="shared" si="288"/>
        <v>0</v>
      </c>
      <c r="XB57">
        <f t="shared" si="289"/>
        <v>0</v>
      </c>
      <c r="XC57">
        <f t="shared" si="290"/>
        <v>0</v>
      </c>
      <c r="XD57">
        <f t="shared" si="291"/>
        <v>5024.6100000000006</v>
      </c>
      <c r="XE57">
        <f t="shared" si="292"/>
        <v>1139.8600000000001</v>
      </c>
      <c r="XF57">
        <f t="shared" si="293"/>
        <v>0</v>
      </c>
      <c r="XG57">
        <f t="shared" si="294"/>
        <v>0</v>
      </c>
      <c r="XH57">
        <f t="shared" si="295"/>
        <v>0</v>
      </c>
      <c r="XI57">
        <f t="shared" si="296"/>
        <v>0</v>
      </c>
      <c r="XJ57">
        <f t="shared" si="297"/>
        <v>0</v>
      </c>
      <c r="XK57">
        <f t="shared" si="298"/>
        <v>0</v>
      </c>
      <c r="XL57">
        <f t="shared" si="299"/>
        <v>0</v>
      </c>
      <c r="XM57">
        <f t="shared" si="300"/>
        <v>0</v>
      </c>
      <c r="XN57">
        <f t="shared" si="301"/>
        <v>5024.6099999999997</v>
      </c>
      <c r="XO57">
        <f t="shared" si="302"/>
        <v>1139.8599999999999</v>
      </c>
      <c r="XP57">
        <f t="shared" si="303"/>
        <v>0</v>
      </c>
      <c r="XQ57">
        <f t="shared" si="304"/>
        <v>0</v>
      </c>
      <c r="XR57">
        <f t="shared" si="305"/>
        <v>0</v>
      </c>
      <c r="XS57">
        <f t="shared" si="306"/>
        <v>0</v>
      </c>
      <c r="XT57">
        <f t="shared" si="307"/>
        <v>0</v>
      </c>
      <c r="XU57">
        <f t="shared" si="308"/>
        <v>0</v>
      </c>
      <c r="XV57">
        <f t="shared" si="309"/>
        <v>0</v>
      </c>
      <c r="XX57">
        <f t="shared" si="310"/>
        <v>6454.28</v>
      </c>
      <c r="XY57">
        <f t="shared" si="311"/>
        <v>6164.4699999999993</v>
      </c>
      <c r="XZ57">
        <f t="shared" si="312"/>
        <v>130.42000000000002</v>
      </c>
    </row>
    <row r="58" spans="1:650" ht="30.75" customHeight="1" x14ac:dyDescent="0.45">
      <c r="AT58">
        <v>55</v>
      </c>
      <c r="AU58">
        <f t="shared" si="673"/>
        <v>0</v>
      </c>
      <c r="AV58">
        <f t="shared" si="674"/>
        <v>0</v>
      </c>
      <c r="AW58">
        <f t="shared" si="675"/>
        <v>0</v>
      </c>
      <c r="AX58">
        <f t="shared" si="676"/>
        <v>0</v>
      </c>
      <c r="AY58">
        <f t="shared" si="677"/>
        <v>0</v>
      </c>
      <c r="AZ58">
        <f t="shared" si="678"/>
        <v>0</v>
      </c>
      <c r="BA58">
        <f t="shared" si="679"/>
        <v>0</v>
      </c>
      <c r="BB58">
        <f t="shared" si="680"/>
        <v>0</v>
      </c>
      <c r="BC58">
        <f t="shared" si="681"/>
        <v>0</v>
      </c>
      <c r="BD58">
        <f t="shared" si="682"/>
        <v>0</v>
      </c>
      <c r="BE58">
        <f t="shared" si="393"/>
        <v>0</v>
      </c>
      <c r="BF58">
        <f t="shared" si="394"/>
        <v>0</v>
      </c>
      <c r="BG58">
        <f t="shared" si="395"/>
        <v>0</v>
      </c>
      <c r="BH58">
        <f t="shared" si="396"/>
        <v>0</v>
      </c>
      <c r="BI58">
        <f t="shared" si="397"/>
        <v>0</v>
      </c>
      <c r="BJ58">
        <f t="shared" si="398"/>
        <v>0</v>
      </c>
      <c r="BK58">
        <f t="shared" si="399"/>
        <v>0</v>
      </c>
      <c r="BL58">
        <f t="shared" si="400"/>
        <v>0</v>
      </c>
      <c r="BM58">
        <f t="shared" si="401"/>
        <v>0</v>
      </c>
      <c r="BN58">
        <f t="shared" si="402"/>
        <v>0</v>
      </c>
      <c r="BO58">
        <f t="shared" si="403"/>
        <v>0</v>
      </c>
      <c r="BP58">
        <f t="shared" si="404"/>
        <v>0</v>
      </c>
      <c r="BQ58">
        <f t="shared" si="405"/>
        <v>0</v>
      </c>
      <c r="BR58">
        <f t="shared" si="406"/>
        <v>0</v>
      </c>
      <c r="BS58">
        <f t="shared" si="407"/>
        <v>0</v>
      </c>
      <c r="BT58">
        <f t="shared" si="408"/>
        <v>0</v>
      </c>
      <c r="BU58">
        <f t="shared" si="409"/>
        <v>0</v>
      </c>
      <c r="BV58">
        <f t="shared" si="410"/>
        <v>0</v>
      </c>
      <c r="BW58">
        <f t="shared" si="411"/>
        <v>0</v>
      </c>
      <c r="BX58">
        <f t="shared" si="412"/>
        <v>0</v>
      </c>
      <c r="BY58">
        <f t="shared" si="413"/>
        <v>0</v>
      </c>
      <c r="BZ58">
        <f t="shared" si="414"/>
        <v>0</v>
      </c>
      <c r="CA58">
        <f t="shared" si="415"/>
        <v>0</v>
      </c>
      <c r="CB58">
        <f t="shared" si="416"/>
        <v>0</v>
      </c>
      <c r="CC58">
        <f t="shared" si="417"/>
        <v>0</v>
      </c>
      <c r="CD58">
        <f t="shared" si="418"/>
        <v>0</v>
      </c>
      <c r="CE58">
        <f t="shared" si="419"/>
        <v>0</v>
      </c>
      <c r="CF58">
        <f t="shared" si="420"/>
        <v>0</v>
      </c>
      <c r="CG58">
        <f t="shared" si="421"/>
        <v>0</v>
      </c>
      <c r="CH58">
        <f t="shared" si="422"/>
        <v>0</v>
      </c>
      <c r="CI58">
        <f t="shared" si="423"/>
        <v>653</v>
      </c>
      <c r="CJ58">
        <f t="shared" si="424"/>
        <v>0</v>
      </c>
      <c r="CK58">
        <f t="shared" si="425"/>
        <v>0</v>
      </c>
      <c r="CL58">
        <f t="shared" si="426"/>
        <v>0</v>
      </c>
      <c r="CM58">
        <f t="shared" si="427"/>
        <v>0</v>
      </c>
      <c r="CN58" t="str">
        <f t="shared" si="428"/>
        <v/>
      </c>
      <c r="CO58" t="str">
        <f t="shared" si="429"/>
        <v/>
      </c>
      <c r="CP58">
        <f t="shared" si="430"/>
        <v>3</v>
      </c>
      <c r="DM58">
        <f t="shared" si="431"/>
        <v>999</v>
      </c>
      <c r="DN58">
        <f t="shared" si="432"/>
        <v>999</v>
      </c>
      <c r="DV58">
        <v>55</v>
      </c>
      <c r="DW58">
        <f t="shared" si="683"/>
        <v>0</v>
      </c>
      <c r="DX58">
        <f t="shared" si="684"/>
        <v>0</v>
      </c>
      <c r="DY58">
        <f t="shared" si="685"/>
        <v>0</v>
      </c>
      <c r="DZ58">
        <f t="shared" si="686"/>
        <v>0</v>
      </c>
      <c r="EA58">
        <f t="shared" si="687"/>
        <v>0</v>
      </c>
      <c r="EB58">
        <f t="shared" si="688"/>
        <v>0</v>
      </c>
      <c r="EC58">
        <f t="shared" si="689"/>
        <v>0</v>
      </c>
      <c r="ED58">
        <f t="shared" si="690"/>
        <v>0</v>
      </c>
      <c r="EE58">
        <f t="shared" si="691"/>
        <v>0</v>
      </c>
      <c r="EF58">
        <f t="shared" si="692"/>
        <v>0</v>
      </c>
      <c r="EG58">
        <f t="shared" si="433"/>
        <v>0</v>
      </c>
      <c r="EH58">
        <f t="shared" si="434"/>
        <v>0</v>
      </c>
      <c r="EI58">
        <f t="shared" si="435"/>
        <v>0</v>
      </c>
      <c r="EJ58">
        <f t="shared" si="436"/>
        <v>0</v>
      </c>
      <c r="EK58">
        <f t="shared" si="437"/>
        <v>0</v>
      </c>
      <c r="EL58">
        <f t="shared" si="438"/>
        <v>0</v>
      </c>
      <c r="EM58">
        <f t="shared" si="439"/>
        <v>0</v>
      </c>
      <c r="EN58">
        <f t="shared" si="440"/>
        <v>0</v>
      </c>
      <c r="EO58">
        <f t="shared" si="441"/>
        <v>0</v>
      </c>
      <c r="EP58">
        <f t="shared" si="442"/>
        <v>0</v>
      </c>
      <c r="EQ58">
        <f t="shared" si="443"/>
        <v>0</v>
      </c>
      <c r="ER58">
        <f t="shared" si="444"/>
        <v>0</v>
      </c>
      <c r="ES58">
        <f t="shared" si="445"/>
        <v>0</v>
      </c>
      <c r="ET58">
        <f t="shared" si="446"/>
        <v>0</v>
      </c>
      <c r="EU58">
        <f t="shared" si="447"/>
        <v>0</v>
      </c>
      <c r="EV58">
        <f t="shared" si="448"/>
        <v>0</v>
      </c>
      <c r="EW58">
        <f t="shared" si="449"/>
        <v>0</v>
      </c>
      <c r="EX58">
        <f t="shared" si="450"/>
        <v>0</v>
      </c>
      <c r="EY58">
        <f t="shared" si="451"/>
        <v>0</v>
      </c>
      <c r="EZ58">
        <f t="shared" si="452"/>
        <v>0</v>
      </c>
      <c r="FA58">
        <f t="shared" si="453"/>
        <v>0</v>
      </c>
      <c r="FB58">
        <f t="shared" si="454"/>
        <v>0</v>
      </c>
      <c r="FC58">
        <f t="shared" si="455"/>
        <v>0</v>
      </c>
      <c r="FD58">
        <f t="shared" si="456"/>
        <v>0</v>
      </c>
      <c r="FE58">
        <f t="shared" si="457"/>
        <v>0</v>
      </c>
      <c r="FF58">
        <f t="shared" si="458"/>
        <v>0</v>
      </c>
      <c r="FG58">
        <f t="shared" si="459"/>
        <v>0</v>
      </c>
      <c r="FH58">
        <f t="shared" si="460"/>
        <v>0</v>
      </c>
      <c r="FI58">
        <f t="shared" si="461"/>
        <v>0</v>
      </c>
      <c r="FJ58">
        <f t="shared" si="462"/>
        <v>0</v>
      </c>
      <c r="FK58">
        <f t="shared" si="463"/>
        <v>653</v>
      </c>
      <c r="FL58">
        <f t="shared" si="464"/>
        <v>0</v>
      </c>
      <c r="FM58">
        <f t="shared" si="465"/>
        <v>0</v>
      </c>
      <c r="FN58">
        <f t="shared" si="466"/>
        <v>0</v>
      </c>
      <c r="FO58">
        <f t="shared" si="467"/>
        <v>0</v>
      </c>
      <c r="FP58" t="str">
        <f t="shared" si="468"/>
        <v/>
      </c>
      <c r="FQ58" t="str">
        <f t="shared" si="469"/>
        <v/>
      </c>
      <c r="FR58">
        <f t="shared" si="470"/>
        <v>3</v>
      </c>
      <c r="GO58">
        <f t="shared" si="471"/>
        <v>999</v>
      </c>
      <c r="GP58">
        <f t="shared" si="472"/>
        <v>999</v>
      </c>
      <c r="GX58">
        <v>55</v>
      </c>
      <c r="GY58">
        <f t="shared" si="693"/>
        <v>0</v>
      </c>
      <c r="GZ58">
        <f t="shared" si="694"/>
        <v>4991.84</v>
      </c>
      <c r="HA58">
        <f t="shared" si="695"/>
        <v>1139.8599999999999</v>
      </c>
      <c r="HB58">
        <f t="shared" si="696"/>
        <v>0</v>
      </c>
      <c r="HC58">
        <f t="shared" si="697"/>
        <v>0</v>
      </c>
      <c r="HD58">
        <f t="shared" si="698"/>
        <v>0</v>
      </c>
      <c r="HE58">
        <f t="shared" si="699"/>
        <v>0</v>
      </c>
      <c r="HF58">
        <f t="shared" si="700"/>
        <v>0</v>
      </c>
      <c r="HG58">
        <f t="shared" si="701"/>
        <v>0</v>
      </c>
      <c r="HH58">
        <f t="shared" si="702"/>
        <v>0</v>
      </c>
      <c r="HI58">
        <f t="shared" si="473"/>
        <v>0</v>
      </c>
      <c r="HJ58">
        <f t="shared" si="474"/>
        <v>163</v>
      </c>
      <c r="HK58">
        <f t="shared" si="475"/>
        <v>200</v>
      </c>
      <c r="HL58">
        <f t="shared" si="476"/>
        <v>0</v>
      </c>
      <c r="HM58">
        <f t="shared" si="477"/>
        <v>0</v>
      </c>
      <c r="HN58">
        <f t="shared" si="478"/>
        <v>0</v>
      </c>
      <c r="HO58">
        <f t="shared" si="479"/>
        <v>0</v>
      </c>
      <c r="HP58">
        <f t="shared" si="480"/>
        <v>0</v>
      </c>
      <c r="HQ58">
        <f t="shared" si="481"/>
        <v>0</v>
      </c>
      <c r="HR58">
        <f t="shared" si="482"/>
        <v>0</v>
      </c>
      <c r="HS58">
        <f t="shared" si="483"/>
        <v>0</v>
      </c>
      <c r="HT58">
        <f t="shared" si="484"/>
        <v>4943.1900000000005</v>
      </c>
      <c r="HU58">
        <f t="shared" si="485"/>
        <v>951.15999999999985</v>
      </c>
      <c r="HV58">
        <f t="shared" si="486"/>
        <v>0</v>
      </c>
      <c r="HW58">
        <f t="shared" si="487"/>
        <v>0</v>
      </c>
      <c r="HX58">
        <f t="shared" si="488"/>
        <v>0</v>
      </c>
      <c r="HY58">
        <f t="shared" si="489"/>
        <v>0</v>
      </c>
      <c r="HZ58">
        <f t="shared" si="490"/>
        <v>0</v>
      </c>
      <c r="IA58">
        <f t="shared" si="491"/>
        <v>0</v>
      </c>
      <c r="IB58">
        <f t="shared" si="492"/>
        <v>0</v>
      </c>
      <c r="IC58">
        <f t="shared" si="493"/>
        <v>0</v>
      </c>
      <c r="ID58">
        <f t="shared" si="494"/>
        <v>4853.1899999999996</v>
      </c>
      <c r="IE58">
        <f t="shared" si="495"/>
        <v>951.16</v>
      </c>
      <c r="IF58">
        <f t="shared" si="496"/>
        <v>0</v>
      </c>
      <c r="IG58">
        <f t="shared" si="497"/>
        <v>0</v>
      </c>
      <c r="IH58">
        <f t="shared" si="498"/>
        <v>0</v>
      </c>
      <c r="II58">
        <f t="shared" si="499"/>
        <v>0</v>
      </c>
      <c r="IJ58">
        <f t="shared" si="500"/>
        <v>0</v>
      </c>
      <c r="IK58">
        <f t="shared" si="501"/>
        <v>0</v>
      </c>
      <c r="IL58">
        <f t="shared" si="502"/>
        <v>0</v>
      </c>
      <c r="IM58">
        <f t="shared" si="503"/>
        <v>90</v>
      </c>
      <c r="IN58">
        <f t="shared" si="504"/>
        <v>6131.7</v>
      </c>
      <c r="IO58">
        <f t="shared" si="505"/>
        <v>5804.3499999999995</v>
      </c>
      <c r="IP58">
        <f t="shared" si="506"/>
        <v>125.64999999999999</v>
      </c>
      <c r="IQ58">
        <f t="shared" si="507"/>
        <v>453.00000000000034</v>
      </c>
      <c r="IR58">
        <f t="shared" si="508"/>
        <v>2</v>
      </c>
      <c r="IS58" t="str">
        <f t="shared" si="509"/>
        <v/>
      </c>
      <c r="IT58">
        <f t="shared" si="510"/>
        <v>1</v>
      </c>
      <c r="JQ58">
        <f t="shared" si="511"/>
        <v>2</v>
      </c>
      <c r="JR58">
        <f t="shared" si="512"/>
        <v>999</v>
      </c>
      <c r="JZ58">
        <v>55</v>
      </c>
      <c r="KA58">
        <f t="shared" si="703"/>
        <v>0</v>
      </c>
      <c r="KB58">
        <f t="shared" si="704"/>
        <v>0</v>
      </c>
      <c r="KC58">
        <f t="shared" si="705"/>
        <v>0</v>
      </c>
      <c r="KD58">
        <f t="shared" si="706"/>
        <v>0</v>
      </c>
      <c r="KE58">
        <f t="shared" si="707"/>
        <v>0</v>
      </c>
      <c r="KF58">
        <f t="shared" si="708"/>
        <v>0</v>
      </c>
      <c r="KG58">
        <f t="shared" si="709"/>
        <v>0</v>
      </c>
      <c r="KH58">
        <f t="shared" si="710"/>
        <v>0</v>
      </c>
      <c r="KI58">
        <f t="shared" si="711"/>
        <v>0</v>
      </c>
      <c r="KJ58">
        <f t="shared" si="712"/>
        <v>0</v>
      </c>
      <c r="KK58">
        <f t="shared" si="513"/>
        <v>0</v>
      </c>
      <c r="KL58">
        <f t="shared" si="514"/>
        <v>0</v>
      </c>
      <c r="KM58">
        <f t="shared" si="515"/>
        <v>0</v>
      </c>
      <c r="KN58">
        <f t="shared" si="516"/>
        <v>0</v>
      </c>
      <c r="KO58">
        <f t="shared" si="517"/>
        <v>0</v>
      </c>
      <c r="KP58">
        <f t="shared" si="518"/>
        <v>0</v>
      </c>
      <c r="KQ58">
        <f t="shared" si="519"/>
        <v>0</v>
      </c>
      <c r="KR58">
        <f t="shared" si="520"/>
        <v>0</v>
      </c>
      <c r="KS58">
        <f t="shared" si="521"/>
        <v>0</v>
      </c>
      <c r="KT58">
        <f t="shared" si="522"/>
        <v>0</v>
      </c>
      <c r="KU58">
        <f t="shared" si="523"/>
        <v>0</v>
      </c>
      <c r="KV58">
        <f t="shared" si="524"/>
        <v>0</v>
      </c>
      <c r="KW58">
        <f t="shared" si="525"/>
        <v>0</v>
      </c>
      <c r="KX58">
        <f t="shared" si="526"/>
        <v>0</v>
      </c>
      <c r="KY58">
        <f t="shared" si="527"/>
        <v>0</v>
      </c>
      <c r="KZ58">
        <f t="shared" si="528"/>
        <v>0</v>
      </c>
      <c r="LA58">
        <f t="shared" si="529"/>
        <v>0</v>
      </c>
      <c r="LB58">
        <f t="shared" si="530"/>
        <v>0</v>
      </c>
      <c r="LC58">
        <f t="shared" si="531"/>
        <v>0</v>
      </c>
      <c r="LD58">
        <f t="shared" si="532"/>
        <v>0</v>
      </c>
      <c r="LE58">
        <f t="shared" si="533"/>
        <v>0</v>
      </c>
      <c r="LF58">
        <f t="shared" si="534"/>
        <v>0</v>
      </c>
      <c r="LG58">
        <f t="shared" si="535"/>
        <v>0</v>
      </c>
      <c r="LH58">
        <f t="shared" si="536"/>
        <v>0</v>
      </c>
      <c r="LI58">
        <f t="shared" si="537"/>
        <v>0</v>
      </c>
      <c r="LJ58">
        <f t="shared" si="538"/>
        <v>0</v>
      </c>
      <c r="LK58">
        <f t="shared" si="539"/>
        <v>0</v>
      </c>
      <c r="LL58">
        <f t="shared" si="540"/>
        <v>0</v>
      </c>
      <c r="LM58">
        <f t="shared" si="541"/>
        <v>0</v>
      </c>
      <c r="LN58">
        <f t="shared" si="542"/>
        <v>0</v>
      </c>
      <c r="LO58">
        <f t="shared" si="543"/>
        <v>553</v>
      </c>
      <c r="LP58">
        <f t="shared" si="544"/>
        <v>0</v>
      </c>
      <c r="LQ58">
        <f t="shared" si="545"/>
        <v>0</v>
      </c>
      <c r="LR58">
        <f t="shared" si="546"/>
        <v>0</v>
      </c>
      <c r="LS58">
        <f t="shared" si="547"/>
        <v>0</v>
      </c>
      <c r="LT58" t="str">
        <f t="shared" si="548"/>
        <v/>
      </c>
      <c r="LU58" t="str">
        <f t="shared" si="549"/>
        <v/>
      </c>
      <c r="LV58">
        <f t="shared" si="550"/>
        <v>3</v>
      </c>
      <c r="MS58">
        <f t="shared" si="551"/>
        <v>999</v>
      </c>
      <c r="MT58">
        <f t="shared" si="552"/>
        <v>999</v>
      </c>
      <c r="NB58">
        <v>55</v>
      </c>
      <c r="NC58">
        <f t="shared" si="713"/>
        <v>0</v>
      </c>
      <c r="ND58">
        <f t="shared" si="714"/>
        <v>0</v>
      </c>
      <c r="NE58">
        <f t="shared" si="715"/>
        <v>0</v>
      </c>
      <c r="NF58">
        <f t="shared" si="716"/>
        <v>0</v>
      </c>
      <c r="NG58">
        <f t="shared" si="717"/>
        <v>0</v>
      </c>
      <c r="NH58">
        <f t="shared" si="718"/>
        <v>0</v>
      </c>
      <c r="NI58">
        <f t="shared" si="719"/>
        <v>0</v>
      </c>
      <c r="NJ58">
        <f t="shared" si="720"/>
        <v>0</v>
      </c>
      <c r="NK58">
        <f t="shared" si="721"/>
        <v>0</v>
      </c>
      <c r="NL58">
        <f t="shared" si="722"/>
        <v>0</v>
      </c>
      <c r="NM58">
        <f t="shared" si="553"/>
        <v>0</v>
      </c>
      <c r="NN58">
        <f t="shared" si="554"/>
        <v>0</v>
      </c>
      <c r="NO58">
        <f t="shared" si="555"/>
        <v>0</v>
      </c>
      <c r="NP58">
        <f t="shared" si="556"/>
        <v>0</v>
      </c>
      <c r="NQ58">
        <f t="shared" si="557"/>
        <v>0</v>
      </c>
      <c r="NR58">
        <f t="shared" si="558"/>
        <v>0</v>
      </c>
      <c r="NS58">
        <f t="shared" si="559"/>
        <v>0</v>
      </c>
      <c r="NT58">
        <f t="shared" si="560"/>
        <v>0</v>
      </c>
      <c r="NU58">
        <f t="shared" si="561"/>
        <v>0</v>
      </c>
      <c r="NV58">
        <f t="shared" si="562"/>
        <v>0</v>
      </c>
      <c r="NW58">
        <f t="shared" si="563"/>
        <v>0</v>
      </c>
      <c r="NX58">
        <f t="shared" si="564"/>
        <v>0</v>
      </c>
      <c r="NY58">
        <f t="shared" si="565"/>
        <v>0</v>
      </c>
      <c r="NZ58">
        <f t="shared" si="566"/>
        <v>0</v>
      </c>
      <c r="OA58">
        <f t="shared" si="567"/>
        <v>0</v>
      </c>
      <c r="OB58">
        <f t="shared" si="568"/>
        <v>0</v>
      </c>
      <c r="OC58">
        <f t="shared" si="569"/>
        <v>0</v>
      </c>
      <c r="OD58">
        <f t="shared" si="570"/>
        <v>0</v>
      </c>
      <c r="OE58">
        <f t="shared" si="571"/>
        <v>0</v>
      </c>
      <c r="OF58">
        <f t="shared" si="572"/>
        <v>0</v>
      </c>
      <c r="OG58">
        <f t="shared" si="573"/>
        <v>0</v>
      </c>
      <c r="OH58">
        <f t="shared" si="574"/>
        <v>0</v>
      </c>
      <c r="OI58">
        <f t="shared" si="575"/>
        <v>0</v>
      </c>
      <c r="OJ58">
        <f t="shared" si="576"/>
        <v>0</v>
      </c>
      <c r="OK58">
        <f t="shared" si="577"/>
        <v>0</v>
      </c>
      <c r="OL58">
        <f t="shared" si="578"/>
        <v>0</v>
      </c>
      <c r="OM58">
        <f t="shared" si="579"/>
        <v>0</v>
      </c>
      <c r="ON58">
        <f t="shared" si="580"/>
        <v>0</v>
      </c>
      <c r="OO58">
        <f t="shared" si="581"/>
        <v>0</v>
      </c>
      <c r="OP58">
        <f t="shared" si="582"/>
        <v>0</v>
      </c>
      <c r="OQ58">
        <f t="shared" si="583"/>
        <v>653</v>
      </c>
      <c r="OR58">
        <f t="shared" si="584"/>
        <v>0</v>
      </c>
      <c r="OS58">
        <f t="shared" si="585"/>
        <v>0</v>
      </c>
      <c r="OT58">
        <f t="shared" si="586"/>
        <v>0</v>
      </c>
      <c r="OU58">
        <f t="shared" si="587"/>
        <v>0</v>
      </c>
      <c r="OV58" t="str">
        <f t="shared" si="588"/>
        <v/>
      </c>
      <c r="OW58" t="str">
        <f t="shared" si="589"/>
        <v/>
      </c>
      <c r="OX58">
        <f t="shared" si="590"/>
        <v>3</v>
      </c>
      <c r="PU58">
        <f t="shared" si="591"/>
        <v>999</v>
      </c>
      <c r="PV58">
        <f t="shared" si="592"/>
        <v>999</v>
      </c>
      <c r="QD58">
        <v>55</v>
      </c>
      <c r="QE58">
        <f t="shared" si="723"/>
        <v>0</v>
      </c>
      <c r="QF58">
        <f t="shared" si="724"/>
        <v>0</v>
      </c>
      <c r="QG58">
        <f t="shared" si="725"/>
        <v>0</v>
      </c>
      <c r="QH58">
        <f t="shared" si="726"/>
        <v>0</v>
      </c>
      <c r="QI58">
        <f t="shared" si="727"/>
        <v>0</v>
      </c>
      <c r="QJ58">
        <f t="shared" si="728"/>
        <v>0</v>
      </c>
      <c r="QK58">
        <f t="shared" si="729"/>
        <v>0</v>
      </c>
      <c r="QL58">
        <f t="shared" si="730"/>
        <v>0</v>
      </c>
      <c r="QM58">
        <f t="shared" si="731"/>
        <v>0</v>
      </c>
      <c r="QN58">
        <f t="shared" si="732"/>
        <v>0</v>
      </c>
      <c r="QO58">
        <f t="shared" si="593"/>
        <v>0</v>
      </c>
      <c r="QP58">
        <f t="shared" si="594"/>
        <v>0</v>
      </c>
      <c r="QQ58">
        <f t="shared" si="595"/>
        <v>0</v>
      </c>
      <c r="QR58">
        <f t="shared" si="596"/>
        <v>0</v>
      </c>
      <c r="QS58">
        <f t="shared" si="597"/>
        <v>0</v>
      </c>
      <c r="QT58">
        <f t="shared" si="598"/>
        <v>0</v>
      </c>
      <c r="QU58">
        <f t="shared" si="599"/>
        <v>0</v>
      </c>
      <c r="QV58">
        <f t="shared" si="600"/>
        <v>0</v>
      </c>
      <c r="QW58">
        <f t="shared" si="601"/>
        <v>0</v>
      </c>
      <c r="QX58">
        <f t="shared" si="602"/>
        <v>0</v>
      </c>
      <c r="QY58">
        <f t="shared" si="603"/>
        <v>0</v>
      </c>
      <c r="QZ58">
        <f t="shared" si="604"/>
        <v>0</v>
      </c>
      <c r="RA58">
        <f t="shared" si="605"/>
        <v>0</v>
      </c>
      <c r="RB58">
        <f t="shared" si="606"/>
        <v>0</v>
      </c>
      <c r="RC58">
        <f t="shared" si="607"/>
        <v>0</v>
      </c>
      <c r="RD58">
        <f t="shared" si="608"/>
        <v>0</v>
      </c>
      <c r="RE58">
        <f t="shared" si="609"/>
        <v>0</v>
      </c>
      <c r="RF58">
        <f t="shared" si="610"/>
        <v>0</v>
      </c>
      <c r="RG58">
        <f t="shared" si="611"/>
        <v>0</v>
      </c>
      <c r="RH58">
        <f t="shared" si="612"/>
        <v>0</v>
      </c>
      <c r="RI58">
        <f t="shared" si="613"/>
        <v>0</v>
      </c>
      <c r="RJ58">
        <f t="shared" si="614"/>
        <v>0</v>
      </c>
      <c r="RK58">
        <f t="shared" si="615"/>
        <v>0</v>
      </c>
      <c r="RL58">
        <f t="shared" si="616"/>
        <v>0</v>
      </c>
      <c r="RM58">
        <f t="shared" si="617"/>
        <v>0</v>
      </c>
      <c r="RN58">
        <f t="shared" si="618"/>
        <v>0</v>
      </c>
      <c r="RO58">
        <f t="shared" si="619"/>
        <v>0</v>
      </c>
      <c r="RP58">
        <f t="shared" si="620"/>
        <v>0</v>
      </c>
      <c r="RQ58">
        <f t="shared" si="621"/>
        <v>0</v>
      </c>
      <c r="RR58">
        <f t="shared" si="622"/>
        <v>0</v>
      </c>
      <c r="RS58">
        <f t="shared" si="623"/>
        <v>753</v>
      </c>
      <c r="RT58">
        <f t="shared" si="624"/>
        <v>0</v>
      </c>
      <c r="RU58">
        <f t="shared" si="625"/>
        <v>0</v>
      </c>
      <c r="RV58">
        <f t="shared" si="626"/>
        <v>0</v>
      </c>
      <c r="RW58">
        <f t="shared" si="627"/>
        <v>0</v>
      </c>
      <c r="RX58" t="str">
        <f t="shared" si="628"/>
        <v/>
      </c>
      <c r="RY58" t="str">
        <f t="shared" si="629"/>
        <v/>
      </c>
      <c r="RZ58">
        <f t="shared" si="630"/>
        <v>3</v>
      </c>
      <c r="SW58">
        <f t="shared" si="631"/>
        <v>999</v>
      </c>
      <c r="SX58">
        <f t="shared" si="632"/>
        <v>999</v>
      </c>
      <c r="TF58">
        <v>55</v>
      </c>
      <c r="TG58">
        <f t="shared" si="733"/>
        <v>0</v>
      </c>
      <c r="TH58">
        <f t="shared" si="734"/>
        <v>0</v>
      </c>
      <c r="TI58">
        <f t="shared" si="735"/>
        <v>0</v>
      </c>
      <c r="TJ58">
        <f t="shared" si="736"/>
        <v>0</v>
      </c>
      <c r="TK58">
        <f t="shared" si="737"/>
        <v>0</v>
      </c>
      <c r="TL58">
        <f t="shared" si="738"/>
        <v>0</v>
      </c>
      <c r="TM58">
        <f t="shared" si="739"/>
        <v>0</v>
      </c>
      <c r="TN58">
        <f t="shared" si="740"/>
        <v>0</v>
      </c>
      <c r="TO58">
        <f t="shared" si="741"/>
        <v>0</v>
      </c>
      <c r="TP58">
        <f t="shared" si="742"/>
        <v>0</v>
      </c>
      <c r="TQ58">
        <f t="shared" si="633"/>
        <v>0</v>
      </c>
      <c r="TR58">
        <f t="shared" si="634"/>
        <v>0</v>
      </c>
      <c r="TS58">
        <f t="shared" si="635"/>
        <v>0</v>
      </c>
      <c r="TT58">
        <f t="shared" si="636"/>
        <v>0</v>
      </c>
      <c r="TU58">
        <f t="shared" si="637"/>
        <v>0</v>
      </c>
      <c r="TV58">
        <f t="shared" si="638"/>
        <v>0</v>
      </c>
      <c r="TW58">
        <f t="shared" si="639"/>
        <v>0</v>
      </c>
      <c r="TX58">
        <f t="shared" si="640"/>
        <v>0</v>
      </c>
      <c r="TY58">
        <f t="shared" si="641"/>
        <v>0</v>
      </c>
      <c r="TZ58">
        <f t="shared" si="642"/>
        <v>0</v>
      </c>
      <c r="UA58">
        <f t="shared" si="643"/>
        <v>0</v>
      </c>
      <c r="UB58">
        <f t="shared" si="644"/>
        <v>0</v>
      </c>
      <c r="UC58">
        <f t="shared" si="645"/>
        <v>0</v>
      </c>
      <c r="UD58">
        <f t="shared" si="646"/>
        <v>0</v>
      </c>
      <c r="UE58">
        <f t="shared" si="647"/>
        <v>0</v>
      </c>
      <c r="UF58">
        <f t="shared" si="648"/>
        <v>0</v>
      </c>
      <c r="UG58">
        <f t="shared" si="649"/>
        <v>0</v>
      </c>
      <c r="UH58">
        <f t="shared" si="650"/>
        <v>0</v>
      </c>
      <c r="UI58">
        <f t="shared" si="651"/>
        <v>0</v>
      </c>
      <c r="UJ58">
        <f t="shared" si="652"/>
        <v>0</v>
      </c>
      <c r="UK58">
        <f t="shared" si="653"/>
        <v>0</v>
      </c>
      <c r="UL58">
        <f t="shared" si="654"/>
        <v>0</v>
      </c>
      <c r="UM58">
        <f t="shared" si="655"/>
        <v>0</v>
      </c>
      <c r="UN58">
        <f t="shared" si="656"/>
        <v>0</v>
      </c>
      <c r="UO58">
        <f t="shared" si="657"/>
        <v>0</v>
      </c>
      <c r="UP58">
        <f t="shared" si="658"/>
        <v>0</v>
      </c>
      <c r="UQ58">
        <f t="shared" si="659"/>
        <v>0</v>
      </c>
      <c r="UR58">
        <f t="shared" si="660"/>
        <v>0</v>
      </c>
      <c r="US58">
        <f t="shared" si="661"/>
        <v>0</v>
      </c>
      <c r="UT58">
        <f t="shared" si="662"/>
        <v>0</v>
      </c>
      <c r="UU58">
        <f t="shared" si="663"/>
        <v>853</v>
      </c>
      <c r="UV58">
        <f t="shared" si="664"/>
        <v>0</v>
      </c>
      <c r="UW58">
        <f t="shared" si="665"/>
        <v>0</v>
      </c>
      <c r="UX58">
        <f t="shared" si="666"/>
        <v>0</v>
      </c>
      <c r="UY58">
        <f t="shared" si="667"/>
        <v>0</v>
      </c>
      <c r="UZ58" t="str">
        <f t="shared" si="668"/>
        <v/>
      </c>
      <c r="VA58" t="str">
        <f t="shared" si="669"/>
        <v/>
      </c>
      <c r="VB58">
        <f t="shared" si="670"/>
        <v>3</v>
      </c>
      <c r="VY58">
        <f t="shared" si="671"/>
        <v>999</v>
      </c>
      <c r="VZ58">
        <f t="shared" si="672"/>
        <v>999</v>
      </c>
      <c r="WH58">
        <v>55</v>
      </c>
      <c r="WI58">
        <f t="shared" si="383"/>
        <v>0</v>
      </c>
      <c r="WJ58">
        <f t="shared" si="384"/>
        <v>5024.6099999999997</v>
      </c>
      <c r="WK58">
        <f t="shared" si="385"/>
        <v>1139.8599999999999</v>
      </c>
      <c r="WL58">
        <f t="shared" si="386"/>
        <v>0</v>
      </c>
      <c r="WM58">
        <f t="shared" si="387"/>
        <v>0</v>
      </c>
      <c r="WN58">
        <f t="shared" si="388"/>
        <v>0</v>
      </c>
      <c r="WO58">
        <f t="shared" si="389"/>
        <v>0</v>
      </c>
      <c r="WP58">
        <f t="shared" si="390"/>
        <v>0</v>
      </c>
      <c r="WQ58">
        <f t="shared" si="391"/>
        <v>0</v>
      </c>
      <c r="WR58">
        <f t="shared" si="392"/>
        <v>0</v>
      </c>
      <c r="WS58">
        <f t="shared" si="280"/>
        <v>0</v>
      </c>
      <c r="WT58">
        <f t="shared" si="281"/>
        <v>163</v>
      </c>
      <c r="WU58">
        <f t="shared" si="282"/>
        <v>200</v>
      </c>
      <c r="WV58">
        <f t="shared" si="283"/>
        <v>0</v>
      </c>
      <c r="WW58">
        <f t="shared" si="284"/>
        <v>0</v>
      </c>
      <c r="WX58">
        <f t="shared" si="285"/>
        <v>0</v>
      </c>
      <c r="WY58">
        <f t="shared" si="286"/>
        <v>0</v>
      </c>
      <c r="WZ58">
        <f t="shared" si="287"/>
        <v>0</v>
      </c>
      <c r="XA58">
        <f t="shared" si="288"/>
        <v>0</v>
      </c>
      <c r="XB58">
        <f t="shared" si="289"/>
        <v>0</v>
      </c>
      <c r="XC58">
        <f t="shared" si="290"/>
        <v>0</v>
      </c>
      <c r="XD58">
        <f t="shared" si="291"/>
        <v>4976.7199999999993</v>
      </c>
      <c r="XE58">
        <f t="shared" si="292"/>
        <v>951.15999999999985</v>
      </c>
      <c r="XF58">
        <f t="shared" si="293"/>
        <v>0</v>
      </c>
      <c r="XG58">
        <f t="shared" si="294"/>
        <v>0</v>
      </c>
      <c r="XH58">
        <f t="shared" si="295"/>
        <v>0</v>
      </c>
      <c r="XI58">
        <f t="shared" si="296"/>
        <v>0</v>
      </c>
      <c r="XJ58">
        <f t="shared" si="297"/>
        <v>0</v>
      </c>
      <c r="XK58">
        <f t="shared" si="298"/>
        <v>0</v>
      </c>
      <c r="XL58">
        <f t="shared" si="299"/>
        <v>0</v>
      </c>
      <c r="XM58">
        <f t="shared" si="300"/>
        <v>0</v>
      </c>
      <c r="XN58">
        <f t="shared" si="301"/>
        <v>4976.72</v>
      </c>
      <c r="XO58">
        <f t="shared" si="302"/>
        <v>951.16</v>
      </c>
      <c r="XP58">
        <f t="shared" si="303"/>
        <v>0</v>
      </c>
      <c r="XQ58">
        <f t="shared" si="304"/>
        <v>0</v>
      </c>
      <c r="XR58">
        <f t="shared" si="305"/>
        <v>0</v>
      </c>
      <c r="XS58">
        <f t="shared" si="306"/>
        <v>0</v>
      </c>
      <c r="XT58">
        <f t="shared" si="307"/>
        <v>0</v>
      </c>
      <c r="XU58">
        <f t="shared" si="308"/>
        <v>0</v>
      </c>
      <c r="XV58">
        <f t="shared" si="309"/>
        <v>0</v>
      </c>
      <c r="XX58">
        <f t="shared" si="310"/>
        <v>6164.4699999999993</v>
      </c>
      <c r="XY58">
        <f t="shared" si="311"/>
        <v>5927.88</v>
      </c>
      <c r="XZ58">
        <f t="shared" si="312"/>
        <v>126.41</v>
      </c>
    </row>
    <row r="59" spans="1:650" x14ac:dyDescent="0.45">
      <c r="A59" s="10" t="s">
        <v>63</v>
      </c>
      <c r="B59" s="10"/>
      <c r="C59" s="10"/>
      <c r="D59" s="10"/>
      <c r="E59" s="10"/>
      <c r="F59" s="10"/>
      <c r="G59" s="10"/>
      <c r="H59" s="10"/>
      <c r="I59" s="10"/>
      <c r="AT59">
        <v>56</v>
      </c>
      <c r="AU59">
        <f t="shared" si="673"/>
        <v>0</v>
      </c>
      <c r="AV59">
        <f t="shared" si="674"/>
        <v>0</v>
      </c>
      <c r="AW59">
        <f t="shared" si="675"/>
        <v>0</v>
      </c>
      <c r="AX59">
        <f t="shared" si="676"/>
        <v>0</v>
      </c>
      <c r="AY59">
        <f t="shared" si="677"/>
        <v>0</v>
      </c>
      <c r="AZ59">
        <f t="shared" si="678"/>
        <v>0</v>
      </c>
      <c r="BA59">
        <f t="shared" si="679"/>
        <v>0</v>
      </c>
      <c r="BB59">
        <f t="shared" si="680"/>
        <v>0</v>
      </c>
      <c r="BC59">
        <f t="shared" si="681"/>
        <v>0</v>
      </c>
      <c r="BD59">
        <f t="shared" si="682"/>
        <v>0</v>
      </c>
      <c r="BE59">
        <f t="shared" si="393"/>
        <v>0</v>
      </c>
      <c r="BF59">
        <f t="shared" si="394"/>
        <v>0</v>
      </c>
      <c r="BG59">
        <f t="shared" si="395"/>
        <v>0</v>
      </c>
      <c r="BH59">
        <f t="shared" si="396"/>
        <v>0</v>
      </c>
      <c r="BI59">
        <f t="shared" si="397"/>
        <v>0</v>
      </c>
      <c r="BJ59">
        <f t="shared" si="398"/>
        <v>0</v>
      </c>
      <c r="BK59">
        <f t="shared" si="399"/>
        <v>0</v>
      </c>
      <c r="BL59">
        <f t="shared" si="400"/>
        <v>0</v>
      </c>
      <c r="BM59">
        <f t="shared" si="401"/>
        <v>0</v>
      </c>
      <c r="BN59">
        <f t="shared" si="402"/>
        <v>0</v>
      </c>
      <c r="BO59">
        <f t="shared" si="403"/>
        <v>0</v>
      </c>
      <c r="BP59">
        <f t="shared" si="404"/>
        <v>0</v>
      </c>
      <c r="BQ59">
        <f t="shared" si="405"/>
        <v>0</v>
      </c>
      <c r="BR59">
        <f t="shared" si="406"/>
        <v>0</v>
      </c>
      <c r="BS59">
        <f t="shared" si="407"/>
        <v>0</v>
      </c>
      <c r="BT59">
        <f t="shared" si="408"/>
        <v>0</v>
      </c>
      <c r="BU59">
        <f t="shared" si="409"/>
        <v>0</v>
      </c>
      <c r="BV59">
        <f t="shared" si="410"/>
        <v>0</v>
      </c>
      <c r="BW59">
        <f t="shared" si="411"/>
        <v>0</v>
      </c>
      <c r="BX59">
        <f t="shared" si="412"/>
        <v>0</v>
      </c>
      <c r="BY59">
        <f t="shared" si="413"/>
        <v>0</v>
      </c>
      <c r="BZ59">
        <f t="shared" si="414"/>
        <v>0</v>
      </c>
      <c r="CA59">
        <f t="shared" si="415"/>
        <v>0</v>
      </c>
      <c r="CB59">
        <f t="shared" si="416"/>
        <v>0</v>
      </c>
      <c r="CC59">
        <f t="shared" si="417"/>
        <v>0</v>
      </c>
      <c r="CD59">
        <f t="shared" si="418"/>
        <v>0</v>
      </c>
      <c r="CE59">
        <f t="shared" si="419"/>
        <v>0</v>
      </c>
      <c r="CF59">
        <f t="shared" si="420"/>
        <v>0</v>
      </c>
      <c r="CG59">
        <f t="shared" si="421"/>
        <v>0</v>
      </c>
      <c r="CH59">
        <f t="shared" si="422"/>
        <v>0</v>
      </c>
      <c r="CI59">
        <f t="shared" si="423"/>
        <v>653</v>
      </c>
      <c r="CJ59">
        <f t="shared" si="424"/>
        <v>0</v>
      </c>
      <c r="CK59">
        <f t="shared" si="425"/>
        <v>0</v>
      </c>
      <c r="CL59">
        <f t="shared" si="426"/>
        <v>0</v>
      </c>
      <c r="CM59">
        <f t="shared" si="427"/>
        <v>0</v>
      </c>
      <c r="CN59" t="str">
        <f t="shared" si="428"/>
        <v/>
      </c>
      <c r="CO59" t="str">
        <f t="shared" si="429"/>
        <v/>
      </c>
      <c r="CP59">
        <f t="shared" si="430"/>
        <v>3</v>
      </c>
      <c r="DM59">
        <f t="shared" si="431"/>
        <v>999</v>
      </c>
      <c r="DN59">
        <f t="shared" si="432"/>
        <v>999</v>
      </c>
      <c r="DV59">
        <v>56</v>
      </c>
      <c r="DW59">
        <f t="shared" si="683"/>
        <v>0</v>
      </c>
      <c r="DX59">
        <f t="shared" si="684"/>
        <v>0</v>
      </c>
      <c r="DY59">
        <f t="shared" si="685"/>
        <v>0</v>
      </c>
      <c r="DZ59">
        <f t="shared" si="686"/>
        <v>0</v>
      </c>
      <c r="EA59">
        <f t="shared" si="687"/>
        <v>0</v>
      </c>
      <c r="EB59">
        <f t="shared" si="688"/>
        <v>0</v>
      </c>
      <c r="EC59">
        <f t="shared" si="689"/>
        <v>0</v>
      </c>
      <c r="ED59">
        <f t="shared" si="690"/>
        <v>0</v>
      </c>
      <c r="EE59">
        <f t="shared" si="691"/>
        <v>0</v>
      </c>
      <c r="EF59">
        <f t="shared" si="692"/>
        <v>0</v>
      </c>
      <c r="EG59">
        <f t="shared" si="433"/>
        <v>0</v>
      </c>
      <c r="EH59">
        <f t="shared" si="434"/>
        <v>0</v>
      </c>
      <c r="EI59">
        <f t="shared" si="435"/>
        <v>0</v>
      </c>
      <c r="EJ59">
        <f t="shared" si="436"/>
        <v>0</v>
      </c>
      <c r="EK59">
        <f t="shared" si="437"/>
        <v>0</v>
      </c>
      <c r="EL59">
        <f t="shared" si="438"/>
        <v>0</v>
      </c>
      <c r="EM59">
        <f t="shared" si="439"/>
        <v>0</v>
      </c>
      <c r="EN59">
        <f t="shared" si="440"/>
        <v>0</v>
      </c>
      <c r="EO59">
        <f t="shared" si="441"/>
        <v>0</v>
      </c>
      <c r="EP59">
        <f t="shared" si="442"/>
        <v>0</v>
      </c>
      <c r="EQ59">
        <f t="shared" si="443"/>
        <v>0</v>
      </c>
      <c r="ER59">
        <f t="shared" si="444"/>
        <v>0</v>
      </c>
      <c r="ES59">
        <f t="shared" si="445"/>
        <v>0</v>
      </c>
      <c r="ET59">
        <f t="shared" si="446"/>
        <v>0</v>
      </c>
      <c r="EU59">
        <f t="shared" si="447"/>
        <v>0</v>
      </c>
      <c r="EV59">
        <f t="shared" si="448"/>
        <v>0</v>
      </c>
      <c r="EW59">
        <f t="shared" si="449"/>
        <v>0</v>
      </c>
      <c r="EX59">
        <f t="shared" si="450"/>
        <v>0</v>
      </c>
      <c r="EY59">
        <f t="shared" si="451"/>
        <v>0</v>
      </c>
      <c r="EZ59">
        <f t="shared" si="452"/>
        <v>0</v>
      </c>
      <c r="FA59">
        <f t="shared" si="453"/>
        <v>0</v>
      </c>
      <c r="FB59">
        <f t="shared" si="454"/>
        <v>0</v>
      </c>
      <c r="FC59">
        <f t="shared" si="455"/>
        <v>0</v>
      </c>
      <c r="FD59">
        <f t="shared" si="456"/>
        <v>0</v>
      </c>
      <c r="FE59">
        <f t="shared" si="457"/>
        <v>0</v>
      </c>
      <c r="FF59">
        <f t="shared" si="458"/>
        <v>0</v>
      </c>
      <c r="FG59">
        <f t="shared" si="459"/>
        <v>0</v>
      </c>
      <c r="FH59">
        <f t="shared" si="460"/>
        <v>0</v>
      </c>
      <c r="FI59">
        <f t="shared" si="461"/>
        <v>0</v>
      </c>
      <c r="FJ59">
        <f t="shared" si="462"/>
        <v>0</v>
      </c>
      <c r="FK59">
        <f t="shared" si="463"/>
        <v>653</v>
      </c>
      <c r="FL59">
        <f t="shared" si="464"/>
        <v>0</v>
      </c>
      <c r="FM59">
        <f t="shared" si="465"/>
        <v>0</v>
      </c>
      <c r="FN59">
        <f t="shared" si="466"/>
        <v>0</v>
      </c>
      <c r="FO59">
        <f t="shared" si="467"/>
        <v>0</v>
      </c>
      <c r="FP59" t="str">
        <f t="shared" si="468"/>
        <v/>
      </c>
      <c r="FQ59" t="str">
        <f t="shared" si="469"/>
        <v/>
      </c>
      <c r="FR59">
        <f t="shared" si="470"/>
        <v>3</v>
      </c>
      <c r="GO59">
        <f t="shared" si="471"/>
        <v>999</v>
      </c>
      <c r="GP59">
        <f t="shared" si="472"/>
        <v>999</v>
      </c>
      <c r="GX59">
        <v>56</v>
      </c>
      <c r="GY59">
        <f t="shared" si="693"/>
        <v>0</v>
      </c>
      <c r="GZ59">
        <f t="shared" si="694"/>
        <v>4853.1899999999996</v>
      </c>
      <c r="HA59">
        <f t="shared" si="695"/>
        <v>951.16</v>
      </c>
      <c r="HB59">
        <f t="shared" si="696"/>
        <v>0</v>
      </c>
      <c r="HC59">
        <f t="shared" si="697"/>
        <v>0</v>
      </c>
      <c r="HD59">
        <f t="shared" si="698"/>
        <v>0</v>
      </c>
      <c r="HE59">
        <f t="shared" si="699"/>
        <v>0</v>
      </c>
      <c r="HF59">
        <f t="shared" si="700"/>
        <v>0</v>
      </c>
      <c r="HG59">
        <f t="shared" si="701"/>
        <v>0</v>
      </c>
      <c r="HH59">
        <f t="shared" si="702"/>
        <v>0</v>
      </c>
      <c r="HI59">
        <f t="shared" si="473"/>
        <v>0</v>
      </c>
      <c r="HJ59">
        <f t="shared" si="474"/>
        <v>163</v>
      </c>
      <c r="HK59">
        <f t="shared" si="475"/>
        <v>200</v>
      </c>
      <c r="HL59">
        <f t="shared" si="476"/>
        <v>0</v>
      </c>
      <c r="HM59">
        <f t="shared" si="477"/>
        <v>0</v>
      </c>
      <c r="HN59">
        <f t="shared" si="478"/>
        <v>0</v>
      </c>
      <c r="HO59">
        <f t="shared" si="479"/>
        <v>0</v>
      </c>
      <c r="HP59">
        <f t="shared" si="480"/>
        <v>0</v>
      </c>
      <c r="HQ59">
        <f t="shared" si="481"/>
        <v>0</v>
      </c>
      <c r="HR59">
        <f t="shared" si="482"/>
        <v>0</v>
      </c>
      <c r="HS59">
        <f t="shared" si="483"/>
        <v>0</v>
      </c>
      <c r="HT59">
        <f t="shared" si="484"/>
        <v>4801.37</v>
      </c>
      <c r="HU59">
        <f t="shared" si="485"/>
        <v>760.58999999999992</v>
      </c>
      <c r="HV59">
        <f t="shared" si="486"/>
        <v>0</v>
      </c>
      <c r="HW59">
        <f t="shared" si="487"/>
        <v>0</v>
      </c>
      <c r="HX59">
        <f t="shared" si="488"/>
        <v>0</v>
      </c>
      <c r="HY59">
        <f t="shared" si="489"/>
        <v>0</v>
      </c>
      <c r="HZ59">
        <f t="shared" si="490"/>
        <v>0</v>
      </c>
      <c r="IA59">
        <f t="shared" si="491"/>
        <v>0</v>
      </c>
      <c r="IB59">
        <f t="shared" si="492"/>
        <v>0</v>
      </c>
      <c r="IC59">
        <f t="shared" si="493"/>
        <v>0</v>
      </c>
      <c r="ID59">
        <f t="shared" si="494"/>
        <v>4711.37</v>
      </c>
      <c r="IE59">
        <f t="shared" si="495"/>
        <v>760.59</v>
      </c>
      <c r="IF59">
        <f t="shared" si="496"/>
        <v>0</v>
      </c>
      <c r="IG59">
        <f t="shared" si="497"/>
        <v>0</v>
      </c>
      <c r="IH59">
        <f t="shared" si="498"/>
        <v>0</v>
      </c>
      <c r="II59">
        <f t="shared" si="499"/>
        <v>0</v>
      </c>
      <c r="IJ59">
        <f t="shared" si="500"/>
        <v>0</v>
      </c>
      <c r="IK59">
        <f t="shared" si="501"/>
        <v>0</v>
      </c>
      <c r="IL59">
        <f t="shared" si="502"/>
        <v>0</v>
      </c>
      <c r="IM59">
        <f t="shared" si="503"/>
        <v>90</v>
      </c>
      <c r="IN59">
        <f t="shared" si="504"/>
        <v>5804.3499999999995</v>
      </c>
      <c r="IO59">
        <f t="shared" si="505"/>
        <v>5471.96</v>
      </c>
      <c r="IP59">
        <f t="shared" si="506"/>
        <v>120.61000000000001</v>
      </c>
      <c r="IQ59">
        <f t="shared" si="507"/>
        <v>452.99999999999943</v>
      </c>
      <c r="IR59">
        <f t="shared" si="508"/>
        <v>2</v>
      </c>
      <c r="IS59" t="str">
        <f t="shared" si="509"/>
        <v/>
      </c>
      <c r="IT59">
        <f t="shared" si="510"/>
        <v>1</v>
      </c>
      <c r="JQ59">
        <f t="shared" si="511"/>
        <v>2</v>
      </c>
      <c r="JR59">
        <f t="shared" si="512"/>
        <v>999</v>
      </c>
      <c r="JZ59">
        <v>56</v>
      </c>
      <c r="KA59">
        <f t="shared" si="703"/>
        <v>0</v>
      </c>
      <c r="KB59">
        <f t="shared" si="704"/>
        <v>0</v>
      </c>
      <c r="KC59">
        <f t="shared" si="705"/>
        <v>0</v>
      </c>
      <c r="KD59">
        <f t="shared" si="706"/>
        <v>0</v>
      </c>
      <c r="KE59">
        <f t="shared" si="707"/>
        <v>0</v>
      </c>
      <c r="KF59">
        <f t="shared" si="708"/>
        <v>0</v>
      </c>
      <c r="KG59">
        <f t="shared" si="709"/>
        <v>0</v>
      </c>
      <c r="KH59">
        <f t="shared" si="710"/>
        <v>0</v>
      </c>
      <c r="KI59">
        <f t="shared" si="711"/>
        <v>0</v>
      </c>
      <c r="KJ59">
        <f t="shared" si="712"/>
        <v>0</v>
      </c>
      <c r="KK59">
        <f t="shared" si="513"/>
        <v>0</v>
      </c>
      <c r="KL59">
        <f t="shared" si="514"/>
        <v>0</v>
      </c>
      <c r="KM59">
        <f t="shared" si="515"/>
        <v>0</v>
      </c>
      <c r="KN59">
        <f t="shared" si="516"/>
        <v>0</v>
      </c>
      <c r="KO59">
        <f t="shared" si="517"/>
        <v>0</v>
      </c>
      <c r="KP59">
        <f t="shared" si="518"/>
        <v>0</v>
      </c>
      <c r="KQ59">
        <f t="shared" si="519"/>
        <v>0</v>
      </c>
      <c r="KR59">
        <f t="shared" si="520"/>
        <v>0</v>
      </c>
      <c r="KS59">
        <f t="shared" si="521"/>
        <v>0</v>
      </c>
      <c r="KT59">
        <f t="shared" si="522"/>
        <v>0</v>
      </c>
      <c r="KU59">
        <f t="shared" si="523"/>
        <v>0</v>
      </c>
      <c r="KV59">
        <f t="shared" si="524"/>
        <v>0</v>
      </c>
      <c r="KW59">
        <f t="shared" si="525"/>
        <v>0</v>
      </c>
      <c r="KX59">
        <f t="shared" si="526"/>
        <v>0</v>
      </c>
      <c r="KY59">
        <f t="shared" si="527"/>
        <v>0</v>
      </c>
      <c r="KZ59">
        <f t="shared" si="528"/>
        <v>0</v>
      </c>
      <c r="LA59">
        <f t="shared" si="529"/>
        <v>0</v>
      </c>
      <c r="LB59">
        <f t="shared" si="530"/>
        <v>0</v>
      </c>
      <c r="LC59">
        <f t="shared" si="531"/>
        <v>0</v>
      </c>
      <c r="LD59">
        <f t="shared" si="532"/>
        <v>0</v>
      </c>
      <c r="LE59">
        <f t="shared" si="533"/>
        <v>0</v>
      </c>
      <c r="LF59">
        <f t="shared" si="534"/>
        <v>0</v>
      </c>
      <c r="LG59">
        <f t="shared" si="535"/>
        <v>0</v>
      </c>
      <c r="LH59">
        <f t="shared" si="536"/>
        <v>0</v>
      </c>
      <c r="LI59">
        <f t="shared" si="537"/>
        <v>0</v>
      </c>
      <c r="LJ59">
        <f t="shared" si="538"/>
        <v>0</v>
      </c>
      <c r="LK59">
        <f t="shared" si="539"/>
        <v>0</v>
      </c>
      <c r="LL59">
        <f t="shared" si="540"/>
        <v>0</v>
      </c>
      <c r="LM59">
        <f t="shared" si="541"/>
        <v>0</v>
      </c>
      <c r="LN59">
        <f t="shared" si="542"/>
        <v>0</v>
      </c>
      <c r="LO59">
        <f t="shared" si="543"/>
        <v>553</v>
      </c>
      <c r="LP59">
        <f t="shared" si="544"/>
        <v>0</v>
      </c>
      <c r="LQ59">
        <f t="shared" si="545"/>
        <v>0</v>
      </c>
      <c r="LR59">
        <f t="shared" si="546"/>
        <v>0</v>
      </c>
      <c r="LS59">
        <f t="shared" si="547"/>
        <v>0</v>
      </c>
      <c r="LT59" t="str">
        <f t="shared" si="548"/>
        <v/>
      </c>
      <c r="LU59" t="str">
        <f t="shared" si="549"/>
        <v/>
      </c>
      <c r="LV59">
        <f t="shared" si="550"/>
        <v>3</v>
      </c>
      <c r="MS59">
        <f t="shared" si="551"/>
        <v>999</v>
      </c>
      <c r="MT59">
        <f t="shared" si="552"/>
        <v>999</v>
      </c>
      <c r="NB59">
        <v>56</v>
      </c>
      <c r="NC59">
        <f t="shared" si="713"/>
        <v>0</v>
      </c>
      <c r="ND59">
        <f t="shared" si="714"/>
        <v>0</v>
      </c>
      <c r="NE59">
        <f t="shared" si="715"/>
        <v>0</v>
      </c>
      <c r="NF59">
        <f t="shared" si="716"/>
        <v>0</v>
      </c>
      <c r="NG59">
        <f t="shared" si="717"/>
        <v>0</v>
      </c>
      <c r="NH59">
        <f t="shared" si="718"/>
        <v>0</v>
      </c>
      <c r="NI59">
        <f t="shared" si="719"/>
        <v>0</v>
      </c>
      <c r="NJ59">
        <f t="shared" si="720"/>
        <v>0</v>
      </c>
      <c r="NK59">
        <f t="shared" si="721"/>
        <v>0</v>
      </c>
      <c r="NL59">
        <f t="shared" si="722"/>
        <v>0</v>
      </c>
      <c r="NM59">
        <f t="shared" si="553"/>
        <v>0</v>
      </c>
      <c r="NN59">
        <f t="shared" si="554"/>
        <v>0</v>
      </c>
      <c r="NO59">
        <f t="shared" si="555"/>
        <v>0</v>
      </c>
      <c r="NP59">
        <f t="shared" si="556"/>
        <v>0</v>
      </c>
      <c r="NQ59">
        <f t="shared" si="557"/>
        <v>0</v>
      </c>
      <c r="NR59">
        <f t="shared" si="558"/>
        <v>0</v>
      </c>
      <c r="NS59">
        <f t="shared" si="559"/>
        <v>0</v>
      </c>
      <c r="NT59">
        <f t="shared" si="560"/>
        <v>0</v>
      </c>
      <c r="NU59">
        <f t="shared" si="561"/>
        <v>0</v>
      </c>
      <c r="NV59">
        <f t="shared" si="562"/>
        <v>0</v>
      </c>
      <c r="NW59">
        <f t="shared" si="563"/>
        <v>0</v>
      </c>
      <c r="NX59">
        <f t="shared" si="564"/>
        <v>0</v>
      </c>
      <c r="NY59">
        <f t="shared" si="565"/>
        <v>0</v>
      </c>
      <c r="NZ59">
        <f t="shared" si="566"/>
        <v>0</v>
      </c>
      <c r="OA59">
        <f t="shared" si="567"/>
        <v>0</v>
      </c>
      <c r="OB59">
        <f t="shared" si="568"/>
        <v>0</v>
      </c>
      <c r="OC59">
        <f t="shared" si="569"/>
        <v>0</v>
      </c>
      <c r="OD59">
        <f t="shared" si="570"/>
        <v>0</v>
      </c>
      <c r="OE59">
        <f t="shared" si="571"/>
        <v>0</v>
      </c>
      <c r="OF59">
        <f t="shared" si="572"/>
        <v>0</v>
      </c>
      <c r="OG59">
        <f t="shared" si="573"/>
        <v>0</v>
      </c>
      <c r="OH59">
        <f t="shared" si="574"/>
        <v>0</v>
      </c>
      <c r="OI59">
        <f t="shared" si="575"/>
        <v>0</v>
      </c>
      <c r="OJ59">
        <f t="shared" si="576"/>
        <v>0</v>
      </c>
      <c r="OK59">
        <f t="shared" si="577"/>
        <v>0</v>
      </c>
      <c r="OL59">
        <f t="shared" si="578"/>
        <v>0</v>
      </c>
      <c r="OM59">
        <f t="shared" si="579"/>
        <v>0</v>
      </c>
      <c r="ON59">
        <f t="shared" si="580"/>
        <v>0</v>
      </c>
      <c r="OO59">
        <f t="shared" si="581"/>
        <v>0</v>
      </c>
      <c r="OP59">
        <f t="shared" si="582"/>
        <v>0</v>
      </c>
      <c r="OQ59">
        <f t="shared" si="583"/>
        <v>653</v>
      </c>
      <c r="OR59">
        <f t="shared" si="584"/>
        <v>0</v>
      </c>
      <c r="OS59">
        <f t="shared" si="585"/>
        <v>0</v>
      </c>
      <c r="OT59">
        <f t="shared" si="586"/>
        <v>0</v>
      </c>
      <c r="OU59">
        <f t="shared" si="587"/>
        <v>0</v>
      </c>
      <c r="OV59" t="str">
        <f t="shared" si="588"/>
        <v/>
      </c>
      <c r="OW59" t="str">
        <f t="shared" si="589"/>
        <v/>
      </c>
      <c r="OX59">
        <f t="shared" si="590"/>
        <v>3</v>
      </c>
      <c r="PU59">
        <f t="shared" si="591"/>
        <v>999</v>
      </c>
      <c r="PV59">
        <f t="shared" si="592"/>
        <v>999</v>
      </c>
      <c r="QD59">
        <v>56</v>
      </c>
      <c r="QE59">
        <f t="shared" si="723"/>
        <v>0</v>
      </c>
      <c r="QF59">
        <f t="shared" si="724"/>
        <v>0</v>
      </c>
      <c r="QG59">
        <f t="shared" si="725"/>
        <v>0</v>
      </c>
      <c r="QH59">
        <f t="shared" si="726"/>
        <v>0</v>
      </c>
      <c r="QI59">
        <f t="shared" si="727"/>
        <v>0</v>
      </c>
      <c r="QJ59">
        <f t="shared" si="728"/>
        <v>0</v>
      </c>
      <c r="QK59">
        <f t="shared" si="729"/>
        <v>0</v>
      </c>
      <c r="QL59">
        <f t="shared" si="730"/>
        <v>0</v>
      </c>
      <c r="QM59">
        <f t="shared" si="731"/>
        <v>0</v>
      </c>
      <c r="QN59">
        <f t="shared" si="732"/>
        <v>0</v>
      </c>
      <c r="QO59">
        <f t="shared" si="593"/>
        <v>0</v>
      </c>
      <c r="QP59">
        <f t="shared" si="594"/>
        <v>0</v>
      </c>
      <c r="QQ59">
        <f t="shared" si="595"/>
        <v>0</v>
      </c>
      <c r="QR59">
        <f t="shared" si="596"/>
        <v>0</v>
      </c>
      <c r="QS59">
        <f t="shared" si="597"/>
        <v>0</v>
      </c>
      <c r="QT59">
        <f t="shared" si="598"/>
        <v>0</v>
      </c>
      <c r="QU59">
        <f t="shared" si="599"/>
        <v>0</v>
      </c>
      <c r="QV59">
        <f t="shared" si="600"/>
        <v>0</v>
      </c>
      <c r="QW59">
        <f t="shared" si="601"/>
        <v>0</v>
      </c>
      <c r="QX59">
        <f t="shared" si="602"/>
        <v>0</v>
      </c>
      <c r="QY59">
        <f t="shared" si="603"/>
        <v>0</v>
      </c>
      <c r="QZ59">
        <f t="shared" si="604"/>
        <v>0</v>
      </c>
      <c r="RA59">
        <f t="shared" si="605"/>
        <v>0</v>
      </c>
      <c r="RB59">
        <f t="shared" si="606"/>
        <v>0</v>
      </c>
      <c r="RC59">
        <f t="shared" si="607"/>
        <v>0</v>
      </c>
      <c r="RD59">
        <f t="shared" si="608"/>
        <v>0</v>
      </c>
      <c r="RE59">
        <f t="shared" si="609"/>
        <v>0</v>
      </c>
      <c r="RF59">
        <f t="shared" si="610"/>
        <v>0</v>
      </c>
      <c r="RG59">
        <f t="shared" si="611"/>
        <v>0</v>
      </c>
      <c r="RH59">
        <f t="shared" si="612"/>
        <v>0</v>
      </c>
      <c r="RI59">
        <f t="shared" si="613"/>
        <v>0</v>
      </c>
      <c r="RJ59">
        <f t="shared" si="614"/>
        <v>0</v>
      </c>
      <c r="RK59">
        <f t="shared" si="615"/>
        <v>0</v>
      </c>
      <c r="RL59">
        <f t="shared" si="616"/>
        <v>0</v>
      </c>
      <c r="RM59">
        <f t="shared" si="617"/>
        <v>0</v>
      </c>
      <c r="RN59">
        <f t="shared" si="618"/>
        <v>0</v>
      </c>
      <c r="RO59">
        <f t="shared" si="619"/>
        <v>0</v>
      </c>
      <c r="RP59">
        <f t="shared" si="620"/>
        <v>0</v>
      </c>
      <c r="RQ59">
        <f t="shared" si="621"/>
        <v>0</v>
      </c>
      <c r="RR59">
        <f t="shared" si="622"/>
        <v>0</v>
      </c>
      <c r="RS59">
        <f t="shared" si="623"/>
        <v>753</v>
      </c>
      <c r="RT59">
        <f t="shared" si="624"/>
        <v>0</v>
      </c>
      <c r="RU59">
        <f t="shared" si="625"/>
        <v>0</v>
      </c>
      <c r="RV59">
        <f t="shared" si="626"/>
        <v>0</v>
      </c>
      <c r="RW59">
        <f t="shared" si="627"/>
        <v>0</v>
      </c>
      <c r="RX59" t="str">
        <f t="shared" si="628"/>
        <v/>
      </c>
      <c r="RY59" t="str">
        <f t="shared" si="629"/>
        <v/>
      </c>
      <c r="RZ59">
        <f t="shared" si="630"/>
        <v>3</v>
      </c>
      <c r="SW59">
        <f t="shared" si="631"/>
        <v>999</v>
      </c>
      <c r="SX59">
        <f t="shared" si="632"/>
        <v>999</v>
      </c>
      <c r="TF59">
        <v>56</v>
      </c>
      <c r="TG59">
        <f t="shared" si="733"/>
        <v>0</v>
      </c>
      <c r="TH59">
        <f t="shared" si="734"/>
        <v>0</v>
      </c>
      <c r="TI59">
        <f t="shared" si="735"/>
        <v>0</v>
      </c>
      <c r="TJ59">
        <f t="shared" si="736"/>
        <v>0</v>
      </c>
      <c r="TK59">
        <f t="shared" si="737"/>
        <v>0</v>
      </c>
      <c r="TL59">
        <f t="shared" si="738"/>
        <v>0</v>
      </c>
      <c r="TM59">
        <f t="shared" si="739"/>
        <v>0</v>
      </c>
      <c r="TN59">
        <f t="shared" si="740"/>
        <v>0</v>
      </c>
      <c r="TO59">
        <f t="shared" si="741"/>
        <v>0</v>
      </c>
      <c r="TP59">
        <f t="shared" si="742"/>
        <v>0</v>
      </c>
      <c r="TQ59">
        <f t="shared" si="633"/>
        <v>0</v>
      </c>
      <c r="TR59">
        <f t="shared" si="634"/>
        <v>0</v>
      </c>
      <c r="TS59">
        <f t="shared" si="635"/>
        <v>0</v>
      </c>
      <c r="TT59">
        <f t="shared" si="636"/>
        <v>0</v>
      </c>
      <c r="TU59">
        <f t="shared" si="637"/>
        <v>0</v>
      </c>
      <c r="TV59">
        <f t="shared" si="638"/>
        <v>0</v>
      </c>
      <c r="TW59">
        <f t="shared" si="639"/>
        <v>0</v>
      </c>
      <c r="TX59">
        <f t="shared" si="640"/>
        <v>0</v>
      </c>
      <c r="TY59">
        <f t="shared" si="641"/>
        <v>0</v>
      </c>
      <c r="TZ59">
        <f t="shared" si="642"/>
        <v>0</v>
      </c>
      <c r="UA59">
        <f t="shared" si="643"/>
        <v>0</v>
      </c>
      <c r="UB59">
        <f t="shared" si="644"/>
        <v>0</v>
      </c>
      <c r="UC59">
        <f t="shared" si="645"/>
        <v>0</v>
      </c>
      <c r="UD59">
        <f t="shared" si="646"/>
        <v>0</v>
      </c>
      <c r="UE59">
        <f t="shared" si="647"/>
        <v>0</v>
      </c>
      <c r="UF59">
        <f t="shared" si="648"/>
        <v>0</v>
      </c>
      <c r="UG59">
        <f t="shared" si="649"/>
        <v>0</v>
      </c>
      <c r="UH59">
        <f t="shared" si="650"/>
        <v>0</v>
      </c>
      <c r="UI59">
        <f t="shared" si="651"/>
        <v>0</v>
      </c>
      <c r="UJ59">
        <f t="shared" si="652"/>
        <v>0</v>
      </c>
      <c r="UK59">
        <f t="shared" si="653"/>
        <v>0</v>
      </c>
      <c r="UL59">
        <f t="shared" si="654"/>
        <v>0</v>
      </c>
      <c r="UM59">
        <f t="shared" si="655"/>
        <v>0</v>
      </c>
      <c r="UN59">
        <f t="shared" si="656"/>
        <v>0</v>
      </c>
      <c r="UO59">
        <f t="shared" si="657"/>
        <v>0</v>
      </c>
      <c r="UP59">
        <f t="shared" si="658"/>
        <v>0</v>
      </c>
      <c r="UQ59">
        <f t="shared" si="659"/>
        <v>0</v>
      </c>
      <c r="UR59">
        <f t="shared" si="660"/>
        <v>0</v>
      </c>
      <c r="US59">
        <f t="shared" si="661"/>
        <v>0</v>
      </c>
      <c r="UT59">
        <f t="shared" si="662"/>
        <v>0</v>
      </c>
      <c r="UU59">
        <f t="shared" si="663"/>
        <v>853</v>
      </c>
      <c r="UV59">
        <f t="shared" si="664"/>
        <v>0</v>
      </c>
      <c r="UW59">
        <f t="shared" si="665"/>
        <v>0</v>
      </c>
      <c r="UX59">
        <f t="shared" si="666"/>
        <v>0</v>
      </c>
      <c r="UY59">
        <f t="shared" si="667"/>
        <v>0</v>
      </c>
      <c r="UZ59" t="str">
        <f t="shared" si="668"/>
        <v/>
      </c>
      <c r="VA59" t="str">
        <f t="shared" si="669"/>
        <v/>
      </c>
      <c r="VB59">
        <f t="shared" si="670"/>
        <v>3</v>
      </c>
      <c r="VY59">
        <f t="shared" si="671"/>
        <v>999</v>
      </c>
      <c r="VZ59">
        <f t="shared" si="672"/>
        <v>999</v>
      </c>
      <c r="WH59">
        <v>56</v>
      </c>
      <c r="WI59">
        <f t="shared" si="383"/>
        <v>0</v>
      </c>
      <c r="WJ59">
        <f t="shared" si="384"/>
        <v>4976.72</v>
      </c>
      <c r="WK59">
        <f t="shared" si="385"/>
        <v>951.16</v>
      </c>
      <c r="WL59">
        <f t="shared" si="386"/>
        <v>0</v>
      </c>
      <c r="WM59">
        <f t="shared" si="387"/>
        <v>0</v>
      </c>
      <c r="WN59">
        <f t="shared" si="388"/>
        <v>0</v>
      </c>
      <c r="WO59">
        <f t="shared" si="389"/>
        <v>0</v>
      </c>
      <c r="WP59">
        <f t="shared" si="390"/>
        <v>0</v>
      </c>
      <c r="WQ59">
        <f t="shared" si="391"/>
        <v>0</v>
      </c>
      <c r="WR59">
        <f t="shared" si="392"/>
        <v>0</v>
      </c>
      <c r="WS59">
        <f t="shared" si="280"/>
        <v>0</v>
      </c>
      <c r="WT59">
        <f t="shared" si="281"/>
        <v>163</v>
      </c>
      <c r="WU59">
        <f t="shared" si="282"/>
        <v>200</v>
      </c>
      <c r="WV59">
        <f t="shared" si="283"/>
        <v>0</v>
      </c>
      <c r="WW59">
        <f t="shared" si="284"/>
        <v>0</v>
      </c>
      <c r="WX59">
        <f t="shared" si="285"/>
        <v>0</v>
      </c>
      <c r="WY59">
        <f t="shared" si="286"/>
        <v>0</v>
      </c>
      <c r="WZ59">
        <f t="shared" si="287"/>
        <v>0</v>
      </c>
      <c r="XA59">
        <f t="shared" si="288"/>
        <v>0</v>
      </c>
      <c r="XB59">
        <f t="shared" si="289"/>
        <v>0</v>
      </c>
      <c r="XC59">
        <f t="shared" si="290"/>
        <v>0</v>
      </c>
      <c r="XD59">
        <f t="shared" si="291"/>
        <v>4927.7300000000005</v>
      </c>
      <c r="XE59">
        <f t="shared" si="292"/>
        <v>760.58999999999992</v>
      </c>
      <c r="XF59">
        <f t="shared" si="293"/>
        <v>0</v>
      </c>
      <c r="XG59">
        <f t="shared" si="294"/>
        <v>0</v>
      </c>
      <c r="XH59">
        <f t="shared" si="295"/>
        <v>0</v>
      </c>
      <c r="XI59">
        <f t="shared" si="296"/>
        <v>0</v>
      </c>
      <c r="XJ59">
        <f t="shared" si="297"/>
        <v>0</v>
      </c>
      <c r="XK59">
        <f t="shared" si="298"/>
        <v>0</v>
      </c>
      <c r="XL59">
        <f t="shared" si="299"/>
        <v>0</v>
      </c>
      <c r="XM59">
        <f t="shared" si="300"/>
        <v>0</v>
      </c>
      <c r="XN59">
        <f t="shared" si="301"/>
        <v>4927.7299999999996</v>
      </c>
      <c r="XO59">
        <f t="shared" si="302"/>
        <v>760.59</v>
      </c>
      <c r="XP59">
        <f t="shared" si="303"/>
        <v>0</v>
      </c>
      <c r="XQ59">
        <f t="shared" si="304"/>
        <v>0</v>
      </c>
      <c r="XR59">
        <f t="shared" si="305"/>
        <v>0</v>
      </c>
      <c r="XS59">
        <f t="shared" si="306"/>
        <v>0</v>
      </c>
      <c r="XT59">
        <f t="shared" si="307"/>
        <v>0</v>
      </c>
      <c r="XU59">
        <f t="shared" si="308"/>
        <v>0</v>
      </c>
      <c r="XV59">
        <f t="shared" si="309"/>
        <v>0</v>
      </c>
      <c r="XX59">
        <f t="shared" si="310"/>
        <v>5927.88</v>
      </c>
      <c r="XY59">
        <f t="shared" si="311"/>
        <v>5688.32</v>
      </c>
      <c r="XZ59">
        <f t="shared" si="312"/>
        <v>123.44</v>
      </c>
    </row>
    <row r="60" spans="1:650" x14ac:dyDescent="0.45">
      <c r="B60" s="26" t="s">
        <v>64</v>
      </c>
      <c r="C60" s="26" t="s">
        <v>65</v>
      </c>
      <c r="D60" s="23" t="s">
        <v>66</v>
      </c>
      <c r="E60" s="23" t="s">
        <v>67</v>
      </c>
      <c r="F60" s="23" t="s">
        <v>68</v>
      </c>
      <c r="G60" s="23" t="s">
        <v>69</v>
      </c>
      <c r="H60" s="22" t="s">
        <v>70</v>
      </c>
      <c r="I60" s="22" t="s">
        <v>71</v>
      </c>
      <c r="AT60">
        <v>57</v>
      </c>
      <c r="AU60">
        <f t="shared" si="673"/>
        <v>0</v>
      </c>
      <c r="AV60">
        <f t="shared" si="674"/>
        <v>0</v>
      </c>
      <c r="AW60">
        <f t="shared" si="675"/>
        <v>0</v>
      </c>
      <c r="AX60">
        <f t="shared" si="676"/>
        <v>0</v>
      </c>
      <c r="AY60">
        <f t="shared" si="677"/>
        <v>0</v>
      </c>
      <c r="AZ60">
        <f t="shared" si="678"/>
        <v>0</v>
      </c>
      <c r="BA60">
        <f t="shared" si="679"/>
        <v>0</v>
      </c>
      <c r="BB60">
        <f t="shared" si="680"/>
        <v>0</v>
      </c>
      <c r="BC60">
        <f t="shared" si="681"/>
        <v>0</v>
      </c>
      <c r="BD60">
        <f t="shared" si="682"/>
        <v>0</v>
      </c>
      <c r="BE60">
        <f t="shared" si="393"/>
        <v>0</v>
      </c>
      <c r="BF60">
        <f t="shared" si="394"/>
        <v>0</v>
      </c>
      <c r="BG60">
        <f t="shared" si="395"/>
        <v>0</v>
      </c>
      <c r="BH60">
        <f t="shared" si="396"/>
        <v>0</v>
      </c>
      <c r="BI60">
        <f t="shared" si="397"/>
        <v>0</v>
      </c>
      <c r="BJ60">
        <f t="shared" si="398"/>
        <v>0</v>
      </c>
      <c r="BK60">
        <f t="shared" si="399"/>
        <v>0</v>
      </c>
      <c r="BL60">
        <f t="shared" si="400"/>
        <v>0</v>
      </c>
      <c r="BM60">
        <f t="shared" si="401"/>
        <v>0</v>
      </c>
      <c r="BN60">
        <f t="shared" si="402"/>
        <v>0</v>
      </c>
      <c r="BO60">
        <f t="shared" si="403"/>
        <v>0</v>
      </c>
      <c r="BP60">
        <f t="shared" si="404"/>
        <v>0</v>
      </c>
      <c r="BQ60">
        <f t="shared" si="405"/>
        <v>0</v>
      </c>
      <c r="BR60">
        <f t="shared" si="406"/>
        <v>0</v>
      </c>
      <c r="BS60">
        <f t="shared" si="407"/>
        <v>0</v>
      </c>
      <c r="BT60">
        <f t="shared" si="408"/>
        <v>0</v>
      </c>
      <c r="BU60">
        <f t="shared" si="409"/>
        <v>0</v>
      </c>
      <c r="BV60">
        <f t="shared" si="410"/>
        <v>0</v>
      </c>
      <c r="BW60">
        <f t="shared" si="411"/>
        <v>0</v>
      </c>
      <c r="BX60">
        <f t="shared" si="412"/>
        <v>0</v>
      </c>
      <c r="BY60">
        <f t="shared" si="413"/>
        <v>0</v>
      </c>
      <c r="BZ60">
        <f t="shared" si="414"/>
        <v>0</v>
      </c>
      <c r="CA60">
        <f t="shared" si="415"/>
        <v>0</v>
      </c>
      <c r="CB60">
        <f t="shared" si="416"/>
        <v>0</v>
      </c>
      <c r="CC60">
        <f t="shared" si="417"/>
        <v>0</v>
      </c>
      <c r="CD60">
        <f t="shared" si="418"/>
        <v>0</v>
      </c>
      <c r="CE60">
        <f t="shared" si="419"/>
        <v>0</v>
      </c>
      <c r="CF60">
        <f t="shared" si="420"/>
        <v>0</v>
      </c>
      <c r="CG60">
        <f t="shared" si="421"/>
        <v>0</v>
      </c>
      <c r="CH60">
        <f t="shared" si="422"/>
        <v>0</v>
      </c>
      <c r="CI60">
        <f t="shared" si="423"/>
        <v>653</v>
      </c>
      <c r="CJ60">
        <f t="shared" si="424"/>
        <v>0</v>
      </c>
      <c r="CK60">
        <f t="shared" si="425"/>
        <v>0</v>
      </c>
      <c r="CL60">
        <f t="shared" si="426"/>
        <v>0</v>
      </c>
      <c r="CM60">
        <f t="shared" si="427"/>
        <v>0</v>
      </c>
      <c r="CN60" t="str">
        <f t="shared" si="428"/>
        <v/>
      </c>
      <c r="CO60" t="str">
        <f t="shared" si="429"/>
        <v/>
      </c>
      <c r="CP60">
        <f t="shared" si="430"/>
        <v>3</v>
      </c>
      <c r="DM60">
        <f t="shared" si="431"/>
        <v>999</v>
      </c>
      <c r="DN60">
        <f t="shared" si="432"/>
        <v>999</v>
      </c>
      <c r="DV60">
        <v>57</v>
      </c>
      <c r="DW60">
        <f t="shared" si="683"/>
        <v>0</v>
      </c>
      <c r="DX60">
        <f t="shared" si="684"/>
        <v>0</v>
      </c>
      <c r="DY60">
        <f t="shared" si="685"/>
        <v>0</v>
      </c>
      <c r="DZ60">
        <f t="shared" si="686"/>
        <v>0</v>
      </c>
      <c r="EA60">
        <f t="shared" si="687"/>
        <v>0</v>
      </c>
      <c r="EB60">
        <f t="shared" si="688"/>
        <v>0</v>
      </c>
      <c r="EC60">
        <f t="shared" si="689"/>
        <v>0</v>
      </c>
      <c r="ED60">
        <f t="shared" si="690"/>
        <v>0</v>
      </c>
      <c r="EE60">
        <f t="shared" si="691"/>
        <v>0</v>
      </c>
      <c r="EF60">
        <f t="shared" si="692"/>
        <v>0</v>
      </c>
      <c r="EG60">
        <f t="shared" si="433"/>
        <v>0</v>
      </c>
      <c r="EH60">
        <f t="shared" si="434"/>
        <v>0</v>
      </c>
      <c r="EI60">
        <f t="shared" si="435"/>
        <v>0</v>
      </c>
      <c r="EJ60">
        <f t="shared" si="436"/>
        <v>0</v>
      </c>
      <c r="EK60">
        <f t="shared" si="437"/>
        <v>0</v>
      </c>
      <c r="EL60">
        <f t="shared" si="438"/>
        <v>0</v>
      </c>
      <c r="EM60">
        <f t="shared" si="439"/>
        <v>0</v>
      </c>
      <c r="EN60">
        <f t="shared" si="440"/>
        <v>0</v>
      </c>
      <c r="EO60">
        <f t="shared" si="441"/>
        <v>0</v>
      </c>
      <c r="EP60">
        <f t="shared" si="442"/>
        <v>0</v>
      </c>
      <c r="EQ60">
        <f t="shared" si="443"/>
        <v>0</v>
      </c>
      <c r="ER60">
        <f t="shared" si="444"/>
        <v>0</v>
      </c>
      <c r="ES60">
        <f t="shared" si="445"/>
        <v>0</v>
      </c>
      <c r="ET60">
        <f t="shared" si="446"/>
        <v>0</v>
      </c>
      <c r="EU60">
        <f t="shared" si="447"/>
        <v>0</v>
      </c>
      <c r="EV60">
        <f t="shared" si="448"/>
        <v>0</v>
      </c>
      <c r="EW60">
        <f t="shared" si="449"/>
        <v>0</v>
      </c>
      <c r="EX60">
        <f t="shared" si="450"/>
        <v>0</v>
      </c>
      <c r="EY60">
        <f t="shared" si="451"/>
        <v>0</v>
      </c>
      <c r="EZ60">
        <f t="shared" si="452"/>
        <v>0</v>
      </c>
      <c r="FA60">
        <f t="shared" si="453"/>
        <v>0</v>
      </c>
      <c r="FB60">
        <f t="shared" si="454"/>
        <v>0</v>
      </c>
      <c r="FC60">
        <f t="shared" si="455"/>
        <v>0</v>
      </c>
      <c r="FD60">
        <f t="shared" si="456"/>
        <v>0</v>
      </c>
      <c r="FE60">
        <f t="shared" si="457"/>
        <v>0</v>
      </c>
      <c r="FF60">
        <f t="shared" si="458"/>
        <v>0</v>
      </c>
      <c r="FG60">
        <f t="shared" si="459"/>
        <v>0</v>
      </c>
      <c r="FH60">
        <f t="shared" si="460"/>
        <v>0</v>
      </c>
      <c r="FI60">
        <f t="shared" si="461"/>
        <v>0</v>
      </c>
      <c r="FJ60">
        <f t="shared" si="462"/>
        <v>0</v>
      </c>
      <c r="FK60">
        <f t="shared" si="463"/>
        <v>653</v>
      </c>
      <c r="FL60">
        <f t="shared" si="464"/>
        <v>0</v>
      </c>
      <c r="FM60">
        <f t="shared" si="465"/>
        <v>0</v>
      </c>
      <c r="FN60">
        <f t="shared" si="466"/>
        <v>0</v>
      </c>
      <c r="FO60">
        <f t="shared" si="467"/>
        <v>0</v>
      </c>
      <c r="FP60" t="str">
        <f t="shared" si="468"/>
        <v/>
      </c>
      <c r="FQ60" t="str">
        <f t="shared" si="469"/>
        <v/>
      </c>
      <c r="FR60">
        <f t="shared" si="470"/>
        <v>3</v>
      </c>
      <c r="GO60">
        <f t="shared" si="471"/>
        <v>999</v>
      </c>
      <c r="GP60">
        <f t="shared" si="472"/>
        <v>999</v>
      </c>
      <c r="GX60">
        <v>57</v>
      </c>
      <c r="GY60">
        <f t="shared" si="693"/>
        <v>0</v>
      </c>
      <c r="GZ60">
        <f t="shared" si="694"/>
        <v>4711.37</v>
      </c>
      <c r="HA60">
        <f t="shared" si="695"/>
        <v>760.59</v>
      </c>
      <c r="HB60">
        <f t="shared" si="696"/>
        <v>0</v>
      </c>
      <c r="HC60">
        <f t="shared" si="697"/>
        <v>0</v>
      </c>
      <c r="HD60">
        <f t="shared" si="698"/>
        <v>0</v>
      </c>
      <c r="HE60">
        <f t="shared" si="699"/>
        <v>0</v>
      </c>
      <c r="HF60">
        <f t="shared" si="700"/>
        <v>0</v>
      </c>
      <c r="HG60">
        <f t="shared" si="701"/>
        <v>0</v>
      </c>
      <c r="HH60">
        <f t="shared" si="702"/>
        <v>0</v>
      </c>
      <c r="HI60">
        <f t="shared" si="473"/>
        <v>0</v>
      </c>
      <c r="HJ60">
        <f t="shared" si="474"/>
        <v>163</v>
      </c>
      <c r="HK60">
        <f t="shared" si="475"/>
        <v>200</v>
      </c>
      <c r="HL60">
        <f t="shared" si="476"/>
        <v>0</v>
      </c>
      <c r="HM60">
        <f t="shared" si="477"/>
        <v>0</v>
      </c>
      <c r="HN60">
        <f t="shared" si="478"/>
        <v>0</v>
      </c>
      <c r="HO60">
        <f t="shared" si="479"/>
        <v>0</v>
      </c>
      <c r="HP60">
        <f t="shared" si="480"/>
        <v>0</v>
      </c>
      <c r="HQ60">
        <f t="shared" si="481"/>
        <v>0</v>
      </c>
      <c r="HR60">
        <f t="shared" si="482"/>
        <v>0</v>
      </c>
      <c r="HS60">
        <f t="shared" si="483"/>
        <v>0</v>
      </c>
      <c r="HT60">
        <f t="shared" si="484"/>
        <v>4656.3</v>
      </c>
      <c r="HU60">
        <f t="shared" si="485"/>
        <v>568.13</v>
      </c>
      <c r="HV60">
        <f t="shared" si="486"/>
        <v>0</v>
      </c>
      <c r="HW60">
        <f t="shared" si="487"/>
        <v>0</v>
      </c>
      <c r="HX60">
        <f t="shared" si="488"/>
        <v>0</v>
      </c>
      <c r="HY60">
        <f t="shared" si="489"/>
        <v>0</v>
      </c>
      <c r="HZ60">
        <f t="shared" si="490"/>
        <v>0</v>
      </c>
      <c r="IA60">
        <f t="shared" si="491"/>
        <v>0</v>
      </c>
      <c r="IB60">
        <f t="shared" si="492"/>
        <v>0</v>
      </c>
      <c r="IC60">
        <f t="shared" si="493"/>
        <v>0</v>
      </c>
      <c r="ID60">
        <f t="shared" si="494"/>
        <v>4566.3</v>
      </c>
      <c r="IE60">
        <f t="shared" si="495"/>
        <v>568.13</v>
      </c>
      <c r="IF60">
        <f t="shared" si="496"/>
        <v>0</v>
      </c>
      <c r="IG60">
        <f t="shared" si="497"/>
        <v>0</v>
      </c>
      <c r="IH60">
        <f t="shared" si="498"/>
        <v>0</v>
      </c>
      <c r="II60">
        <f t="shared" si="499"/>
        <v>0</v>
      </c>
      <c r="IJ60">
        <f t="shared" si="500"/>
        <v>0</v>
      </c>
      <c r="IK60">
        <f t="shared" si="501"/>
        <v>0</v>
      </c>
      <c r="IL60">
        <f t="shared" si="502"/>
        <v>0</v>
      </c>
      <c r="IM60">
        <f t="shared" si="503"/>
        <v>90</v>
      </c>
      <c r="IN60">
        <f t="shared" si="504"/>
        <v>5471.96</v>
      </c>
      <c r="IO60">
        <f t="shared" si="505"/>
        <v>5134.43</v>
      </c>
      <c r="IP60">
        <f t="shared" si="506"/>
        <v>115.47000000000001</v>
      </c>
      <c r="IQ60">
        <f t="shared" si="507"/>
        <v>452.99999999999977</v>
      </c>
      <c r="IR60">
        <f t="shared" si="508"/>
        <v>2</v>
      </c>
      <c r="IS60" t="str">
        <f t="shared" si="509"/>
        <v/>
      </c>
      <c r="IT60">
        <f t="shared" si="510"/>
        <v>1</v>
      </c>
      <c r="JQ60">
        <f t="shared" si="511"/>
        <v>2</v>
      </c>
      <c r="JR60">
        <f t="shared" si="512"/>
        <v>999</v>
      </c>
      <c r="JZ60">
        <v>57</v>
      </c>
      <c r="KA60">
        <f t="shared" si="703"/>
        <v>0</v>
      </c>
      <c r="KB60">
        <f t="shared" si="704"/>
        <v>0</v>
      </c>
      <c r="KC60">
        <f t="shared" si="705"/>
        <v>0</v>
      </c>
      <c r="KD60">
        <f t="shared" si="706"/>
        <v>0</v>
      </c>
      <c r="KE60">
        <f t="shared" si="707"/>
        <v>0</v>
      </c>
      <c r="KF60">
        <f t="shared" si="708"/>
        <v>0</v>
      </c>
      <c r="KG60">
        <f t="shared" si="709"/>
        <v>0</v>
      </c>
      <c r="KH60">
        <f t="shared" si="710"/>
        <v>0</v>
      </c>
      <c r="KI60">
        <f t="shared" si="711"/>
        <v>0</v>
      </c>
      <c r="KJ60">
        <f t="shared" si="712"/>
        <v>0</v>
      </c>
      <c r="KK60">
        <f t="shared" si="513"/>
        <v>0</v>
      </c>
      <c r="KL60">
        <f t="shared" si="514"/>
        <v>0</v>
      </c>
      <c r="KM60">
        <f t="shared" si="515"/>
        <v>0</v>
      </c>
      <c r="KN60">
        <f t="shared" si="516"/>
        <v>0</v>
      </c>
      <c r="KO60">
        <f t="shared" si="517"/>
        <v>0</v>
      </c>
      <c r="KP60">
        <f t="shared" si="518"/>
        <v>0</v>
      </c>
      <c r="KQ60">
        <f t="shared" si="519"/>
        <v>0</v>
      </c>
      <c r="KR60">
        <f t="shared" si="520"/>
        <v>0</v>
      </c>
      <c r="KS60">
        <f t="shared" si="521"/>
        <v>0</v>
      </c>
      <c r="KT60">
        <f t="shared" si="522"/>
        <v>0</v>
      </c>
      <c r="KU60">
        <f t="shared" si="523"/>
        <v>0</v>
      </c>
      <c r="KV60">
        <f t="shared" si="524"/>
        <v>0</v>
      </c>
      <c r="KW60">
        <f t="shared" si="525"/>
        <v>0</v>
      </c>
      <c r="KX60">
        <f t="shared" si="526"/>
        <v>0</v>
      </c>
      <c r="KY60">
        <f t="shared" si="527"/>
        <v>0</v>
      </c>
      <c r="KZ60">
        <f t="shared" si="528"/>
        <v>0</v>
      </c>
      <c r="LA60">
        <f t="shared" si="529"/>
        <v>0</v>
      </c>
      <c r="LB60">
        <f t="shared" si="530"/>
        <v>0</v>
      </c>
      <c r="LC60">
        <f t="shared" si="531"/>
        <v>0</v>
      </c>
      <c r="LD60">
        <f t="shared" si="532"/>
        <v>0</v>
      </c>
      <c r="LE60">
        <f t="shared" si="533"/>
        <v>0</v>
      </c>
      <c r="LF60">
        <f t="shared" si="534"/>
        <v>0</v>
      </c>
      <c r="LG60">
        <f t="shared" si="535"/>
        <v>0</v>
      </c>
      <c r="LH60">
        <f t="shared" si="536"/>
        <v>0</v>
      </c>
      <c r="LI60">
        <f t="shared" si="537"/>
        <v>0</v>
      </c>
      <c r="LJ60">
        <f t="shared" si="538"/>
        <v>0</v>
      </c>
      <c r="LK60">
        <f t="shared" si="539"/>
        <v>0</v>
      </c>
      <c r="LL60">
        <f t="shared" si="540"/>
        <v>0</v>
      </c>
      <c r="LM60">
        <f t="shared" si="541"/>
        <v>0</v>
      </c>
      <c r="LN60">
        <f t="shared" si="542"/>
        <v>0</v>
      </c>
      <c r="LO60">
        <f t="shared" si="543"/>
        <v>553</v>
      </c>
      <c r="LP60">
        <f t="shared" si="544"/>
        <v>0</v>
      </c>
      <c r="LQ60">
        <f t="shared" si="545"/>
        <v>0</v>
      </c>
      <c r="LR60">
        <f t="shared" si="546"/>
        <v>0</v>
      </c>
      <c r="LS60">
        <f t="shared" si="547"/>
        <v>0</v>
      </c>
      <c r="LT60" t="str">
        <f t="shared" si="548"/>
        <v/>
      </c>
      <c r="LU60" t="str">
        <f t="shared" si="549"/>
        <v/>
      </c>
      <c r="LV60">
        <f t="shared" si="550"/>
        <v>3</v>
      </c>
      <c r="MS60">
        <f t="shared" si="551"/>
        <v>999</v>
      </c>
      <c r="MT60">
        <f t="shared" si="552"/>
        <v>999</v>
      </c>
      <c r="NB60">
        <v>57</v>
      </c>
      <c r="NC60">
        <f t="shared" si="713"/>
        <v>0</v>
      </c>
      <c r="ND60">
        <f t="shared" si="714"/>
        <v>0</v>
      </c>
      <c r="NE60">
        <f t="shared" si="715"/>
        <v>0</v>
      </c>
      <c r="NF60">
        <f t="shared" si="716"/>
        <v>0</v>
      </c>
      <c r="NG60">
        <f t="shared" si="717"/>
        <v>0</v>
      </c>
      <c r="NH60">
        <f t="shared" si="718"/>
        <v>0</v>
      </c>
      <c r="NI60">
        <f t="shared" si="719"/>
        <v>0</v>
      </c>
      <c r="NJ60">
        <f t="shared" si="720"/>
        <v>0</v>
      </c>
      <c r="NK60">
        <f t="shared" si="721"/>
        <v>0</v>
      </c>
      <c r="NL60">
        <f t="shared" si="722"/>
        <v>0</v>
      </c>
      <c r="NM60">
        <f t="shared" si="553"/>
        <v>0</v>
      </c>
      <c r="NN60">
        <f t="shared" si="554"/>
        <v>0</v>
      </c>
      <c r="NO60">
        <f t="shared" si="555"/>
        <v>0</v>
      </c>
      <c r="NP60">
        <f t="shared" si="556"/>
        <v>0</v>
      </c>
      <c r="NQ60">
        <f t="shared" si="557"/>
        <v>0</v>
      </c>
      <c r="NR60">
        <f t="shared" si="558"/>
        <v>0</v>
      </c>
      <c r="NS60">
        <f t="shared" si="559"/>
        <v>0</v>
      </c>
      <c r="NT60">
        <f t="shared" si="560"/>
        <v>0</v>
      </c>
      <c r="NU60">
        <f t="shared" si="561"/>
        <v>0</v>
      </c>
      <c r="NV60">
        <f t="shared" si="562"/>
        <v>0</v>
      </c>
      <c r="NW60">
        <f t="shared" si="563"/>
        <v>0</v>
      </c>
      <c r="NX60">
        <f t="shared" si="564"/>
        <v>0</v>
      </c>
      <c r="NY60">
        <f t="shared" si="565"/>
        <v>0</v>
      </c>
      <c r="NZ60">
        <f t="shared" si="566"/>
        <v>0</v>
      </c>
      <c r="OA60">
        <f t="shared" si="567"/>
        <v>0</v>
      </c>
      <c r="OB60">
        <f t="shared" si="568"/>
        <v>0</v>
      </c>
      <c r="OC60">
        <f t="shared" si="569"/>
        <v>0</v>
      </c>
      <c r="OD60">
        <f t="shared" si="570"/>
        <v>0</v>
      </c>
      <c r="OE60">
        <f t="shared" si="571"/>
        <v>0</v>
      </c>
      <c r="OF60">
        <f t="shared" si="572"/>
        <v>0</v>
      </c>
      <c r="OG60">
        <f t="shared" si="573"/>
        <v>0</v>
      </c>
      <c r="OH60">
        <f t="shared" si="574"/>
        <v>0</v>
      </c>
      <c r="OI60">
        <f t="shared" si="575"/>
        <v>0</v>
      </c>
      <c r="OJ60">
        <f t="shared" si="576"/>
        <v>0</v>
      </c>
      <c r="OK60">
        <f t="shared" si="577"/>
        <v>0</v>
      </c>
      <c r="OL60">
        <f t="shared" si="578"/>
        <v>0</v>
      </c>
      <c r="OM60">
        <f t="shared" si="579"/>
        <v>0</v>
      </c>
      <c r="ON60">
        <f t="shared" si="580"/>
        <v>0</v>
      </c>
      <c r="OO60">
        <f t="shared" si="581"/>
        <v>0</v>
      </c>
      <c r="OP60">
        <f t="shared" si="582"/>
        <v>0</v>
      </c>
      <c r="OQ60">
        <f t="shared" si="583"/>
        <v>653</v>
      </c>
      <c r="OR60">
        <f t="shared" si="584"/>
        <v>0</v>
      </c>
      <c r="OS60">
        <f t="shared" si="585"/>
        <v>0</v>
      </c>
      <c r="OT60">
        <f t="shared" si="586"/>
        <v>0</v>
      </c>
      <c r="OU60">
        <f t="shared" si="587"/>
        <v>0</v>
      </c>
      <c r="OV60" t="str">
        <f t="shared" si="588"/>
        <v/>
      </c>
      <c r="OW60" t="str">
        <f t="shared" si="589"/>
        <v/>
      </c>
      <c r="OX60">
        <f t="shared" si="590"/>
        <v>3</v>
      </c>
      <c r="PU60">
        <f t="shared" si="591"/>
        <v>999</v>
      </c>
      <c r="PV60">
        <f t="shared" si="592"/>
        <v>999</v>
      </c>
      <c r="QD60">
        <v>57</v>
      </c>
      <c r="QE60">
        <f t="shared" si="723"/>
        <v>0</v>
      </c>
      <c r="QF60">
        <f t="shared" si="724"/>
        <v>0</v>
      </c>
      <c r="QG60">
        <f t="shared" si="725"/>
        <v>0</v>
      </c>
      <c r="QH60">
        <f t="shared" si="726"/>
        <v>0</v>
      </c>
      <c r="QI60">
        <f t="shared" si="727"/>
        <v>0</v>
      </c>
      <c r="QJ60">
        <f t="shared" si="728"/>
        <v>0</v>
      </c>
      <c r="QK60">
        <f t="shared" si="729"/>
        <v>0</v>
      </c>
      <c r="QL60">
        <f t="shared" si="730"/>
        <v>0</v>
      </c>
      <c r="QM60">
        <f t="shared" si="731"/>
        <v>0</v>
      </c>
      <c r="QN60">
        <f t="shared" si="732"/>
        <v>0</v>
      </c>
      <c r="QO60">
        <f t="shared" si="593"/>
        <v>0</v>
      </c>
      <c r="QP60">
        <f t="shared" si="594"/>
        <v>0</v>
      </c>
      <c r="QQ60">
        <f t="shared" si="595"/>
        <v>0</v>
      </c>
      <c r="QR60">
        <f t="shared" si="596"/>
        <v>0</v>
      </c>
      <c r="QS60">
        <f t="shared" si="597"/>
        <v>0</v>
      </c>
      <c r="QT60">
        <f t="shared" si="598"/>
        <v>0</v>
      </c>
      <c r="QU60">
        <f t="shared" si="599"/>
        <v>0</v>
      </c>
      <c r="QV60">
        <f t="shared" si="600"/>
        <v>0</v>
      </c>
      <c r="QW60">
        <f t="shared" si="601"/>
        <v>0</v>
      </c>
      <c r="QX60">
        <f t="shared" si="602"/>
        <v>0</v>
      </c>
      <c r="QY60">
        <f t="shared" si="603"/>
        <v>0</v>
      </c>
      <c r="QZ60">
        <f t="shared" si="604"/>
        <v>0</v>
      </c>
      <c r="RA60">
        <f t="shared" si="605"/>
        <v>0</v>
      </c>
      <c r="RB60">
        <f t="shared" si="606"/>
        <v>0</v>
      </c>
      <c r="RC60">
        <f t="shared" si="607"/>
        <v>0</v>
      </c>
      <c r="RD60">
        <f t="shared" si="608"/>
        <v>0</v>
      </c>
      <c r="RE60">
        <f t="shared" si="609"/>
        <v>0</v>
      </c>
      <c r="RF60">
        <f t="shared" si="610"/>
        <v>0</v>
      </c>
      <c r="RG60">
        <f t="shared" si="611"/>
        <v>0</v>
      </c>
      <c r="RH60">
        <f t="shared" si="612"/>
        <v>0</v>
      </c>
      <c r="RI60">
        <f t="shared" si="613"/>
        <v>0</v>
      </c>
      <c r="RJ60">
        <f t="shared" si="614"/>
        <v>0</v>
      </c>
      <c r="RK60">
        <f t="shared" si="615"/>
        <v>0</v>
      </c>
      <c r="RL60">
        <f t="shared" si="616"/>
        <v>0</v>
      </c>
      <c r="RM60">
        <f t="shared" si="617"/>
        <v>0</v>
      </c>
      <c r="RN60">
        <f t="shared" si="618"/>
        <v>0</v>
      </c>
      <c r="RO60">
        <f t="shared" si="619"/>
        <v>0</v>
      </c>
      <c r="RP60">
        <f t="shared" si="620"/>
        <v>0</v>
      </c>
      <c r="RQ60">
        <f t="shared" si="621"/>
        <v>0</v>
      </c>
      <c r="RR60">
        <f t="shared" si="622"/>
        <v>0</v>
      </c>
      <c r="RS60">
        <f t="shared" si="623"/>
        <v>753</v>
      </c>
      <c r="RT60">
        <f t="shared" si="624"/>
        <v>0</v>
      </c>
      <c r="RU60">
        <f t="shared" si="625"/>
        <v>0</v>
      </c>
      <c r="RV60">
        <f t="shared" si="626"/>
        <v>0</v>
      </c>
      <c r="RW60">
        <f t="shared" si="627"/>
        <v>0</v>
      </c>
      <c r="RX60" t="str">
        <f t="shared" si="628"/>
        <v/>
      </c>
      <c r="RY60" t="str">
        <f t="shared" si="629"/>
        <v/>
      </c>
      <c r="RZ60">
        <f t="shared" si="630"/>
        <v>3</v>
      </c>
      <c r="SW60">
        <f t="shared" si="631"/>
        <v>999</v>
      </c>
      <c r="SX60">
        <f t="shared" si="632"/>
        <v>999</v>
      </c>
      <c r="TF60">
        <v>57</v>
      </c>
      <c r="TG60">
        <f t="shared" si="733"/>
        <v>0</v>
      </c>
      <c r="TH60">
        <f t="shared" si="734"/>
        <v>0</v>
      </c>
      <c r="TI60">
        <f t="shared" si="735"/>
        <v>0</v>
      </c>
      <c r="TJ60">
        <f t="shared" si="736"/>
        <v>0</v>
      </c>
      <c r="TK60">
        <f t="shared" si="737"/>
        <v>0</v>
      </c>
      <c r="TL60">
        <f t="shared" si="738"/>
        <v>0</v>
      </c>
      <c r="TM60">
        <f t="shared" si="739"/>
        <v>0</v>
      </c>
      <c r="TN60">
        <f t="shared" si="740"/>
        <v>0</v>
      </c>
      <c r="TO60">
        <f t="shared" si="741"/>
        <v>0</v>
      </c>
      <c r="TP60">
        <f t="shared" si="742"/>
        <v>0</v>
      </c>
      <c r="TQ60">
        <f t="shared" si="633"/>
        <v>0</v>
      </c>
      <c r="TR60">
        <f t="shared" si="634"/>
        <v>0</v>
      </c>
      <c r="TS60">
        <f t="shared" si="635"/>
        <v>0</v>
      </c>
      <c r="TT60">
        <f t="shared" si="636"/>
        <v>0</v>
      </c>
      <c r="TU60">
        <f t="shared" si="637"/>
        <v>0</v>
      </c>
      <c r="TV60">
        <f t="shared" si="638"/>
        <v>0</v>
      </c>
      <c r="TW60">
        <f t="shared" si="639"/>
        <v>0</v>
      </c>
      <c r="TX60">
        <f t="shared" si="640"/>
        <v>0</v>
      </c>
      <c r="TY60">
        <f t="shared" si="641"/>
        <v>0</v>
      </c>
      <c r="TZ60">
        <f t="shared" si="642"/>
        <v>0</v>
      </c>
      <c r="UA60">
        <f t="shared" si="643"/>
        <v>0</v>
      </c>
      <c r="UB60">
        <f t="shared" si="644"/>
        <v>0</v>
      </c>
      <c r="UC60">
        <f t="shared" si="645"/>
        <v>0</v>
      </c>
      <c r="UD60">
        <f t="shared" si="646"/>
        <v>0</v>
      </c>
      <c r="UE60">
        <f t="shared" si="647"/>
        <v>0</v>
      </c>
      <c r="UF60">
        <f t="shared" si="648"/>
        <v>0</v>
      </c>
      <c r="UG60">
        <f t="shared" si="649"/>
        <v>0</v>
      </c>
      <c r="UH60">
        <f t="shared" si="650"/>
        <v>0</v>
      </c>
      <c r="UI60">
        <f t="shared" si="651"/>
        <v>0</v>
      </c>
      <c r="UJ60">
        <f t="shared" si="652"/>
        <v>0</v>
      </c>
      <c r="UK60">
        <f t="shared" si="653"/>
        <v>0</v>
      </c>
      <c r="UL60">
        <f t="shared" si="654"/>
        <v>0</v>
      </c>
      <c r="UM60">
        <f t="shared" si="655"/>
        <v>0</v>
      </c>
      <c r="UN60">
        <f t="shared" si="656"/>
        <v>0</v>
      </c>
      <c r="UO60">
        <f t="shared" si="657"/>
        <v>0</v>
      </c>
      <c r="UP60">
        <f t="shared" si="658"/>
        <v>0</v>
      </c>
      <c r="UQ60">
        <f t="shared" si="659"/>
        <v>0</v>
      </c>
      <c r="UR60">
        <f t="shared" si="660"/>
        <v>0</v>
      </c>
      <c r="US60">
        <f t="shared" si="661"/>
        <v>0</v>
      </c>
      <c r="UT60">
        <f t="shared" si="662"/>
        <v>0</v>
      </c>
      <c r="UU60">
        <f t="shared" si="663"/>
        <v>853</v>
      </c>
      <c r="UV60">
        <f t="shared" si="664"/>
        <v>0</v>
      </c>
      <c r="UW60">
        <f t="shared" si="665"/>
        <v>0</v>
      </c>
      <c r="UX60">
        <f t="shared" si="666"/>
        <v>0</v>
      </c>
      <c r="UY60">
        <f t="shared" si="667"/>
        <v>0</v>
      </c>
      <c r="UZ60" t="str">
        <f t="shared" si="668"/>
        <v/>
      </c>
      <c r="VA60" t="str">
        <f t="shared" si="669"/>
        <v/>
      </c>
      <c r="VB60">
        <f t="shared" si="670"/>
        <v>3</v>
      </c>
      <c r="VY60">
        <f t="shared" si="671"/>
        <v>999</v>
      </c>
      <c r="VZ60">
        <f t="shared" si="672"/>
        <v>999</v>
      </c>
      <c r="WH60">
        <v>57</v>
      </c>
      <c r="WI60">
        <f t="shared" si="383"/>
        <v>0</v>
      </c>
      <c r="WJ60">
        <f t="shared" si="384"/>
        <v>4927.7299999999996</v>
      </c>
      <c r="WK60">
        <f t="shared" si="385"/>
        <v>760.59</v>
      </c>
      <c r="WL60">
        <f t="shared" si="386"/>
        <v>0</v>
      </c>
      <c r="WM60">
        <f t="shared" si="387"/>
        <v>0</v>
      </c>
      <c r="WN60">
        <f t="shared" si="388"/>
        <v>0</v>
      </c>
      <c r="WO60">
        <f t="shared" si="389"/>
        <v>0</v>
      </c>
      <c r="WP60">
        <f t="shared" si="390"/>
        <v>0</v>
      </c>
      <c r="WQ60">
        <f t="shared" si="391"/>
        <v>0</v>
      </c>
      <c r="WR60">
        <f t="shared" si="392"/>
        <v>0</v>
      </c>
      <c r="WS60">
        <f t="shared" si="280"/>
        <v>0</v>
      </c>
      <c r="WT60">
        <f t="shared" si="281"/>
        <v>163</v>
      </c>
      <c r="WU60">
        <f t="shared" si="282"/>
        <v>200</v>
      </c>
      <c r="WV60">
        <f t="shared" si="283"/>
        <v>0</v>
      </c>
      <c r="WW60">
        <f t="shared" si="284"/>
        <v>0</v>
      </c>
      <c r="WX60">
        <f t="shared" si="285"/>
        <v>0</v>
      </c>
      <c r="WY60">
        <f t="shared" si="286"/>
        <v>0</v>
      </c>
      <c r="WZ60">
        <f t="shared" si="287"/>
        <v>0</v>
      </c>
      <c r="XA60">
        <f t="shared" si="288"/>
        <v>0</v>
      </c>
      <c r="XB60">
        <f t="shared" si="289"/>
        <v>0</v>
      </c>
      <c r="XC60">
        <f t="shared" si="290"/>
        <v>0</v>
      </c>
      <c r="XD60">
        <f t="shared" si="291"/>
        <v>4877.62</v>
      </c>
      <c r="XE60">
        <f t="shared" si="292"/>
        <v>568.13</v>
      </c>
      <c r="XF60">
        <f t="shared" si="293"/>
        <v>0</v>
      </c>
      <c r="XG60">
        <f t="shared" si="294"/>
        <v>0</v>
      </c>
      <c r="XH60">
        <f t="shared" si="295"/>
        <v>0</v>
      </c>
      <c r="XI60">
        <f t="shared" si="296"/>
        <v>0</v>
      </c>
      <c r="XJ60">
        <f t="shared" si="297"/>
        <v>0</v>
      </c>
      <c r="XK60">
        <f t="shared" si="298"/>
        <v>0</v>
      </c>
      <c r="XL60">
        <f t="shared" si="299"/>
        <v>0</v>
      </c>
      <c r="XM60">
        <f t="shared" si="300"/>
        <v>0</v>
      </c>
      <c r="XN60">
        <f t="shared" si="301"/>
        <v>4877.62</v>
      </c>
      <c r="XO60">
        <f t="shared" si="302"/>
        <v>568.13</v>
      </c>
      <c r="XP60">
        <f t="shared" si="303"/>
        <v>0</v>
      </c>
      <c r="XQ60">
        <f t="shared" si="304"/>
        <v>0</v>
      </c>
      <c r="XR60">
        <f t="shared" si="305"/>
        <v>0</v>
      </c>
      <c r="XS60">
        <f t="shared" si="306"/>
        <v>0</v>
      </c>
      <c r="XT60">
        <f t="shared" si="307"/>
        <v>0</v>
      </c>
      <c r="XU60">
        <f t="shared" si="308"/>
        <v>0</v>
      </c>
      <c r="XV60">
        <f t="shared" si="309"/>
        <v>0</v>
      </c>
      <c r="XX60">
        <f t="shared" si="310"/>
        <v>5688.32</v>
      </c>
      <c r="XY60">
        <f t="shared" si="311"/>
        <v>5445.75</v>
      </c>
      <c r="XZ60">
        <f t="shared" si="312"/>
        <v>120.43</v>
      </c>
    </row>
    <row r="61" spans="1:650" x14ac:dyDescent="0.45">
      <c r="B61" s="31">
        <f>IF((IF($D$20="Snowball",CJ4,FL4)&gt;0.005),1,"")</f>
        <v>1</v>
      </c>
      <c r="C61" s="32">
        <f>IF(AND((IF($D$20="Snowball",CJ4,FL4)&gt;0.005),$D$19&lt;&gt;""),EDATE($D$19,0),"")</f>
        <v>46023</v>
      </c>
      <c r="D61" s="29">
        <f t="shared" ref="D61:D92" si="743">IF((IF($D$20="Snowball",CJ4,FL4)&gt;0.005),IF($D$20="Snowball",CM4,FO4),"")</f>
        <v>653.00000000000261</v>
      </c>
      <c r="E61" s="29">
        <f t="shared" ref="E61:E92" si="744">IF((IF($D$20="Snowball",CJ4,FL4)&gt;0.005),IF($D$20="Snowball",CL4,FN4),"")</f>
        <v>295.63</v>
      </c>
      <c r="F61" s="29">
        <f t="shared" ref="F61:F92" si="745">IF((IF($D$20="Snowball",CJ4,FL4)&gt;0.005),IF($D$20="Snowball",CM4,FO4)-IF($D$20="Snowball",CL4,FN4),"")</f>
        <v>357.37000000000262</v>
      </c>
      <c r="G61" s="29">
        <f t="shared" ref="G61:G92" si="746">IF((IF($D$20="Snowball",CJ4,FL4)&gt;0.005),IF($D$20="Snowball",CK4,FM4),"")</f>
        <v>18142.629999999997</v>
      </c>
      <c r="H61" s="35" t="str">
        <f t="shared" ref="H61:H92" si="747">IF(AND((IF($D$20="Snowball",CJ4,FL4)&gt;0.005),IF($D$20="Snowball",CN4,FP4)&lt;&gt;""),INDEX($C$7:$C$16,IF($D$20="Snowball",CN4,FP4)),"")</f>
        <v>Card A</v>
      </c>
      <c r="I61" s="36" t="str">
        <f t="shared" ref="I61:I92" si="748">IF(AND((IF($D$20="Snowball",CJ4,FL4)&gt;0.005),IF($D$20="Snowball",CO4,FQ4)&lt;&gt;""),INDEX($C$7:$C$16,IF($D$20="Snowball",CO4,FQ4)),"")</f>
        <v/>
      </c>
      <c r="AT61">
        <v>58</v>
      </c>
      <c r="AU61">
        <f t="shared" si="673"/>
        <v>0</v>
      </c>
      <c r="AV61">
        <f t="shared" si="674"/>
        <v>0</v>
      </c>
      <c r="AW61">
        <f t="shared" si="675"/>
        <v>0</v>
      </c>
      <c r="AX61">
        <f t="shared" si="676"/>
        <v>0</v>
      </c>
      <c r="AY61">
        <f t="shared" si="677"/>
        <v>0</v>
      </c>
      <c r="AZ61">
        <f t="shared" si="678"/>
        <v>0</v>
      </c>
      <c r="BA61">
        <f t="shared" si="679"/>
        <v>0</v>
      </c>
      <c r="BB61">
        <f t="shared" si="680"/>
        <v>0</v>
      </c>
      <c r="BC61">
        <f t="shared" si="681"/>
        <v>0</v>
      </c>
      <c r="BD61">
        <f t="shared" si="682"/>
        <v>0</v>
      </c>
      <c r="BE61">
        <f t="shared" si="393"/>
        <v>0</v>
      </c>
      <c r="BF61">
        <f t="shared" si="394"/>
        <v>0</v>
      </c>
      <c r="BG61">
        <f t="shared" si="395"/>
        <v>0</v>
      </c>
      <c r="BH61">
        <f t="shared" si="396"/>
        <v>0</v>
      </c>
      <c r="BI61">
        <f t="shared" si="397"/>
        <v>0</v>
      </c>
      <c r="BJ61">
        <f t="shared" si="398"/>
        <v>0</v>
      </c>
      <c r="BK61">
        <f t="shared" si="399"/>
        <v>0</v>
      </c>
      <c r="BL61">
        <f t="shared" si="400"/>
        <v>0</v>
      </c>
      <c r="BM61">
        <f t="shared" si="401"/>
        <v>0</v>
      </c>
      <c r="BN61">
        <f t="shared" si="402"/>
        <v>0</v>
      </c>
      <c r="BO61">
        <f t="shared" si="403"/>
        <v>0</v>
      </c>
      <c r="BP61">
        <f t="shared" si="404"/>
        <v>0</v>
      </c>
      <c r="BQ61">
        <f t="shared" si="405"/>
        <v>0</v>
      </c>
      <c r="BR61">
        <f t="shared" si="406"/>
        <v>0</v>
      </c>
      <c r="BS61">
        <f t="shared" si="407"/>
        <v>0</v>
      </c>
      <c r="BT61">
        <f t="shared" si="408"/>
        <v>0</v>
      </c>
      <c r="BU61">
        <f t="shared" si="409"/>
        <v>0</v>
      </c>
      <c r="BV61">
        <f t="shared" si="410"/>
        <v>0</v>
      </c>
      <c r="BW61">
        <f t="shared" si="411"/>
        <v>0</v>
      </c>
      <c r="BX61">
        <f t="shared" si="412"/>
        <v>0</v>
      </c>
      <c r="BY61">
        <f t="shared" si="413"/>
        <v>0</v>
      </c>
      <c r="BZ61">
        <f t="shared" si="414"/>
        <v>0</v>
      </c>
      <c r="CA61">
        <f t="shared" si="415"/>
        <v>0</v>
      </c>
      <c r="CB61">
        <f t="shared" si="416"/>
        <v>0</v>
      </c>
      <c r="CC61">
        <f t="shared" si="417"/>
        <v>0</v>
      </c>
      <c r="CD61">
        <f t="shared" si="418"/>
        <v>0</v>
      </c>
      <c r="CE61">
        <f t="shared" si="419"/>
        <v>0</v>
      </c>
      <c r="CF61">
        <f t="shared" si="420"/>
        <v>0</v>
      </c>
      <c r="CG61">
        <f t="shared" si="421"/>
        <v>0</v>
      </c>
      <c r="CH61">
        <f t="shared" si="422"/>
        <v>0</v>
      </c>
      <c r="CI61">
        <f t="shared" si="423"/>
        <v>653</v>
      </c>
      <c r="CJ61">
        <f t="shared" si="424"/>
        <v>0</v>
      </c>
      <c r="CK61">
        <f t="shared" si="425"/>
        <v>0</v>
      </c>
      <c r="CL61">
        <f t="shared" si="426"/>
        <v>0</v>
      </c>
      <c r="CM61">
        <f t="shared" si="427"/>
        <v>0</v>
      </c>
      <c r="CN61" t="str">
        <f t="shared" si="428"/>
        <v/>
      </c>
      <c r="CO61" t="str">
        <f t="shared" si="429"/>
        <v/>
      </c>
      <c r="CP61">
        <f t="shared" si="430"/>
        <v>3</v>
      </c>
      <c r="DM61">
        <f t="shared" si="431"/>
        <v>999</v>
      </c>
      <c r="DN61">
        <f t="shared" si="432"/>
        <v>999</v>
      </c>
      <c r="DV61">
        <v>58</v>
      </c>
      <c r="DW61">
        <f t="shared" si="683"/>
        <v>0</v>
      </c>
      <c r="DX61">
        <f t="shared" si="684"/>
        <v>0</v>
      </c>
      <c r="DY61">
        <f t="shared" si="685"/>
        <v>0</v>
      </c>
      <c r="DZ61">
        <f t="shared" si="686"/>
        <v>0</v>
      </c>
      <c r="EA61">
        <f t="shared" si="687"/>
        <v>0</v>
      </c>
      <c r="EB61">
        <f t="shared" si="688"/>
        <v>0</v>
      </c>
      <c r="EC61">
        <f t="shared" si="689"/>
        <v>0</v>
      </c>
      <c r="ED61">
        <f t="shared" si="690"/>
        <v>0</v>
      </c>
      <c r="EE61">
        <f t="shared" si="691"/>
        <v>0</v>
      </c>
      <c r="EF61">
        <f t="shared" si="692"/>
        <v>0</v>
      </c>
      <c r="EG61">
        <f t="shared" si="433"/>
        <v>0</v>
      </c>
      <c r="EH61">
        <f t="shared" si="434"/>
        <v>0</v>
      </c>
      <c r="EI61">
        <f t="shared" si="435"/>
        <v>0</v>
      </c>
      <c r="EJ61">
        <f t="shared" si="436"/>
        <v>0</v>
      </c>
      <c r="EK61">
        <f t="shared" si="437"/>
        <v>0</v>
      </c>
      <c r="EL61">
        <f t="shared" si="438"/>
        <v>0</v>
      </c>
      <c r="EM61">
        <f t="shared" si="439"/>
        <v>0</v>
      </c>
      <c r="EN61">
        <f t="shared" si="440"/>
        <v>0</v>
      </c>
      <c r="EO61">
        <f t="shared" si="441"/>
        <v>0</v>
      </c>
      <c r="EP61">
        <f t="shared" si="442"/>
        <v>0</v>
      </c>
      <c r="EQ61">
        <f t="shared" si="443"/>
        <v>0</v>
      </c>
      <c r="ER61">
        <f t="shared" si="444"/>
        <v>0</v>
      </c>
      <c r="ES61">
        <f t="shared" si="445"/>
        <v>0</v>
      </c>
      <c r="ET61">
        <f t="shared" si="446"/>
        <v>0</v>
      </c>
      <c r="EU61">
        <f t="shared" si="447"/>
        <v>0</v>
      </c>
      <c r="EV61">
        <f t="shared" si="448"/>
        <v>0</v>
      </c>
      <c r="EW61">
        <f t="shared" si="449"/>
        <v>0</v>
      </c>
      <c r="EX61">
        <f t="shared" si="450"/>
        <v>0</v>
      </c>
      <c r="EY61">
        <f t="shared" si="451"/>
        <v>0</v>
      </c>
      <c r="EZ61">
        <f t="shared" si="452"/>
        <v>0</v>
      </c>
      <c r="FA61">
        <f t="shared" si="453"/>
        <v>0</v>
      </c>
      <c r="FB61">
        <f t="shared" si="454"/>
        <v>0</v>
      </c>
      <c r="FC61">
        <f t="shared" si="455"/>
        <v>0</v>
      </c>
      <c r="FD61">
        <f t="shared" si="456"/>
        <v>0</v>
      </c>
      <c r="FE61">
        <f t="shared" si="457"/>
        <v>0</v>
      </c>
      <c r="FF61">
        <f t="shared" si="458"/>
        <v>0</v>
      </c>
      <c r="FG61">
        <f t="shared" si="459"/>
        <v>0</v>
      </c>
      <c r="FH61">
        <f t="shared" si="460"/>
        <v>0</v>
      </c>
      <c r="FI61">
        <f t="shared" si="461"/>
        <v>0</v>
      </c>
      <c r="FJ61">
        <f t="shared" si="462"/>
        <v>0</v>
      </c>
      <c r="FK61">
        <f t="shared" si="463"/>
        <v>653</v>
      </c>
      <c r="FL61">
        <f t="shared" si="464"/>
        <v>0</v>
      </c>
      <c r="FM61">
        <f t="shared" si="465"/>
        <v>0</v>
      </c>
      <c r="FN61">
        <f t="shared" si="466"/>
        <v>0</v>
      </c>
      <c r="FO61">
        <f t="shared" si="467"/>
        <v>0</v>
      </c>
      <c r="FP61" t="str">
        <f t="shared" si="468"/>
        <v/>
      </c>
      <c r="FQ61" t="str">
        <f t="shared" si="469"/>
        <v/>
      </c>
      <c r="FR61">
        <f t="shared" si="470"/>
        <v>3</v>
      </c>
      <c r="GO61">
        <f t="shared" si="471"/>
        <v>999</v>
      </c>
      <c r="GP61">
        <f t="shared" si="472"/>
        <v>999</v>
      </c>
      <c r="GX61">
        <v>58</v>
      </c>
      <c r="GY61">
        <f t="shared" si="693"/>
        <v>0</v>
      </c>
      <c r="GZ61">
        <f t="shared" si="694"/>
        <v>4566.3</v>
      </c>
      <c r="HA61">
        <f t="shared" si="695"/>
        <v>568.13</v>
      </c>
      <c r="HB61">
        <f t="shared" si="696"/>
        <v>0</v>
      </c>
      <c r="HC61">
        <f t="shared" si="697"/>
        <v>0</v>
      </c>
      <c r="HD61">
        <f t="shared" si="698"/>
        <v>0</v>
      </c>
      <c r="HE61">
        <f t="shared" si="699"/>
        <v>0</v>
      </c>
      <c r="HF61">
        <f t="shared" si="700"/>
        <v>0</v>
      </c>
      <c r="HG61">
        <f t="shared" si="701"/>
        <v>0</v>
      </c>
      <c r="HH61">
        <f t="shared" si="702"/>
        <v>0</v>
      </c>
      <c r="HI61">
        <f t="shared" si="473"/>
        <v>0</v>
      </c>
      <c r="HJ61">
        <f t="shared" si="474"/>
        <v>163</v>
      </c>
      <c r="HK61">
        <f t="shared" si="475"/>
        <v>200</v>
      </c>
      <c r="HL61">
        <f t="shared" si="476"/>
        <v>0</v>
      </c>
      <c r="HM61">
        <f t="shared" si="477"/>
        <v>0</v>
      </c>
      <c r="HN61">
        <f t="shared" si="478"/>
        <v>0</v>
      </c>
      <c r="HO61">
        <f t="shared" si="479"/>
        <v>0</v>
      </c>
      <c r="HP61">
        <f t="shared" si="480"/>
        <v>0</v>
      </c>
      <c r="HQ61">
        <f t="shared" si="481"/>
        <v>0</v>
      </c>
      <c r="HR61">
        <f t="shared" si="482"/>
        <v>0</v>
      </c>
      <c r="HS61">
        <f t="shared" si="483"/>
        <v>0</v>
      </c>
      <c r="HT61">
        <f t="shared" si="484"/>
        <v>4507.91</v>
      </c>
      <c r="HU61">
        <f t="shared" si="485"/>
        <v>373.76</v>
      </c>
      <c r="HV61">
        <f t="shared" si="486"/>
        <v>0</v>
      </c>
      <c r="HW61">
        <f t="shared" si="487"/>
        <v>0</v>
      </c>
      <c r="HX61">
        <f t="shared" si="488"/>
        <v>0</v>
      </c>
      <c r="HY61">
        <f t="shared" si="489"/>
        <v>0</v>
      </c>
      <c r="HZ61">
        <f t="shared" si="490"/>
        <v>0</v>
      </c>
      <c r="IA61">
        <f t="shared" si="491"/>
        <v>0</v>
      </c>
      <c r="IB61">
        <f t="shared" si="492"/>
        <v>0</v>
      </c>
      <c r="IC61">
        <f t="shared" si="493"/>
        <v>0</v>
      </c>
      <c r="ID61">
        <f t="shared" si="494"/>
        <v>4417.91</v>
      </c>
      <c r="IE61">
        <f t="shared" si="495"/>
        <v>373.76</v>
      </c>
      <c r="IF61">
        <f t="shared" si="496"/>
        <v>0</v>
      </c>
      <c r="IG61">
        <f t="shared" si="497"/>
        <v>0</v>
      </c>
      <c r="IH61">
        <f t="shared" si="498"/>
        <v>0</v>
      </c>
      <c r="II61">
        <f t="shared" si="499"/>
        <v>0</v>
      </c>
      <c r="IJ61">
        <f t="shared" si="500"/>
        <v>0</v>
      </c>
      <c r="IK61">
        <f t="shared" si="501"/>
        <v>0</v>
      </c>
      <c r="IL61">
        <f t="shared" si="502"/>
        <v>0</v>
      </c>
      <c r="IM61">
        <f t="shared" si="503"/>
        <v>90</v>
      </c>
      <c r="IN61">
        <f t="shared" si="504"/>
        <v>5134.43</v>
      </c>
      <c r="IO61">
        <f t="shared" si="505"/>
        <v>4791.67</v>
      </c>
      <c r="IP61">
        <f t="shared" si="506"/>
        <v>110.24</v>
      </c>
      <c r="IQ61">
        <f t="shared" si="507"/>
        <v>453.00000000000023</v>
      </c>
      <c r="IR61">
        <f t="shared" si="508"/>
        <v>2</v>
      </c>
      <c r="IS61" t="str">
        <f t="shared" si="509"/>
        <v/>
      </c>
      <c r="IT61">
        <f t="shared" si="510"/>
        <v>1</v>
      </c>
      <c r="JQ61">
        <f t="shared" si="511"/>
        <v>2</v>
      </c>
      <c r="JR61">
        <f t="shared" si="512"/>
        <v>999</v>
      </c>
      <c r="JZ61">
        <v>58</v>
      </c>
      <c r="KA61">
        <f t="shared" si="703"/>
        <v>0</v>
      </c>
      <c r="KB61">
        <f t="shared" si="704"/>
        <v>0</v>
      </c>
      <c r="KC61">
        <f t="shared" si="705"/>
        <v>0</v>
      </c>
      <c r="KD61">
        <f t="shared" si="706"/>
        <v>0</v>
      </c>
      <c r="KE61">
        <f t="shared" si="707"/>
        <v>0</v>
      </c>
      <c r="KF61">
        <f t="shared" si="708"/>
        <v>0</v>
      </c>
      <c r="KG61">
        <f t="shared" si="709"/>
        <v>0</v>
      </c>
      <c r="KH61">
        <f t="shared" si="710"/>
        <v>0</v>
      </c>
      <c r="KI61">
        <f t="shared" si="711"/>
        <v>0</v>
      </c>
      <c r="KJ61">
        <f t="shared" si="712"/>
        <v>0</v>
      </c>
      <c r="KK61">
        <f t="shared" si="513"/>
        <v>0</v>
      </c>
      <c r="KL61">
        <f t="shared" si="514"/>
        <v>0</v>
      </c>
      <c r="KM61">
        <f t="shared" si="515"/>
        <v>0</v>
      </c>
      <c r="KN61">
        <f t="shared" si="516"/>
        <v>0</v>
      </c>
      <c r="KO61">
        <f t="shared" si="517"/>
        <v>0</v>
      </c>
      <c r="KP61">
        <f t="shared" si="518"/>
        <v>0</v>
      </c>
      <c r="KQ61">
        <f t="shared" si="519"/>
        <v>0</v>
      </c>
      <c r="KR61">
        <f t="shared" si="520"/>
        <v>0</v>
      </c>
      <c r="KS61">
        <f t="shared" si="521"/>
        <v>0</v>
      </c>
      <c r="KT61">
        <f t="shared" si="522"/>
        <v>0</v>
      </c>
      <c r="KU61">
        <f t="shared" si="523"/>
        <v>0</v>
      </c>
      <c r="KV61">
        <f t="shared" si="524"/>
        <v>0</v>
      </c>
      <c r="KW61">
        <f t="shared" si="525"/>
        <v>0</v>
      </c>
      <c r="KX61">
        <f t="shared" si="526"/>
        <v>0</v>
      </c>
      <c r="KY61">
        <f t="shared" si="527"/>
        <v>0</v>
      </c>
      <c r="KZ61">
        <f t="shared" si="528"/>
        <v>0</v>
      </c>
      <c r="LA61">
        <f t="shared" si="529"/>
        <v>0</v>
      </c>
      <c r="LB61">
        <f t="shared" si="530"/>
        <v>0</v>
      </c>
      <c r="LC61">
        <f t="shared" si="531"/>
        <v>0</v>
      </c>
      <c r="LD61">
        <f t="shared" si="532"/>
        <v>0</v>
      </c>
      <c r="LE61">
        <f t="shared" si="533"/>
        <v>0</v>
      </c>
      <c r="LF61">
        <f t="shared" si="534"/>
        <v>0</v>
      </c>
      <c r="LG61">
        <f t="shared" si="535"/>
        <v>0</v>
      </c>
      <c r="LH61">
        <f t="shared" si="536"/>
        <v>0</v>
      </c>
      <c r="LI61">
        <f t="shared" si="537"/>
        <v>0</v>
      </c>
      <c r="LJ61">
        <f t="shared" si="538"/>
        <v>0</v>
      </c>
      <c r="LK61">
        <f t="shared" si="539"/>
        <v>0</v>
      </c>
      <c r="LL61">
        <f t="shared" si="540"/>
        <v>0</v>
      </c>
      <c r="LM61">
        <f t="shared" si="541"/>
        <v>0</v>
      </c>
      <c r="LN61">
        <f t="shared" si="542"/>
        <v>0</v>
      </c>
      <c r="LO61">
        <f t="shared" si="543"/>
        <v>553</v>
      </c>
      <c r="LP61">
        <f t="shared" si="544"/>
        <v>0</v>
      </c>
      <c r="LQ61">
        <f t="shared" si="545"/>
        <v>0</v>
      </c>
      <c r="LR61">
        <f t="shared" si="546"/>
        <v>0</v>
      </c>
      <c r="LS61">
        <f t="shared" si="547"/>
        <v>0</v>
      </c>
      <c r="LT61" t="str">
        <f t="shared" si="548"/>
        <v/>
      </c>
      <c r="LU61" t="str">
        <f t="shared" si="549"/>
        <v/>
      </c>
      <c r="LV61">
        <f t="shared" si="550"/>
        <v>3</v>
      </c>
      <c r="MS61">
        <f t="shared" si="551"/>
        <v>999</v>
      </c>
      <c r="MT61">
        <f t="shared" si="552"/>
        <v>999</v>
      </c>
      <c r="NB61">
        <v>58</v>
      </c>
      <c r="NC61">
        <f t="shared" si="713"/>
        <v>0</v>
      </c>
      <c r="ND61">
        <f t="shared" si="714"/>
        <v>0</v>
      </c>
      <c r="NE61">
        <f t="shared" si="715"/>
        <v>0</v>
      </c>
      <c r="NF61">
        <f t="shared" si="716"/>
        <v>0</v>
      </c>
      <c r="NG61">
        <f t="shared" si="717"/>
        <v>0</v>
      </c>
      <c r="NH61">
        <f t="shared" si="718"/>
        <v>0</v>
      </c>
      <c r="NI61">
        <f t="shared" si="719"/>
        <v>0</v>
      </c>
      <c r="NJ61">
        <f t="shared" si="720"/>
        <v>0</v>
      </c>
      <c r="NK61">
        <f t="shared" si="721"/>
        <v>0</v>
      </c>
      <c r="NL61">
        <f t="shared" si="722"/>
        <v>0</v>
      </c>
      <c r="NM61">
        <f t="shared" si="553"/>
        <v>0</v>
      </c>
      <c r="NN61">
        <f t="shared" si="554"/>
        <v>0</v>
      </c>
      <c r="NO61">
        <f t="shared" si="555"/>
        <v>0</v>
      </c>
      <c r="NP61">
        <f t="shared" si="556"/>
        <v>0</v>
      </c>
      <c r="NQ61">
        <f t="shared" si="557"/>
        <v>0</v>
      </c>
      <c r="NR61">
        <f t="shared" si="558"/>
        <v>0</v>
      </c>
      <c r="NS61">
        <f t="shared" si="559"/>
        <v>0</v>
      </c>
      <c r="NT61">
        <f t="shared" si="560"/>
        <v>0</v>
      </c>
      <c r="NU61">
        <f t="shared" si="561"/>
        <v>0</v>
      </c>
      <c r="NV61">
        <f t="shared" si="562"/>
        <v>0</v>
      </c>
      <c r="NW61">
        <f t="shared" si="563"/>
        <v>0</v>
      </c>
      <c r="NX61">
        <f t="shared" si="564"/>
        <v>0</v>
      </c>
      <c r="NY61">
        <f t="shared" si="565"/>
        <v>0</v>
      </c>
      <c r="NZ61">
        <f t="shared" si="566"/>
        <v>0</v>
      </c>
      <c r="OA61">
        <f t="shared" si="567"/>
        <v>0</v>
      </c>
      <c r="OB61">
        <f t="shared" si="568"/>
        <v>0</v>
      </c>
      <c r="OC61">
        <f t="shared" si="569"/>
        <v>0</v>
      </c>
      <c r="OD61">
        <f t="shared" si="570"/>
        <v>0</v>
      </c>
      <c r="OE61">
        <f t="shared" si="571"/>
        <v>0</v>
      </c>
      <c r="OF61">
        <f t="shared" si="572"/>
        <v>0</v>
      </c>
      <c r="OG61">
        <f t="shared" si="573"/>
        <v>0</v>
      </c>
      <c r="OH61">
        <f t="shared" si="574"/>
        <v>0</v>
      </c>
      <c r="OI61">
        <f t="shared" si="575"/>
        <v>0</v>
      </c>
      <c r="OJ61">
        <f t="shared" si="576"/>
        <v>0</v>
      </c>
      <c r="OK61">
        <f t="shared" si="577"/>
        <v>0</v>
      </c>
      <c r="OL61">
        <f t="shared" si="578"/>
        <v>0</v>
      </c>
      <c r="OM61">
        <f t="shared" si="579"/>
        <v>0</v>
      </c>
      <c r="ON61">
        <f t="shared" si="580"/>
        <v>0</v>
      </c>
      <c r="OO61">
        <f t="shared" si="581"/>
        <v>0</v>
      </c>
      <c r="OP61">
        <f t="shared" si="582"/>
        <v>0</v>
      </c>
      <c r="OQ61">
        <f t="shared" si="583"/>
        <v>653</v>
      </c>
      <c r="OR61">
        <f t="shared" si="584"/>
        <v>0</v>
      </c>
      <c r="OS61">
        <f t="shared" si="585"/>
        <v>0</v>
      </c>
      <c r="OT61">
        <f t="shared" si="586"/>
        <v>0</v>
      </c>
      <c r="OU61">
        <f t="shared" si="587"/>
        <v>0</v>
      </c>
      <c r="OV61" t="str">
        <f t="shared" si="588"/>
        <v/>
      </c>
      <c r="OW61" t="str">
        <f t="shared" si="589"/>
        <v/>
      </c>
      <c r="OX61">
        <f t="shared" si="590"/>
        <v>3</v>
      </c>
      <c r="PU61">
        <f t="shared" si="591"/>
        <v>999</v>
      </c>
      <c r="PV61">
        <f t="shared" si="592"/>
        <v>999</v>
      </c>
      <c r="QD61">
        <v>58</v>
      </c>
      <c r="QE61">
        <f t="shared" si="723"/>
        <v>0</v>
      </c>
      <c r="QF61">
        <f t="shared" si="724"/>
        <v>0</v>
      </c>
      <c r="QG61">
        <f t="shared" si="725"/>
        <v>0</v>
      </c>
      <c r="QH61">
        <f t="shared" si="726"/>
        <v>0</v>
      </c>
      <c r="QI61">
        <f t="shared" si="727"/>
        <v>0</v>
      </c>
      <c r="QJ61">
        <f t="shared" si="728"/>
        <v>0</v>
      </c>
      <c r="QK61">
        <f t="shared" si="729"/>
        <v>0</v>
      </c>
      <c r="QL61">
        <f t="shared" si="730"/>
        <v>0</v>
      </c>
      <c r="QM61">
        <f t="shared" si="731"/>
        <v>0</v>
      </c>
      <c r="QN61">
        <f t="shared" si="732"/>
        <v>0</v>
      </c>
      <c r="QO61">
        <f t="shared" si="593"/>
        <v>0</v>
      </c>
      <c r="QP61">
        <f t="shared" si="594"/>
        <v>0</v>
      </c>
      <c r="QQ61">
        <f t="shared" si="595"/>
        <v>0</v>
      </c>
      <c r="QR61">
        <f t="shared" si="596"/>
        <v>0</v>
      </c>
      <c r="QS61">
        <f t="shared" si="597"/>
        <v>0</v>
      </c>
      <c r="QT61">
        <f t="shared" si="598"/>
        <v>0</v>
      </c>
      <c r="QU61">
        <f t="shared" si="599"/>
        <v>0</v>
      </c>
      <c r="QV61">
        <f t="shared" si="600"/>
        <v>0</v>
      </c>
      <c r="QW61">
        <f t="shared" si="601"/>
        <v>0</v>
      </c>
      <c r="QX61">
        <f t="shared" si="602"/>
        <v>0</v>
      </c>
      <c r="QY61">
        <f t="shared" si="603"/>
        <v>0</v>
      </c>
      <c r="QZ61">
        <f t="shared" si="604"/>
        <v>0</v>
      </c>
      <c r="RA61">
        <f t="shared" si="605"/>
        <v>0</v>
      </c>
      <c r="RB61">
        <f t="shared" si="606"/>
        <v>0</v>
      </c>
      <c r="RC61">
        <f t="shared" si="607"/>
        <v>0</v>
      </c>
      <c r="RD61">
        <f t="shared" si="608"/>
        <v>0</v>
      </c>
      <c r="RE61">
        <f t="shared" si="609"/>
        <v>0</v>
      </c>
      <c r="RF61">
        <f t="shared" si="610"/>
        <v>0</v>
      </c>
      <c r="RG61">
        <f t="shared" si="611"/>
        <v>0</v>
      </c>
      <c r="RH61">
        <f t="shared" si="612"/>
        <v>0</v>
      </c>
      <c r="RI61">
        <f t="shared" si="613"/>
        <v>0</v>
      </c>
      <c r="RJ61">
        <f t="shared" si="614"/>
        <v>0</v>
      </c>
      <c r="RK61">
        <f t="shared" si="615"/>
        <v>0</v>
      </c>
      <c r="RL61">
        <f t="shared" si="616"/>
        <v>0</v>
      </c>
      <c r="RM61">
        <f t="shared" si="617"/>
        <v>0</v>
      </c>
      <c r="RN61">
        <f t="shared" si="618"/>
        <v>0</v>
      </c>
      <c r="RO61">
        <f t="shared" si="619"/>
        <v>0</v>
      </c>
      <c r="RP61">
        <f t="shared" si="620"/>
        <v>0</v>
      </c>
      <c r="RQ61">
        <f t="shared" si="621"/>
        <v>0</v>
      </c>
      <c r="RR61">
        <f t="shared" si="622"/>
        <v>0</v>
      </c>
      <c r="RS61">
        <f t="shared" si="623"/>
        <v>753</v>
      </c>
      <c r="RT61">
        <f t="shared" si="624"/>
        <v>0</v>
      </c>
      <c r="RU61">
        <f t="shared" si="625"/>
        <v>0</v>
      </c>
      <c r="RV61">
        <f t="shared" si="626"/>
        <v>0</v>
      </c>
      <c r="RW61">
        <f t="shared" si="627"/>
        <v>0</v>
      </c>
      <c r="RX61" t="str">
        <f t="shared" si="628"/>
        <v/>
      </c>
      <c r="RY61" t="str">
        <f t="shared" si="629"/>
        <v/>
      </c>
      <c r="RZ61">
        <f t="shared" si="630"/>
        <v>3</v>
      </c>
      <c r="SW61">
        <f t="shared" si="631"/>
        <v>999</v>
      </c>
      <c r="SX61">
        <f t="shared" si="632"/>
        <v>999</v>
      </c>
      <c r="TF61">
        <v>58</v>
      </c>
      <c r="TG61">
        <f t="shared" si="733"/>
        <v>0</v>
      </c>
      <c r="TH61">
        <f t="shared" si="734"/>
        <v>0</v>
      </c>
      <c r="TI61">
        <f t="shared" si="735"/>
        <v>0</v>
      </c>
      <c r="TJ61">
        <f t="shared" si="736"/>
        <v>0</v>
      </c>
      <c r="TK61">
        <f t="shared" si="737"/>
        <v>0</v>
      </c>
      <c r="TL61">
        <f t="shared" si="738"/>
        <v>0</v>
      </c>
      <c r="TM61">
        <f t="shared" si="739"/>
        <v>0</v>
      </c>
      <c r="TN61">
        <f t="shared" si="740"/>
        <v>0</v>
      </c>
      <c r="TO61">
        <f t="shared" si="741"/>
        <v>0</v>
      </c>
      <c r="TP61">
        <f t="shared" si="742"/>
        <v>0</v>
      </c>
      <c r="TQ61">
        <f t="shared" si="633"/>
        <v>0</v>
      </c>
      <c r="TR61">
        <f t="shared" si="634"/>
        <v>0</v>
      </c>
      <c r="TS61">
        <f t="shared" si="635"/>
        <v>0</v>
      </c>
      <c r="TT61">
        <f t="shared" si="636"/>
        <v>0</v>
      </c>
      <c r="TU61">
        <f t="shared" si="637"/>
        <v>0</v>
      </c>
      <c r="TV61">
        <f t="shared" si="638"/>
        <v>0</v>
      </c>
      <c r="TW61">
        <f t="shared" si="639"/>
        <v>0</v>
      </c>
      <c r="TX61">
        <f t="shared" si="640"/>
        <v>0</v>
      </c>
      <c r="TY61">
        <f t="shared" si="641"/>
        <v>0</v>
      </c>
      <c r="TZ61">
        <f t="shared" si="642"/>
        <v>0</v>
      </c>
      <c r="UA61">
        <f t="shared" si="643"/>
        <v>0</v>
      </c>
      <c r="UB61">
        <f t="shared" si="644"/>
        <v>0</v>
      </c>
      <c r="UC61">
        <f t="shared" si="645"/>
        <v>0</v>
      </c>
      <c r="UD61">
        <f t="shared" si="646"/>
        <v>0</v>
      </c>
      <c r="UE61">
        <f t="shared" si="647"/>
        <v>0</v>
      </c>
      <c r="UF61">
        <f t="shared" si="648"/>
        <v>0</v>
      </c>
      <c r="UG61">
        <f t="shared" si="649"/>
        <v>0</v>
      </c>
      <c r="UH61">
        <f t="shared" si="650"/>
        <v>0</v>
      </c>
      <c r="UI61">
        <f t="shared" si="651"/>
        <v>0</v>
      </c>
      <c r="UJ61">
        <f t="shared" si="652"/>
        <v>0</v>
      </c>
      <c r="UK61">
        <f t="shared" si="653"/>
        <v>0</v>
      </c>
      <c r="UL61">
        <f t="shared" si="654"/>
        <v>0</v>
      </c>
      <c r="UM61">
        <f t="shared" si="655"/>
        <v>0</v>
      </c>
      <c r="UN61">
        <f t="shared" si="656"/>
        <v>0</v>
      </c>
      <c r="UO61">
        <f t="shared" si="657"/>
        <v>0</v>
      </c>
      <c r="UP61">
        <f t="shared" si="658"/>
        <v>0</v>
      </c>
      <c r="UQ61">
        <f t="shared" si="659"/>
        <v>0</v>
      </c>
      <c r="UR61">
        <f t="shared" si="660"/>
        <v>0</v>
      </c>
      <c r="US61">
        <f t="shared" si="661"/>
        <v>0</v>
      </c>
      <c r="UT61">
        <f t="shared" si="662"/>
        <v>0</v>
      </c>
      <c r="UU61">
        <f t="shared" si="663"/>
        <v>853</v>
      </c>
      <c r="UV61">
        <f t="shared" si="664"/>
        <v>0</v>
      </c>
      <c r="UW61">
        <f t="shared" si="665"/>
        <v>0</v>
      </c>
      <c r="UX61">
        <f t="shared" si="666"/>
        <v>0</v>
      </c>
      <c r="UY61">
        <f t="shared" si="667"/>
        <v>0</v>
      </c>
      <c r="UZ61" t="str">
        <f t="shared" si="668"/>
        <v/>
      </c>
      <c r="VA61" t="str">
        <f t="shared" si="669"/>
        <v/>
      </c>
      <c r="VB61">
        <f t="shared" si="670"/>
        <v>3</v>
      </c>
      <c r="VY61">
        <f t="shared" si="671"/>
        <v>999</v>
      </c>
      <c r="VZ61">
        <f t="shared" si="672"/>
        <v>999</v>
      </c>
      <c r="WH61">
        <v>58</v>
      </c>
      <c r="WI61">
        <f t="shared" si="383"/>
        <v>0</v>
      </c>
      <c r="WJ61">
        <f t="shared" si="384"/>
        <v>4877.62</v>
      </c>
      <c r="WK61">
        <f t="shared" si="385"/>
        <v>568.13</v>
      </c>
      <c r="WL61">
        <f t="shared" si="386"/>
        <v>0</v>
      </c>
      <c r="WM61">
        <f t="shared" si="387"/>
        <v>0</v>
      </c>
      <c r="WN61">
        <f t="shared" si="388"/>
        <v>0</v>
      </c>
      <c r="WO61">
        <f t="shared" si="389"/>
        <v>0</v>
      </c>
      <c r="WP61">
        <f t="shared" si="390"/>
        <v>0</v>
      </c>
      <c r="WQ61">
        <f t="shared" si="391"/>
        <v>0</v>
      </c>
      <c r="WR61">
        <f t="shared" si="392"/>
        <v>0</v>
      </c>
      <c r="WS61">
        <f t="shared" si="280"/>
        <v>0</v>
      </c>
      <c r="WT61">
        <f t="shared" si="281"/>
        <v>163</v>
      </c>
      <c r="WU61">
        <f t="shared" si="282"/>
        <v>200</v>
      </c>
      <c r="WV61">
        <f t="shared" si="283"/>
        <v>0</v>
      </c>
      <c r="WW61">
        <f t="shared" si="284"/>
        <v>0</v>
      </c>
      <c r="WX61">
        <f t="shared" si="285"/>
        <v>0</v>
      </c>
      <c r="WY61">
        <f t="shared" si="286"/>
        <v>0</v>
      </c>
      <c r="WZ61">
        <f t="shared" si="287"/>
        <v>0</v>
      </c>
      <c r="XA61">
        <f t="shared" si="288"/>
        <v>0</v>
      </c>
      <c r="XB61">
        <f t="shared" si="289"/>
        <v>0</v>
      </c>
      <c r="XC61">
        <f t="shared" si="290"/>
        <v>0</v>
      </c>
      <c r="XD61">
        <f t="shared" si="291"/>
        <v>4826.3599999999997</v>
      </c>
      <c r="XE61">
        <f t="shared" si="292"/>
        <v>373.76</v>
      </c>
      <c r="XF61">
        <f t="shared" si="293"/>
        <v>0</v>
      </c>
      <c r="XG61">
        <f t="shared" si="294"/>
        <v>0</v>
      </c>
      <c r="XH61">
        <f t="shared" si="295"/>
        <v>0</v>
      </c>
      <c r="XI61">
        <f t="shared" si="296"/>
        <v>0</v>
      </c>
      <c r="XJ61">
        <f t="shared" si="297"/>
        <v>0</v>
      </c>
      <c r="XK61">
        <f t="shared" si="298"/>
        <v>0</v>
      </c>
      <c r="XL61">
        <f t="shared" si="299"/>
        <v>0</v>
      </c>
      <c r="XM61">
        <f t="shared" si="300"/>
        <v>0</v>
      </c>
      <c r="XN61">
        <f t="shared" si="301"/>
        <v>4826.3599999999997</v>
      </c>
      <c r="XO61">
        <f t="shared" si="302"/>
        <v>373.76</v>
      </c>
      <c r="XP61">
        <f t="shared" si="303"/>
        <v>0</v>
      </c>
      <c r="XQ61">
        <f t="shared" si="304"/>
        <v>0</v>
      </c>
      <c r="XR61">
        <f t="shared" si="305"/>
        <v>0</v>
      </c>
      <c r="XS61">
        <f t="shared" si="306"/>
        <v>0</v>
      </c>
      <c r="XT61">
        <f t="shared" si="307"/>
        <v>0</v>
      </c>
      <c r="XU61">
        <f t="shared" si="308"/>
        <v>0</v>
      </c>
      <c r="XV61">
        <f t="shared" si="309"/>
        <v>0</v>
      </c>
      <c r="XX61">
        <f t="shared" si="310"/>
        <v>5445.75</v>
      </c>
      <c r="XY61">
        <f t="shared" si="311"/>
        <v>5200.12</v>
      </c>
      <c r="XZ61">
        <f t="shared" si="312"/>
        <v>117.36999999999999</v>
      </c>
    </row>
    <row r="62" spans="1:650" x14ac:dyDescent="0.45">
      <c r="B62" s="31">
        <f>IF((IF($D$20="Snowball",CJ5,FL5)&gt;0.005),2,"")</f>
        <v>2</v>
      </c>
      <c r="C62" s="32">
        <f>IF(AND((IF($D$20="Snowball",CJ5,FL5)&gt;0.005),$D$19&lt;&gt;""),EDATE($D$19,1),"")</f>
        <v>46054</v>
      </c>
      <c r="D62" s="29">
        <f t="shared" si="743"/>
        <v>653</v>
      </c>
      <c r="E62" s="29">
        <f t="shared" si="744"/>
        <v>289.75</v>
      </c>
      <c r="F62" s="29">
        <f t="shared" si="745"/>
        <v>363.25</v>
      </c>
      <c r="G62" s="29">
        <f t="shared" si="746"/>
        <v>17779.379999999997</v>
      </c>
      <c r="H62" s="35" t="str">
        <f t="shared" si="747"/>
        <v>Card A</v>
      </c>
      <c r="I62" s="36" t="str">
        <f t="shared" si="748"/>
        <v/>
      </c>
      <c r="AT62">
        <v>59</v>
      </c>
      <c r="AU62">
        <f t="shared" si="673"/>
        <v>0</v>
      </c>
      <c r="AV62">
        <f t="shared" si="674"/>
        <v>0</v>
      </c>
      <c r="AW62">
        <f t="shared" si="675"/>
        <v>0</v>
      </c>
      <c r="AX62">
        <f t="shared" si="676"/>
        <v>0</v>
      </c>
      <c r="AY62">
        <f t="shared" si="677"/>
        <v>0</v>
      </c>
      <c r="AZ62">
        <f t="shared" si="678"/>
        <v>0</v>
      </c>
      <c r="BA62">
        <f t="shared" si="679"/>
        <v>0</v>
      </c>
      <c r="BB62">
        <f t="shared" si="680"/>
        <v>0</v>
      </c>
      <c r="BC62">
        <f t="shared" si="681"/>
        <v>0</v>
      </c>
      <c r="BD62">
        <f t="shared" si="682"/>
        <v>0</v>
      </c>
      <c r="BE62">
        <f t="shared" si="393"/>
        <v>0</v>
      </c>
      <c r="BF62">
        <f t="shared" si="394"/>
        <v>0</v>
      </c>
      <c r="BG62">
        <f t="shared" si="395"/>
        <v>0</v>
      </c>
      <c r="BH62">
        <f t="shared" si="396"/>
        <v>0</v>
      </c>
      <c r="BI62">
        <f t="shared" si="397"/>
        <v>0</v>
      </c>
      <c r="BJ62">
        <f t="shared" si="398"/>
        <v>0</v>
      </c>
      <c r="BK62">
        <f t="shared" si="399"/>
        <v>0</v>
      </c>
      <c r="BL62">
        <f t="shared" si="400"/>
        <v>0</v>
      </c>
      <c r="BM62">
        <f t="shared" si="401"/>
        <v>0</v>
      </c>
      <c r="BN62">
        <f t="shared" si="402"/>
        <v>0</v>
      </c>
      <c r="BO62">
        <f t="shared" si="403"/>
        <v>0</v>
      </c>
      <c r="BP62">
        <f t="shared" si="404"/>
        <v>0</v>
      </c>
      <c r="BQ62">
        <f t="shared" si="405"/>
        <v>0</v>
      </c>
      <c r="BR62">
        <f t="shared" si="406"/>
        <v>0</v>
      </c>
      <c r="BS62">
        <f t="shared" si="407"/>
        <v>0</v>
      </c>
      <c r="BT62">
        <f t="shared" si="408"/>
        <v>0</v>
      </c>
      <c r="BU62">
        <f t="shared" si="409"/>
        <v>0</v>
      </c>
      <c r="BV62">
        <f t="shared" si="410"/>
        <v>0</v>
      </c>
      <c r="BW62">
        <f t="shared" si="411"/>
        <v>0</v>
      </c>
      <c r="BX62">
        <f t="shared" si="412"/>
        <v>0</v>
      </c>
      <c r="BY62">
        <f t="shared" si="413"/>
        <v>0</v>
      </c>
      <c r="BZ62">
        <f t="shared" si="414"/>
        <v>0</v>
      </c>
      <c r="CA62">
        <f t="shared" si="415"/>
        <v>0</v>
      </c>
      <c r="CB62">
        <f t="shared" si="416"/>
        <v>0</v>
      </c>
      <c r="CC62">
        <f t="shared" si="417"/>
        <v>0</v>
      </c>
      <c r="CD62">
        <f t="shared" si="418"/>
        <v>0</v>
      </c>
      <c r="CE62">
        <f t="shared" si="419"/>
        <v>0</v>
      </c>
      <c r="CF62">
        <f t="shared" si="420"/>
        <v>0</v>
      </c>
      <c r="CG62">
        <f t="shared" si="421"/>
        <v>0</v>
      </c>
      <c r="CH62">
        <f t="shared" si="422"/>
        <v>0</v>
      </c>
      <c r="CI62">
        <f t="shared" si="423"/>
        <v>653</v>
      </c>
      <c r="CJ62">
        <f t="shared" si="424"/>
        <v>0</v>
      </c>
      <c r="CK62">
        <f t="shared" si="425"/>
        <v>0</v>
      </c>
      <c r="CL62">
        <f t="shared" si="426"/>
        <v>0</v>
      </c>
      <c r="CM62">
        <f t="shared" si="427"/>
        <v>0</v>
      </c>
      <c r="CN62" t="str">
        <f t="shared" si="428"/>
        <v/>
      </c>
      <c r="CO62" t="str">
        <f t="shared" si="429"/>
        <v/>
      </c>
      <c r="CP62">
        <f t="shared" si="430"/>
        <v>3</v>
      </c>
      <c r="DM62">
        <f t="shared" si="431"/>
        <v>999</v>
      </c>
      <c r="DN62">
        <f t="shared" si="432"/>
        <v>999</v>
      </c>
      <c r="DV62">
        <v>59</v>
      </c>
      <c r="DW62">
        <f t="shared" si="683"/>
        <v>0</v>
      </c>
      <c r="DX62">
        <f t="shared" si="684"/>
        <v>0</v>
      </c>
      <c r="DY62">
        <f t="shared" si="685"/>
        <v>0</v>
      </c>
      <c r="DZ62">
        <f t="shared" si="686"/>
        <v>0</v>
      </c>
      <c r="EA62">
        <f t="shared" si="687"/>
        <v>0</v>
      </c>
      <c r="EB62">
        <f t="shared" si="688"/>
        <v>0</v>
      </c>
      <c r="EC62">
        <f t="shared" si="689"/>
        <v>0</v>
      </c>
      <c r="ED62">
        <f t="shared" si="690"/>
        <v>0</v>
      </c>
      <c r="EE62">
        <f t="shared" si="691"/>
        <v>0</v>
      </c>
      <c r="EF62">
        <f t="shared" si="692"/>
        <v>0</v>
      </c>
      <c r="EG62">
        <f t="shared" si="433"/>
        <v>0</v>
      </c>
      <c r="EH62">
        <f t="shared" si="434"/>
        <v>0</v>
      </c>
      <c r="EI62">
        <f t="shared" si="435"/>
        <v>0</v>
      </c>
      <c r="EJ62">
        <f t="shared" si="436"/>
        <v>0</v>
      </c>
      <c r="EK62">
        <f t="shared" si="437"/>
        <v>0</v>
      </c>
      <c r="EL62">
        <f t="shared" si="438"/>
        <v>0</v>
      </c>
      <c r="EM62">
        <f t="shared" si="439"/>
        <v>0</v>
      </c>
      <c r="EN62">
        <f t="shared" si="440"/>
        <v>0</v>
      </c>
      <c r="EO62">
        <f t="shared" si="441"/>
        <v>0</v>
      </c>
      <c r="EP62">
        <f t="shared" si="442"/>
        <v>0</v>
      </c>
      <c r="EQ62">
        <f t="shared" si="443"/>
        <v>0</v>
      </c>
      <c r="ER62">
        <f t="shared" si="444"/>
        <v>0</v>
      </c>
      <c r="ES62">
        <f t="shared" si="445"/>
        <v>0</v>
      </c>
      <c r="ET62">
        <f t="shared" si="446"/>
        <v>0</v>
      </c>
      <c r="EU62">
        <f t="shared" si="447"/>
        <v>0</v>
      </c>
      <c r="EV62">
        <f t="shared" si="448"/>
        <v>0</v>
      </c>
      <c r="EW62">
        <f t="shared" si="449"/>
        <v>0</v>
      </c>
      <c r="EX62">
        <f t="shared" si="450"/>
        <v>0</v>
      </c>
      <c r="EY62">
        <f t="shared" si="451"/>
        <v>0</v>
      </c>
      <c r="EZ62">
        <f t="shared" si="452"/>
        <v>0</v>
      </c>
      <c r="FA62">
        <f t="shared" si="453"/>
        <v>0</v>
      </c>
      <c r="FB62">
        <f t="shared" si="454"/>
        <v>0</v>
      </c>
      <c r="FC62">
        <f t="shared" si="455"/>
        <v>0</v>
      </c>
      <c r="FD62">
        <f t="shared" si="456"/>
        <v>0</v>
      </c>
      <c r="FE62">
        <f t="shared" si="457"/>
        <v>0</v>
      </c>
      <c r="FF62">
        <f t="shared" si="458"/>
        <v>0</v>
      </c>
      <c r="FG62">
        <f t="shared" si="459"/>
        <v>0</v>
      </c>
      <c r="FH62">
        <f t="shared" si="460"/>
        <v>0</v>
      </c>
      <c r="FI62">
        <f t="shared" si="461"/>
        <v>0</v>
      </c>
      <c r="FJ62">
        <f t="shared" si="462"/>
        <v>0</v>
      </c>
      <c r="FK62">
        <f t="shared" si="463"/>
        <v>653</v>
      </c>
      <c r="FL62">
        <f t="shared" si="464"/>
        <v>0</v>
      </c>
      <c r="FM62">
        <f t="shared" si="465"/>
        <v>0</v>
      </c>
      <c r="FN62">
        <f t="shared" si="466"/>
        <v>0</v>
      </c>
      <c r="FO62">
        <f t="shared" si="467"/>
        <v>0</v>
      </c>
      <c r="FP62" t="str">
        <f t="shared" si="468"/>
        <v/>
      </c>
      <c r="FQ62" t="str">
        <f t="shared" si="469"/>
        <v/>
      </c>
      <c r="FR62">
        <f t="shared" si="470"/>
        <v>3</v>
      </c>
      <c r="GO62">
        <f t="shared" si="471"/>
        <v>999</v>
      </c>
      <c r="GP62">
        <f t="shared" si="472"/>
        <v>999</v>
      </c>
      <c r="GX62">
        <v>59</v>
      </c>
      <c r="GY62">
        <f t="shared" si="693"/>
        <v>0</v>
      </c>
      <c r="GZ62">
        <f t="shared" si="694"/>
        <v>4417.91</v>
      </c>
      <c r="HA62">
        <f t="shared" si="695"/>
        <v>373.76</v>
      </c>
      <c r="HB62">
        <f t="shared" si="696"/>
        <v>0</v>
      </c>
      <c r="HC62">
        <f t="shared" si="697"/>
        <v>0</v>
      </c>
      <c r="HD62">
        <f t="shared" si="698"/>
        <v>0</v>
      </c>
      <c r="HE62">
        <f t="shared" si="699"/>
        <v>0</v>
      </c>
      <c r="HF62">
        <f t="shared" si="700"/>
        <v>0</v>
      </c>
      <c r="HG62">
        <f t="shared" si="701"/>
        <v>0</v>
      </c>
      <c r="HH62">
        <f t="shared" si="702"/>
        <v>0</v>
      </c>
      <c r="HI62">
        <f t="shared" si="473"/>
        <v>0</v>
      </c>
      <c r="HJ62">
        <f t="shared" si="474"/>
        <v>163</v>
      </c>
      <c r="HK62">
        <f t="shared" si="475"/>
        <v>200</v>
      </c>
      <c r="HL62">
        <f t="shared" si="476"/>
        <v>0</v>
      </c>
      <c r="HM62">
        <f t="shared" si="477"/>
        <v>0</v>
      </c>
      <c r="HN62">
        <f t="shared" si="478"/>
        <v>0</v>
      </c>
      <c r="HO62">
        <f t="shared" si="479"/>
        <v>0</v>
      </c>
      <c r="HP62">
        <f t="shared" si="480"/>
        <v>0</v>
      </c>
      <c r="HQ62">
        <f t="shared" si="481"/>
        <v>0</v>
      </c>
      <c r="HR62">
        <f t="shared" si="482"/>
        <v>0</v>
      </c>
      <c r="HS62">
        <f t="shared" si="483"/>
        <v>0</v>
      </c>
      <c r="HT62">
        <f t="shared" si="484"/>
        <v>4356.12</v>
      </c>
      <c r="HU62">
        <f t="shared" si="485"/>
        <v>177.46999999999997</v>
      </c>
      <c r="HV62">
        <f t="shared" si="486"/>
        <v>0</v>
      </c>
      <c r="HW62">
        <f t="shared" si="487"/>
        <v>0</v>
      </c>
      <c r="HX62">
        <f t="shared" si="488"/>
        <v>0</v>
      </c>
      <c r="HY62">
        <f t="shared" si="489"/>
        <v>0</v>
      </c>
      <c r="HZ62">
        <f t="shared" si="490"/>
        <v>0</v>
      </c>
      <c r="IA62">
        <f t="shared" si="491"/>
        <v>0</v>
      </c>
      <c r="IB62">
        <f t="shared" si="492"/>
        <v>0</v>
      </c>
      <c r="IC62">
        <f t="shared" si="493"/>
        <v>0</v>
      </c>
      <c r="ID62">
        <f t="shared" si="494"/>
        <v>4266.12</v>
      </c>
      <c r="IE62">
        <f t="shared" si="495"/>
        <v>177.47</v>
      </c>
      <c r="IF62">
        <f t="shared" si="496"/>
        <v>0</v>
      </c>
      <c r="IG62">
        <f t="shared" si="497"/>
        <v>0</v>
      </c>
      <c r="IH62">
        <f t="shared" si="498"/>
        <v>0</v>
      </c>
      <c r="II62">
        <f t="shared" si="499"/>
        <v>0</v>
      </c>
      <c r="IJ62">
        <f t="shared" si="500"/>
        <v>0</v>
      </c>
      <c r="IK62">
        <f t="shared" si="501"/>
        <v>0</v>
      </c>
      <c r="IL62">
        <f t="shared" si="502"/>
        <v>0</v>
      </c>
      <c r="IM62">
        <f t="shared" si="503"/>
        <v>90</v>
      </c>
      <c r="IN62">
        <f t="shared" si="504"/>
        <v>4791.67</v>
      </c>
      <c r="IO62">
        <f t="shared" si="505"/>
        <v>4443.59</v>
      </c>
      <c r="IP62">
        <f t="shared" si="506"/>
        <v>104.91999999999999</v>
      </c>
      <c r="IQ62">
        <f t="shared" si="507"/>
        <v>452.99999999999989</v>
      </c>
      <c r="IR62">
        <f t="shared" si="508"/>
        <v>2</v>
      </c>
      <c r="IS62" t="str">
        <f t="shared" si="509"/>
        <v/>
      </c>
      <c r="IT62">
        <f t="shared" si="510"/>
        <v>1</v>
      </c>
      <c r="JQ62">
        <f t="shared" si="511"/>
        <v>2</v>
      </c>
      <c r="JR62">
        <f t="shared" si="512"/>
        <v>999</v>
      </c>
      <c r="JZ62">
        <v>59</v>
      </c>
      <c r="KA62">
        <f t="shared" si="703"/>
        <v>0</v>
      </c>
      <c r="KB62">
        <f t="shared" si="704"/>
        <v>0</v>
      </c>
      <c r="KC62">
        <f t="shared" si="705"/>
        <v>0</v>
      </c>
      <c r="KD62">
        <f t="shared" si="706"/>
        <v>0</v>
      </c>
      <c r="KE62">
        <f t="shared" si="707"/>
        <v>0</v>
      </c>
      <c r="KF62">
        <f t="shared" si="708"/>
        <v>0</v>
      </c>
      <c r="KG62">
        <f t="shared" si="709"/>
        <v>0</v>
      </c>
      <c r="KH62">
        <f t="shared" si="710"/>
        <v>0</v>
      </c>
      <c r="KI62">
        <f t="shared" si="711"/>
        <v>0</v>
      </c>
      <c r="KJ62">
        <f t="shared" si="712"/>
        <v>0</v>
      </c>
      <c r="KK62">
        <f t="shared" si="513"/>
        <v>0</v>
      </c>
      <c r="KL62">
        <f t="shared" si="514"/>
        <v>0</v>
      </c>
      <c r="KM62">
        <f t="shared" si="515"/>
        <v>0</v>
      </c>
      <c r="KN62">
        <f t="shared" si="516"/>
        <v>0</v>
      </c>
      <c r="KO62">
        <f t="shared" si="517"/>
        <v>0</v>
      </c>
      <c r="KP62">
        <f t="shared" si="518"/>
        <v>0</v>
      </c>
      <c r="KQ62">
        <f t="shared" si="519"/>
        <v>0</v>
      </c>
      <c r="KR62">
        <f t="shared" si="520"/>
        <v>0</v>
      </c>
      <c r="KS62">
        <f t="shared" si="521"/>
        <v>0</v>
      </c>
      <c r="KT62">
        <f t="shared" si="522"/>
        <v>0</v>
      </c>
      <c r="KU62">
        <f t="shared" si="523"/>
        <v>0</v>
      </c>
      <c r="KV62">
        <f t="shared" si="524"/>
        <v>0</v>
      </c>
      <c r="KW62">
        <f t="shared" si="525"/>
        <v>0</v>
      </c>
      <c r="KX62">
        <f t="shared" si="526"/>
        <v>0</v>
      </c>
      <c r="KY62">
        <f t="shared" si="527"/>
        <v>0</v>
      </c>
      <c r="KZ62">
        <f t="shared" si="528"/>
        <v>0</v>
      </c>
      <c r="LA62">
        <f t="shared" si="529"/>
        <v>0</v>
      </c>
      <c r="LB62">
        <f t="shared" si="530"/>
        <v>0</v>
      </c>
      <c r="LC62">
        <f t="shared" si="531"/>
        <v>0</v>
      </c>
      <c r="LD62">
        <f t="shared" si="532"/>
        <v>0</v>
      </c>
      <c r="LE62">
        <f t="shared" si="533"/>
        <v>0</v>
      </c>
      <c r="LF62">
        <f t="shared" si="534"/>
        <v>0</v>
      </c>
      <c r="LG62">
        <f t="shared" si="535"/>
        <v>0</v>
      </c>
      <c r="LH62">
        <f t="shared" si="536"/>
        <v>0</v>
      </c>
      <c r="LI62">
        <f t="shared" si="537"/>
        <v>0</v>
      </c>
      <c r="LJ62">
        <f t="shared" si="538"/>
        <v>0</v>
      </c>
      <c r="LK62">
        <f t="shared" si="539"/>
        <v>0</v>
      </c>
      <c r="LL62">
        <f t="shared" si="540"/>
        <v>0</v>
      </c>
      <c r="LM62">
        <f t="shared" si="541"/>
        <v>0</v>
      </c>
      <c r="LN62">
        <f t="shared" si="542"/>
        <v>0</v>
      </c>
      <c r="LO62">
        <f t="shared" si="543"/>
        <v>553</v>
      </c>
      <c r="LP62">
        <f t="shared" si="544"/>
        <v>0</v>
      </c>
      <c r="LQ62">
        <f t="shared" si="545"/>
        <v>0</v>
      </c>
      <c r="LR62">
        <f t="shared" si="546"/>
        <v>0</v>
      </c>
      <c r="LS62">
        <f t="shared" si="547"/>
        <v>0</v>
      </c>
      <c r="LT62" t="str">
        <f t="shared" si="548"/>
        <v/>
      </c>
      <c r="LU62" t="str">
        <f t="shared" si="549"/>
        <v/>
      </c>
      <c r="LV62">
        <f t="shared" si="550"/>
        <v>3</v>
      </c>
      <c r="MS62">
        <f t="shared" si="551"/>
        <v>999</v>
      </c>
      <c r="MT62">
        <f t="shared" si="552"/>
        <v>999</v>
      </c>
      <c r="NB62">
        <v>59</v>
      </c>
      <c r="NC62">
        <f t="shared" si="713"/>
        <v>0</v>
      </c>
      <c r="ND62">
        <f t="shared" si="714"/>
        <v>0</v>
      </c>
      <c r="NE62">
        <f t="shared" si="715"/>
        <v>0</v>
      </c>
      <c r="NF62">
        <f t="shared" si="716"/>
        <v>0</v>
      </c>
      <c r="NG62">
        <f t="shared" si="717"/>
        <v>0</v>
      </c>
      <c r="NH62">
        <f t="shared" si="718"/>
        <v>0</v>
      </c>
      <c r="NI62">
        <f t="shared" si="719"/>
        <v>0</v>
      </c>
      <c r="NJ62">
        <f t="shared" si="720"/>
        <v>0</v>
      </c>
      <c r="NK62">
        <f t="shared" si="721"/>
        <v>0</v>
      </c>
      <c r="NL62">
        <f t="shared" si="722"/>
        <v>0</v>
      </c>
      <c r="NM62">
        <f t="shared" si="553"/>
        <v>0</v>
      </c>
      <c r="NN62">
        <f t="shared" si="554"/>
        <v>0</v>
      </c>
      <c r="NO62">
        <f t="shared" si="555"/>
        <v>0</v>
      </c>
      <c r="NP62">
        <f t="shared" si="556"/>
        <v>0</v>
      </c>
      <c r="NQ62">
        <f t="shared" si="557"/>
        <v>0</v>
      </c>
      <c r="NR62">
        <f t="shared" si="558"/>
        <v>0</v>
      </c>
      <c r="NS62">
        <f t="shared" si="559"/>
        <v>0</v>
      </c>
      <c r="NT62">
        <f t="shared" si="560"/>
        <v>0</v>
      </c>
      <c r="NU62">
        <f t="shared" si="561"/>
        <v>0</v>
      </c>
      <c r="NV62">
        <f t="shared" si="562"/>
        <v>0</v>
      </c>
      <c r="NW62">
        <f t="shared" si="563"/>
        <v>0</v>
      </c>
      <c r="NX62">
        <f t="shared" si="564"/>
        <v>0</v>
      </c>
      <c r="NY62">
        <f t="shared" si="565"/>
        <v>0</v>
      </c>
      <c r="NZ62">
        <f t="shared" si="566"/>
        <v>0</v>
      </c>
      <c r="OA62">
        <f t="shared" si="567"/>
        <v>0</v>
      </c>
      <c r="OB62">
        <f t="shared" si="568"/>
        <v>0</v>
      </c>
      <c r="OC62">
        <f t="shared" si="569"/>
        <v>0</v>
      </c>
      <c r="OD62">
        <f t="shared" si="570"/>
        <v>0</v>
      </c>
      <c r="OE62">
        <f t="shared" si="571"/>
        <v>0</v>
      </c>
      <c r="OF62">
        <f t="shared" si="572"/>
        <v>0</v>
      </c>
      <c r="OG62">
        <f t="shared" si="573"/>
        <v>0</v>
      </c>
      <c r="OH62">
        <f t="shared" si="574"/>
        <v>0</v>
      </c>
      <c r="OI62">
        <f t="shared" si="575"/>
        <v>0</v>
      </c>
      <c r="OJ62">
        <f t="shared" si="576"/>
        <v>0</v>
      </c>
      <c r="OK62">
        <f t="shared" si="577"/>
        <v>0</v>
      </c>
      <c r="OL62">
        <f t="shared" si="578"/>
        <v>0</v>
      </c>
      <c r="OM62">
        <f t="shared" si="579"/>
        <v>0</v>
      </c>
      <c r="ON62">
        <f t="shared" si="580"/>
        <v>0</v>
      </c>
      <c r="OO62">
        <f t="shared" si="581"/>
        <v>0</v>
      </c>
      <c r="OP62">
        <f t="shared" si="582"/>
        <v>0</v>
      </c>
      <c r="OQ62">
        <f t="shared" si="583"/>
        <v>653</v>
      </c>
      <c r="OR62">
        <f t="shared" si="584"/>
        <v>0</v>
      </c>
      <c r="OS62">
        <f t="shared" si="585"/>
        <v>0</v>
      </c>
      <c r="OT62">
        <f t="shared" si="586"/>
        <v>0</v>
      </c>
      <c r="OU62">
        <f t="shared" si="587"/>
        <v>0</v>
      </c>
      <c r="OV62" t="str">
        <f t="shared" si="588"/>
        <v/>
      </c>
      <c r="OW62" t="str">
        <f t="shared" si="589"/>
        <v/>
      </c>
      <c r="OX62">
        <f t="shared" si="590"/>
        <v>3</v>
      </c>
      <c r="PU62">
        <f t="shared" si="591"/>
        <v>999</v>
      </c>
      <c r="PV62">
        <f t="shared" si="592"/>
        <v>999</v>
      </c>
      <c r="QD62">
        <v>59</v>
      </c>
      <c r="QE62">
        <f t="shared" si="723"/>
        <v>0</v>
      </c>
      <c r="QF62">
        <f t="shared" si="724"/>
        <v>0</v>
      </c>
      <c r="QG62">
        <f t="shared" si="725"/>
        <v>0</v>
      </c>
      <c r="QH62">
        <f t="shared" si="726"/>
        <v>0</v>
      </c>
      <c r="QI62">
        <f t="shared" si="727"/>
        <v>0</v>
      </c>
      <c r="QJ62">
        <f t="shared" si="728"/>
        <v>0</v>
      </c>
      <c r="QK62">
        <f t="shared" si="729"/>
        <v>0</v>
      </c>
      <c r="QL62">
        <f t="shared" si="730"/>
        <v>0</v>
      </c>
      <c r="QM62">
        <f t="shared" si="731"/>
        <v>0</v>
      </c>
      <c r="QN62">
        <f t="shared" si="732"/>
        <v>0</v>
      </c>
      <c r="QO62">
        <f t="shared" si="593"/>
        <v>0</v>
      </c>
      <c r="QP62">
        <f t="shared" si="594"/>
        <v>0</v>
      </c>
      <c r="QQ62">
        <f t="shared" si="595"/>
        <v>0</v>
      </c>
      <c r="QR62">
        <f t="shared" si="596"/>
        <v>0</v>
      </c>
      <c r="QS62">
        <f t="shared" si="597"/>
        <v>0</v>
      </c>
      <c r="QT62">
        <f t="shared" si="598"/>
        <v>0</v>
      </c>
      <c r="QU62">
        <f t="shared" si="599"/>
        <v>0</v>
      </c>
      <c r="QV62">
        <f t="shared" si="600"/>
        <v>0</v>
      </c>
      <c r="QW62">
        <f t="shared" si="601"/>
        <v>0</v>
      </c>
      <c r="QX62">
        <f t="shared" si="602"/>
        <v>0</v>
      </c>
      <c r="QY62">
        <f t="shared" si="603"/>
        <v>0</v>
      </c>
      <c r="QZ62">
        <f t="shared" si="604"/>
        <v>0</v>
      </c>
      <c r="RA62">
        <f t="shared" si="605"/>
        <v>0</v>
      </c>
      <c r="RB62">
        <f t="shared" si="606"/>
        <v>0</v>
      </c>
      <c r="RC62">
        <f t="shared" si="607"/>
        <v>0</v>
      </c>
      <c r="RD62">
        <f t="shared" si="608"/>
        <v>0</v>
      </c>
      <c r="RE62">
        <f t="shared" si="609"/>
        <v>0</v>
      </c>
      <c r="RF62">
        <f t="shared" si="610"/>
        <v>0</v>
      </c>
      <c r="RG62">
        <f t="shared" si="611"/>
        <v>0</v>
      </c>
      <c r="RH62">
        <f t="shared" si="612"/>
        <v>0</v>
      </c>
      <c r="RI62">
        <f t="shared" si="613"/>
        <v>0</v>
      </c>
      <c r="RJ62">
        <f t="shared" si="614"/>
        <v>0</v>
      </c>
      <c r="RK62">
        <f t="shared" si="615"/>
        <v>0</v>
      </c>
      <c r="RL62">
        <f t="shared" si="616"/>
        <v>0</v>
      </c>
      <c r="RM62">
        <f t="shared" si="617"/>
        <v>0</v>
      </c>
      <c r="RN62">
        <f t="shared" si="618"/>
        <v>0</v>
      </c>
      <c r="RO62">
        <f t="shared" si="619"/>
        <v>0</v>
      </c>
      <c r="RP62">
        <f t="shared" si="620"/>
        <v>0</v>
      </c>
      <c r="RQ62">
        <f t="shared" si="621"/>
        <v>0</v>
      </c>
      <c r="RR62">
        <f t="shared" si="622"/>
        <v>0</v>
      </c>
      <c r="RS62">
        <f t="shared" si="623"/>
        <v>753</v>
      </c>
      <c r="RT62">
        <f t="shared" si="624"/>
        <v>0</v>
      </c>
      <c r="RU62">
        <f t="shared" si="625"/>
        <v>0</v>
      </c>
      <c r="RV62">
        <f t="shared" si="626"/>
        <v>0</v>
      </c>
      <c r="RW62">
        <f t="shared" si="627"/>
        <v>0</v>
      </c>
      <c r="RX62" t="str">
        <f t="shared" si="628"/>
        <v/>
      </c>
      <c r="RY62" t="str">
        <f t="shared" si="629"/>
        <v/>
      </c>
      <c r="RZ62">
        <f t="shared" si="630"/>
        <v>3</v>
      </c>
      <c r="SW62">
        <f t="shared" si="631"/>
        <v>999</v>
      </c>
      <c r="SX62">
        <f t="shared" si="632"/>
        <v>999</v>
      </c>
      <c r="TF62">
        <v>59</v>
      </c>
      <c r="TG62">
        <f t="shared" si="733"/>
        <v>0</v>
      </c>
      <c r="TH62">
        <f t="shared" si="734"/>
        <v>0</v>
      </c>
      <c r="TI62">
        <f t="shared" si="735"/>
        <v>0</v>
      </c>
      <c r="TJ62">
        <f t="shared" si="736"/>
        <v>0</v>
      </c>
      <c r="TK62">
        <f t="shared" si="737"/>
        <v>0</v>
      </c>
      <c r="TL62">
        <f t="shared" si="738"/>
        <v>0</v>
      </c>
      <c r="TM62">
        <f t="shared" si="739"/>
        <v>0</v>
      </c>
      <c r="TN62">
        <f t="shared" si="740"/>
        <v>0</v>
      </c>
      <c r="TO62">
        <f t="shared" si="741"/>
        <v>0</v>
      </c>
      <c r="TP62">
        <f t="shared" si="742"/>
        <v>0</v>
      </c>
      <c r="TQ62">
        <f t="shared" si="633"/>
        <v>0</v>
      </c>
      <c r="TR62">
        <f t="shared" si="634"/>
        <v>0</v>
      </c>
      <c r="TS62">
        <f t="shared" si="635"/>
        <v>0</v>
      </c>
      <c r="TT62">
        <f t="shared" si="636"/>
        <v>0</v>
      </c>
      <c r="TU62">
        <f t="shared" si="637"/>
        <v>0</v>
      </c>
      <c r="TV62">
        <f t="shared" si="638"/>
        <v>0</v>
      </c>
      <c r="TW62">
        <f t="shared" si="639"/>
        <v>0</v>
      </c>
      <c r="TX62">
        <f t="shared" si="640"/>
        <v>0</v>
      </c>
      <c r="TY62">
        <f t="shared" si="641"/>
        <v>0</v>
      </c>
      <c r="TZ62">
        <f t="shared" si="642"/>
        <v>0</v>
      </c>
      <c r="UA62">
        <f t="shared" si="643"/>
        <v>0</v>
      </c>
      <c r="UB62">
        <f t="shared" si="644"/>
        <v>0</v>
      </c>
      <c r="UC62">
        <f t="shared" si="645"/>
        <v>0</v>
      </c>
      <c r="UD62">
        <f t="shared" si="646"/>
        <v>0</v>
      </c>
      <c r="UE62">
        <f t="shared" si="647"/>
        <v>0</v>
      </c>
      <c r="UF62">
        <f t="shared" si="648"/>
        <v>0</v>
      </c>
      <c r="UG62">
        <f t="shared" si="649"/>
        <v>0</v>
      </c>
      <c r="UH62">
        <f t="shared" si="650"/>
        <v>0</v>
      </c>
      <c r="UI62">
        <f t="shared" si="651"/>
        <v>0</v>
      </c>
      <c r="UJ62">
        <f t="shared" si="652"/>
        <v>0</v>
      </c>
      <c r="UK62">
        <f t="shared" si="653"/>
        <v>0</v>
      </c>
      <c r="UL62">
        <f t="shared" si="654"/>
        <v>0</v>
      </c>
      <c r="UM62">
        <f t="shared" si="655"/>
        <v>0</v>
      </c>
      <c r="UN62">
        <f t="shared" si="656"/>
        <v>0</v>
      </c>
      <c r="UO62">
        <f t="shared" si="657"/>
        <v>0</v>
      </c>
      <c r="UP62">
        <f t="shared" si="658"/>
        <v>0</v>
      </c>
      <c r="UQ62">
        <f t="shared" si="659"/>
        <v>0</v>
      </c>
      <c r="UR62">
        <f t="shared" si="660"/>
        <v>0</v>
      </c>
      <c r="US62">
        <f t="shared" si="661"/>
        <v>0</v>
      </c>
      <c r="UT62">
        <f t="shared" si="662"/>
        <v>0</v>
      </c>
      <c r="UU62">
        <f t="shared" si="663"/>
        <v>853</v>
      </c>
      <c r="UV62">
        <f t="shared" si="664"/>
        <v>0</v>
      </c>
      <c r="UW62">
        <f t="shared" si="665"/>
        <v>0</v>
      </c>
      <c r="UX62">
        <f t="shared" si="666"/>
        <v>0</v>
      </c>
      <c r="UY62">
        <f t="shared" si="667"/>
        <v>0</v>
      </c>
      <c r="UZ62" t="str">
        <f t="shared" si="668"/>
        <v/>
      </c>
      <c r="VA62" t="str">
        <f t="shared" si="669"/>
        <v/>
      </c>
      <c r="VB62">
        <f t="shared" si="670"/>
        <v>3</v>
      </c>
      <c r="VY62">
        <f t="shared" si="671"/>
        <v>999</v>
      </c>
      <c r="VZ62">
        <f t="shared" si="672"/>
        <v>999</v>
      </c>
      <c r="WH62">
        <v>59</v>
      </c>
      <c r="WI62">
        <f t="shared" si="383"/>
        <v>0</v>
      </c>
      <c r="WJ62">
        <f t="shared" si="384"/>
        <v>4826.3599999999997</v>
      </c>
      <c r="WK62">
        <f t="shared" si="385"/>
        <v>373.76</v>
      </c>
      <c r="WL62">
        <f t="shared" si="386"/>
        <v>0</v>
      </c>
      <c r="WM62">
        <f t="shared" si="387"/>
        <v>0</v>
      </c>
      <c r="WN62">
        <f t="shared" si="388"/>
        <v>0</v>
      </c>
      <c r="WO62">
        <f t="shared" si="389"/>
        <v>0</v>
      </c>
      <c r="WP62">
        <f t="shared" si="390"/>
        <v>0</v>
      </c>
      <c r="WQ62">
        <f t="shared" si="391"/>
        <v>0</v>
      </c>
      <c r="WR62">
        <f t="shared" si="392"/>
        <v>0</v>
      </c>
      <c r="WS62">
        <f t="shared" si="280"/>
        <v>0</v>
      </c>
      <c r="WT62">
        <f t="shared" si="281"/>
        <v>163</v>
      </c>
      <c r="WU62">
        <f t="shared" si="282"/>
        <v>200</v>
      </c>
      <c r="WV62">
        <f t="shared" si="283"/>
        <v>0</v>
      </c>
      <c r="WW62">
        <f t="shared" si="284"/>
        <v>0</v>
      </c>
      <c r="WX62">
        <f t="shared" si="285"/>
        <v>0</v>
      </c>
      <c r="WY62">
        <f t="shared" si="286"/>
        <v>0</v>
      </c>
      <c r="WZ62">
        <f t="shared" si="287"/>
        <v>0</v>
      </c>
      <c r="XA62">
        <f t="shared" si="288"/>
        <v>0</v>
      </c>
      <c r="XB62">
        <f t="shared" si="289"/>
        <v>0</v>
      </c>
      <c r="XC62">
        <f t="shared" si="290"/>
        <v>0</v>
      </c>
      <c r="XD62">
        <f t="shared" si="291"/>
        <v>4773.92</v>
      </c>
      <c r="XE62">
        <f t="shared" si="292"/>
        <v>177.46999999999997</v>
      </c>
      <c r="XF62">
        <f t="shared" si="293"/>
        <v>0</v>
      </c>
      <c r="XG62">
        <f t="shared" si="294"/>
        <v>0</v>
      </c>
      <c r="XH62">
        <f t="shared" si="295"/>
        <v>0</v>
      </c>
      <c r="XI62">
        <f t="shared" si="296"/>
        <v>0</v>
      </c>
      <c r="XJ62">
        <f t="shared" si="297"/>
        <v>0</v>
      </c>
      <c r="XK62">
        <f t="shared" si="298"/>
        <v>0</v>
      </c>
      <c r="XL62">
        <f t="shared" si="299"/>
        <v>0</v>
      </c>
      <c r="XM62">
        <f t="shared" si="300"/>
        <v>0</v>
      </c>
      <c r="XN62">
        <f t="shared" si="301"/>
        <v>4773.92</v>
      </c>
      <c r="XO62">
        <f t="shared" si="302"/>
        <v>177.47</v>
      </c>
      <c r="XP62">
        <f t="shared" si="303"/>
        <v>0</v>
      </c>
      <c r="XQ62">
        <f t="shared" si="304"/>
        <v>0</v>
      </c>
      <c r="XR62">
        <f t="shared" si="305"/>
        <v>0</v>
      </c>
      <c r="XS62">
        <f t="shared" si="306"/>
        <v>0</v>
      </c>
      <c r="XT62">
        <f t="shared" si="307"/>
        <v>0</v>
      </c>
      <c r="XU62">
        <f t="shared" si="308"/>
        <v>0</v>
      </c>
      <c r="XV62">
        <f t="shared" si="309"/>
        <v>0</v>
      </c>
      <c r="XX62">
        <f t="shared" si="310"/>
        <v>5200.12</v>
      </c>
      <c r="XY62">
        <f t="shared" si="311"/>
        <v>4951.3900000000003</v>
      </c>
      <c r="XZ62">
        <f t="shared" si="312"/>
        <v>114.27</v>
      </c>
    </row>
    <row r="63" spans="1:650" x14ac:dyDescent="0.45">
      <c r="B63" s="31">
        <f>IF((IF($D$20="Snowball",CJ6,FL6)&gt;0.005),3,"")</f>
        <v>3</v>
      </c>
      <c r="C63" s="32">
        <f>IF(AND((IF($D$20="Snowball",CJ6,FL6)&gt;0.005),$D$19&lt;&gt;""),EDATE($D$19,2),"")</f>
        <v>46082</v>
      </c>
      <c r="D63" s="29">
        <f t="shared" si="743"/>
        <v>652.99999999999591</v>
      </c>
      <c r="E63" s="29">
        <f t="shared" si="744"/>
        <v>283.77</v>
      </c>
      <c r="F63" s="29">
        <f t="shared" si="745"/>
        <v>369.22999999999593</v>
      </c>
      <c r="G63" s="29">
        <f t="shared" si="746"/>
        <v>17410.150000000001</v>
      </c>
      <c r="H63" s="35" t="str">
        <f t="shared" si="747"/>
        <v>Card A</v>
      </c>
      <c r="I63" s="36" t="str">
        <f t="shared" si="748"/>
        <v/>
      </c>
      <c r="AT63">
        <v>60</v>
      </c>
      <c r="AU63">
        <f t="shared" si="673"/>
        <v>0</v>
      </c>
      <c r="AV63">
        <f t="shared" si="674"/>
        <v>0</v>
      </c>
      <c r="AW63">
        <f t="shared" si="675"/>
        <v>0</v>
      </c>
      <c r="AX63">
        <f t="shared" si="676"/>
        <v>0</v>
      </c>
      <c r="AY63">
        <f t="shared" si="677"/>
        <v>0</v>
      </c>
      <c r="AZ63">
        <f t="shared" si="678"/>
        <v>0</v>
      </c>
      <c r="BA63">
        <f t="shared" si="679"/>
        <v>0</v>
      </c>
      <c r="BB63">
        <f t="shared" si="680"/>
        <v>0</v>
      </c>
      <c r="BC63">
        <f t="shared" si="681"/>
        <v>0</v>
      </c>
      <c r="BD63">
        <f t="shared" si="682"/>
        <v>0</v>
      </c>
      <c r="BE63">
        <f t="shared" si="393"/>
        <v>0</v>
      </c>
      <c r="BF63">
        <f t="shared" si="394"/>
        <v>0</v>
      </c>
      <c r="BG63">
        <f t="shared" si="395"/>
        <v>0</v>
      </c>
      <c r="BH63">
        <f t="shared" si="396"/>
        <v>0</v>
      </c>
      <c r="BI63">
        <f t="shared" si="397"/>
        <v>0</v>
      </c>
      <c r="BJ63">
        <f t="shared" si="398"/>
        <v>0</v>
      </c>
      <c r="BK63">
        <f t="shared" si="399"/>
        <v>0</v>
      </c>
      <c r="BL63">
        <f t="shared" si="400"/>
        <v>0</v>
      </c>
      <c r="BM63">
        <f t="shared" si="401"/>
        <v>0</v>
      </c>
      <c r="BN63">
        <f t="shared" si="402"/>
        <v>0</v>
      </c>
      <c r="BO63">
        <f t="shared" si="403"/>
        <v>0</v>
      </c>
      <c r="BP63">
        <f t="shared" si="404"/>
        <v>0</v>
      </c>
      <c r="BQ63">
        <f t="shared" si="405"/>
        <v>0</v>
      </c>
      <c r="BR63">
        <f t="shared" si="406"/>
        <v>0</v>
      </c>
      <c r="BS63">
        <f t="shared" si="407"/>
        <v>0</v>
      </c>
      <c r="BT63">
        <f t="shared" si="408"/>
        <v>0</v>
      </c>
      <c r="BU63">
        <f t="shared" si="409"/>
        <v>0</v>
      </c>
      <c r="BV63">
        <f t="shared" si="410"/>
        <v>0</v>
      </c>
      <c r="BW63">
        <f t="shared" si="411"/>
        <v>0</v>
      </c>
      <c r="BX63">
        <f t="shared" si="412"/>
        <v>0</v>
      </c>
      <c r="BY63">
        <f t="shared" si="413"/>
        <v>0</v>
      </c>
      <c r="BZ63">
        <f t="shared" si="414"/>
        <v>0</v>
      </c>
      <c r="CA63">
        <f t="shared" si="415"/>
        <v>0</v>
      </c>
      <c r="CB63">
        <f t="shared" si="416"/>
        <v>0</v>
      </c>
      <c r="CC63">
        <f t="shared" si="417"/>
        <v>0</v>
      </c>
      <c r="CD63">
        <f t="shared" si="418"/>
        <v>0</v>
      </c>
      <c r="CE63">
        <f t="shared" si="419"/>
        <v>0</v>
      </c>
      <c r="CF63">
        <f t="shared" si="420"/>
        <v>0</v>
      </c>
      <c r="CG63">
        <f t="shared" si="421"/>
        <v>0</v>
      </c>
      <c r="CH63">
        <f t="shared" si="422"/>
        <v>0</v>
      </c>
      <c r="CI63">
        <f t="shared" si="423"/>
        <v>653</v>
      </c>
      <c r="CJ63">
        <f t="shared" si="424"/>
        <v>0</v>
      </c>
      <c r="CK63">
        <f t="shared" si="425"/>
        <v>0</v>
      </c>
      <c r="CL63">
        <f t="shared" si="426"/>
        <v>0</v>
      </c>
      <c r="CM63">
        <f t="shared" si="427"/>
        <v>0</v>
      </c>
      <c r="CN63" t="str">
        <f t="shared" si="428"/>
        <v/>
      </c>
      <c r="CO63" t="str">
        <f t="shared" si="429"/>
        <v/>
      </c>
      <c r="CP63">
        <f t="shared" si="430"/>
        <v>3</v>
      </c>
      <c r="DM63">
        <f t="shared" si="431"/>
        <v>999</v>
      </c>
      <c r="DN63">
        <f t="shared" si="432"/>
        <v>999</v>
      </c>
      <c r="DV63">
        <v>60</v>
      </c>
      <c r="DW63">
        <f t="shared" si="683"/>
        <v>0</v>
      </c>
      <c r="DX63">
        <f t="shared" si="684"/>
        <v>0</v>
      </c>
      <c r="DY63">
        <f t="shared" si="685"/>
        <v>0</v>
      </c>
      <c r="DZ63">
        <f t="shared" si="686"/>
        <v>0</v>
      </c>
      <c r="EA63">
        <f t="shared" si="687"/>
        <v>0</v>
      </c>
      <c r="EB63">
        <f t="shared" si="688"/>
        <v>0</v>
      </c>
      <c r="EC63">
        <f t="shared" si="689"/>
        <v>0</v>
      </c>
      <c r="ED63">
        <f t="shared" si="690"/>
        <v>0</v>
      </c>
      <c r="EE63">
        <f t="shared" si="691"/>
        <v>0</v>
      </c>
      <c r="EF63">
        <f t="shared" si="692"/>
        <v>0</v>
      </c>
      <c r="EG63">
        <f t="shared" si="433"/>
        <v>0</v>
      </c>
      <c r="EH63">
        <f t="shared" si="434"/>
        <v>0</v>
      </c>
      <c r="EI63">
        <f t="shared" si="435"/>
        <v>0</v>
      </c>
      <c r="EJ63">
        <f t="shared" si="436"/>
        <v>0</v>
      </c>
      <c r="EK63">
        <f t="shared" si="437"/>
        <v>0</v>
      </c>
      <c r="EL63">
        <f t="shared" si="438"/>
        <v>0</v>
      </c>
      <c r="EM63">
        <f t="shared" si="439"/>
        <v>0</v>
      </c>
      <c r="EN63">
        <f t="shared" si="440"/>
        <v>0</v>
      </c>
      <c r="EO63">
        <f t="shared" si="441"/>
        <v>0</v>
      </c>
      <c r="EP63">
        <f t="shared" si="442"/>
        <v>0</v>
      </c>
      <c r="EQ63">
        <f t="shared" si="443"/>
        <v>0</v>
      </c>
      <c r="ER63">
        <f t="shared" si="444"/>
        <v>0</v>
      </c>
      <c r="ES63">
        <f t="shared" si="445"/>
        <v>0</v>
      </c>
      <c r="ET63">
        <f t="shared" si="446"/>
        <v>0</v>
      </c>
      <c r="EU63">
        <f t="shared" si="447"/>
        <v>0</v>
      </c>
      <c r="EV63">
        <f t="shared" si="448"/>
        <v>0</v>
      </c>
      <c r="EW63">
        <f t="shared" si="449"/>
        <v>0</v>
      </c>
      <c r="EX63">
        <f t="shared" si="450"/>
        <v>0</v>
      </c>
      <c r="EY63">
        <f t="shared" si="451"/>
        <v>0</v>
      </c>
      <c r="EZ63">
        <f t="shared" si="452"/>
        <v>0</v>
      </c>
      <c r="FA63">
        <f t="shared" si="453"/>
        <v>0</v>
      </c>
      <c r="FB63">
        <f t="shared" si="454"/>
        <v>0</v>
      </c>
      <c r="FC63">
        <f t="shared" si="455"/>
        <v>0</v>
      </c>
      <c r="FD63">
        <f t="shared" si="456"/>
        <v>0</v>
      </c>
      <c r="FE63">
        <f t="shared" si="457"/>
        <v>0</v>
      </c>
      <c r="FF63">
        <f t="shared" si="458"/>
        <v>0</v>
      </c>
      <c r="FG63">
        <f t="shared" si="459"/>
        <v>0</v>
      </c>
      <c r="FH63">
        <f t="shared" si="460"/>
        <v>0</v>
      </c>
      <c r="FI63">
        <f t="shared" si="461"/>
        <v>0</v>
      </c>
      <c r="FJ63">
        <f t="shared" si="462"/>
        <v>0</v>
      </c>
      <c r="FK63">
        <f t="shared" si="463"/>
        <v>653</v>
      </c>
      <c r="FL63">
        <f t="shared" si="464"/>
        <v>0</v>
      </c>
      <c r="FM63">
        <f t="shared" si="465"/>
        <v>0</v>
      </c>
      <c r="FN63">
        <f t="shared" si="466"/>
        <v>0</v>
      </c>
      <c r="FO63">
        <f t="shared" si="467"/>
        <v>0</v>
      </c>
      <c r="FP63" t="str">
        <f t="shared" si="468"/>
        <v/>
      </c>
      <c r="FQ63" t="str">
        <f t="shared" si="469"/>
        <v/>
      </c>
      <c r="FR63">
        <f t="shared" si="470"/>
        <v>3</v>
      </c>
      <c r="GO63">
        <f t="shared" si="471"/>
        <v>999</v>
      </c>
      <c r="GP63">
        <f t="shared" si="472"/>
        <v>999</v>
      </c>
      <c r="GX63">
        <v>60</v>
      </c>
      <c r="GY63">
        <f t="shared" si="693"/>
        <v>0</v>
      </c>
      <c r="GZ63">
        <f t="shared" si="694"/>
        <v>4266.12</v>
      </c>
      <c r="HA63">
        <f t="shared" si="695"/>
        <v>177.47</v>
      </c>
      <c r="HB63">
        <f t="shared" si="696"/>
        <v>0</v>
      </c>
      <c r="HC63">
        <f t="shared" si="697"/>
        <v>0</v>
      </c>
      <c r="HD63">
        <f t="shared" si="698"/>
        <v>0</v>
      </c>
      <c r="HE63">
        <f t="shared" si="699"/>
        <v>0</v>
      </c>
      <c r="HF63">
        <f t="shared" si="700"/>
        <v>0</v>
      </c>
      <c r="HG63">
        <f t="shared" si="701"/>
        <v>0</v>
      </c>
      <c r="HH63">
        <f t="shared" si="702"/>
        <v>0</v>
      </c>
      <c r="HI63">
        <f t="shared" si="473"/>
        <v>0</v>
      </c>
      <c r="HJ63">
        <f t="shared" si="474"/>
        <v>163</v>
      </c>
      <c r="HK63">
        <f t="shared" si="475"/>
        <v>179.23</v>
      </c>
      <c r="HL63">
        <f t="shared" si="476"/>
        <v>0</v>
      </c>
      <c r="HM63">
        <f t="shared" si="477"/>
        <v>0</v>
      </c>
      <c r="HN63">
        <f t="shared" si="478"/>
        <v>0</v>
      </c>
      <c r="HO63">
        <f t="shared" si="479"/>
        <v>0</v>
      </c>
      <c r="HP63">
        <f t="shared" si="480"/>
        <v>0</v>
      </c>
      <c r="HQ63">
        <f t="shared" si="481"/>
        <v>0</v>
      </c>
      <c r="HR63">
        <f t="shared" si="482"/>
        <v>0</v>
      </c>
      <c r="HS63">
        <f t="shared" si="483"/>
        <v>0</v>
      </c>
      <c r="HT63">
        <f t="shared" si="484"/>
        <v>4200.8499999999995</v>
      </c>
      <c r="HU63">
        <f t="shared" si="485"/>
        <v>0</v>
      </c>
      <c r="HV63">
        <f t="shared" si="486"/>
        <v>0</v>
      </c>
      <c r="HW63">
        <f t="shared" si="487"/>
        <v>0</v>
      </c>
      <c r="HX63">
        <f t="shared" si="488"/>
        <v>0</v>
      </c>
      <c r="HY63">
        <f t="shared" si="489"/>
        <v>0</v>
      </c>
      <c r="HZ63">
        <f t="shared" si="490"/>
        <v>0</v>
      </c>
      <c r="IA63">
        <f t="shared" si="491"/>
        <v>0</v>
      </c>
      <c r="IB63">
        <f t="shared" si="492"/>
        <v>0</v>
      </c>
      <c r="IC63">
        <f t="shared" si="493"/>
        <v>0</v>
      </c>
      <c r="ID63">
        <f t="shared" si="494"/>
        <v>4090.08</v>
      </c>
      <c r="IE63">
        <f t="shared" si="495"/>
        <v>0</v>
      </c>
      <c r="IF63">
        <f t="shared" si="496"/>
        <v>0</v>
      </c>
      <c r="IG63">
        <f t="shared" si="497"/>
        <v>0</v>
      </c>
      <c r="IH63">
        <f t="shared" si="498"/>
        <v>0</v>
      </c>
      <c r="II63">
        <f t="shared" si="499"/>
        <v>0</v>
      </c>
      <c r="IJ63">
        <f t="shared" si="500"/>
        <v>0</v>
      </c>
      <c r="IK63">
        <f t="shared" si="501"/>
        <v>0</v>
      </c>
      <c r="IL63">
        <f t="shared" si="502"/>
        <v>0</v>
      </c>
      <c r="IM63">
        <f t="shared" si="503"/>
        <v>110.76999999999998</v>
      </c>
      <c r="IN63">
        <f t="shared" si="504"/>
        <v>4443.59</v>
      </c>
      <c r="IO63">
        <f t="shared" si="505"/>
        <v>4090.08</v>
      </c>
      <c r="IP63">
        <f t="shared" si="506"/>
        <v>99.490000000000009</v>
      </c>
      <c r="IQ63">
        <f t="shared" si="507"/>
        <v>453.00000000000023</v>
      </c>
      <c r="IR63">
        <f t="shared" si="508"/>
        <v>2</v>
      </c>
      <c r="IS63">
        <f t="shared" si="509"/>
        <v>3</v>
      </c>
      <c r="IT63">
        <f t="shared" si="510"/>
        <v>2</v>
      </c>
      <c r="JQ63">
        <f t="shared" si="511"/>
        <v>2</v>
      </c>
      <c r="JR63">
        <f t="shared" si="512"/>
        <v>3</v>
      </c>
      <c r="JZ63">
        <v>60</v>
      </c>
      <c r="KA63">
        <f t="shared" si="703"/>
        <v>0</v>
      </c>
      <c r="KB63">
        <f t="shared" si="704"/>
        <v>0</v>
      </c>
      <c r="KC63">
        <f t="shared" si="705"/>
        <v>0</v>
      </c>
      <c r="KD63">
        <f t="shared" si="706"/>
        <v>0</v>
      </c>
      <c r="KE63">
        <f t="shared" si="707"/>
        <v>0</v>
      </c>
      <c r="KF63">
        <f t="shared" si="708"/>
        <v>0</v>
      </c>
      <c r="KG63">
        <f t="shared" si="709"/>
        <v>0</v>
      </c>
      <c r="KH63">
        <f t="shared" si="710"/>
        <v>0</v>
      </c>
      <c r="KI63">
        <f t="shared" si="711"/>
        <v>0</v>
      </c>
      <c r="KJ63">
        <f t="shared" si="712"/>
        <v>0</v>
      </c>
      <c r="KK63">
        <f t="shared" si="513"/>
        <v>0</v>
      </c>
      <c r="KL63">
        <f t="shared" si="514"/>
        <v>0</v>
      </c>
      <c r="KM63">
        <f t="shared" si="515"/>
        <v>0</v>
      </c>
      <c r="KN63">
        <f t="shared" si="516"/>
        <v>0</v>
      </c>
      <c r="KO63">
        <f t="shared" si="517"/>
        <v>0</v>
      </c>
      <c r="KP63">
        <f t="shared" si="518"/>
        <v>0</v>
      </c>
      <c r="KQ63">
        <f t="shared" si="519"/>
        <v>0</v>
      </c>
      <c r="KR63">
        <f t="shared" si="520"/>
        <v>0</v>
      </c>
      <c r="KS63">
        <f t="shared" si="521"/>
        <v>0</v>
      </c>
      <c r="KT63">
        <f t="shared" si="522"/>
        <v>0</v>
      </c>
      <c r="KU63">
        <f t="shared" si="523"/>
        <v>0</v>
      </c>
      <c r="KV63">
        <f t="shared" si="524"/>
        <v>0</v>
      </c>
      <c r="KW63">
        <f t="shared" si="525"/>
        <v>0</v>
      </c>
      <c r="KX63">
        <f t="shared" si="526"/>
        <v>0</v>
      </c>
      <c r="KY63">
        <f t="shared" si="527"/>
        <v>0</v>
      </c>
      <c r="KZ63">
        <f t="shared" si="528"/>
        <v>0</v>
      </c>
      <c r="LA63">
        <f t="shared" si="529"/>
        <v>0</v>
      </c>
      <c r="LB63">
        <f t="shared" si="530"/>
        <v>0</v>
      </c>
      <c r="LC63">
        <f t="shared" si="531"/>
        <v>0</v>
      </c>
      <c r="LD63">
        <f t="shared" si="532"/>
        <v>0</v>
      </c>
      <c r="LE63">
        <f t="shared" si="533"/>
        <v>0</v>
      </c>
      <c r="LF63">
        <f t="shared" si="534"/>
        <v>0</v>
      </c>
      <c r="LG63">
        <f t="shared" si="535"/>
        <v>0</v>
      </c>
      <c r="LH63">
        <f t="shared" si="536"/>
        <v>0</v>
      </c>
      <c r="LI63">
        <f t="shared" si="537"/>
        <v>0</v>
      </c>
      <c r="LJ63">
        <f t="shared" si="538"/>
        <v>0</v>
      </c>
      <c r="LK63">
        <f t="shared" si="539"/>
        <v>0</v>
      </c>
      <c r="LL63">
        <f t="shared" si="540"/>
        <v>0</v>
      </c>
      <c r="LM63">
        <f t="shared" si="541"/>
        <v>0</v>
      </c>
      <c r="LN63">
        <f t="shared" si="542"/>
        <v>0</v>
      </c>
      <c r="LO63">
        <f t="shared" si="543"/>
        <v>553</v>
      </c>
      <c r="LP63">
        <f t="shared" si="544"/>
        <v>0</v>
      </c>
      <c r="LQ63">
        <f t="shared" si="545"/>
        <v>0</v>
      </c>
      <c r="LR63">
        <f t="shared" si="546"/>
        <v>0</v>
      </c>
      <c r="LS63">
        <f t="shared" si="547"/>
        <v>0</v>
      </c>
      <c r="LT63" t="str">
        <f t="shared" si="548"/>
        <v/>
      </c>
      <c r="LU63" t="str">
        <f t="shared" si="549"/>
        <v/>
      </c>
      <c r="LV63">
        <f t="shared" si="550"/>
        <v>3</v>
      </c>
      <c r="MS63">
        <f t="shared" si="551"/>
        <v>999</v>
      </c>
      <c r="MT63">
        <f t="shared" si="552"/>
        <v>999</v>
      </c>
      <c r="NB63">
        <v>60</v>
      </c>
      <c r="NC63">
        <f t="shared" si="713"/>
        <v>0</v>
      </c>
      <c r="ND63">
        <f t="shared" si="714"/>
        <v>0</v>
      </c>
      <c r="NE63">
        <f t="shared" si="715"/>
        <v>0</v>
      </c>
      <c r="NF63">
        <f t="shared" si="716"/>
        <v>0</v>
      </c>
      <c r="NG63">
        <f t="shared" si="717"/>
        <v>0</v>
      </c>
      <c r="NH63">
        <f t="shared" si="718"/>
        <v>0</v>
      </c>
      <c r="NI63">
        <f t="shared" si="719"/>
        <v>0</v>
      </c>
      <c r="NJ63">
        <f t="shared" si="720"/>
        <v>0</v>
      </c>
      <c r="NK63">
        <f t="shared" si="721"/>
        <v>0</v>
      </c>
      <c r="NL63">
        <f t="shared" si="722"/>
        <v>0</v>
      </c>
      <c r="NM63">
        <f t="shared" si="553"/>
        <v>0</v>
      </c>
      <c r="NN63">
        <f t="shared" si="554"/>
        <v>0</v>
      </c>
      <c r="NO63">
        <f t="shared" si="555"/>
        <v>0</v>
      </c>
      <c r="NP63">
        <f t="shared" si="556"/>
        <v>0</v>
      </c>
      <c r="NQ63">
        <f t="shared" si="557"/>
        <v>0</v>
      </c>
      <c r="NR63">
        <f t="shared" si="558"/>
        <v>0</v>
      </c>
      <c r="NS63">
        <f t="shared" si="559"/>
        <v>0</v>
      </c>
      <c r="NT63">
        <f t="shared" si="560"/>
        <v>0</v>
      </c>
      <c r="NU63">
        <f t="shared" si="561"/>
        <v>0</v>
      </c>
      <c r="NV63">
        <f t="shared" si="562"/>
        <v>0</v>
      </c>
      <c r="NW63">
        <f t="shared" si="563"/>
        <v>0</v>
      </c>
      <c r="NX63">
        <f t="shared" si="564"/>
        <v>0</v>
      </c>
      <c r="NY63">
        <f t="shared" si="565"/>
        <v>0</v>
      </c>
      <c r="NZ63">
        <f t="shared" si="566"/>
        <v>0</v>
      </c>
      <c r="OA63">
        <f t="shared" si="567"/>
        <v>0</v>
      </c>
      <c r="OB63">
        <f t="shared" si="568"/>
        <v>0</v>
      </c>
      <c r="OC63">
        <f t="shared" si="569"/>
        <v>0</v>
      </c>
      <c r="OD63">
        <f t="shared" si="570"/>
        <v>0</v>
      </c>
      <c r="OE63">
        <f t="shared" si="571"/>
        <v>0</v>
      </c>
      <c r="OF63">
        <f t="shared" si="572"/>
        <v>0</v>
      </c>
      <c r="OG63">
        <f t="shared" si="573"/>
        <v>0</v>
      </c>
      <c r="OH63">
        <f t="shared" si="574"/>
        <v>0</v>
      </c>
      <c r="OI63">
        <f t="shared" si="575"/>
        <v>0</v>
      </c>
      <c r="OJ63">
        <f t="shared" si="576"/>
        <v>0</v>
      </c>
      <c r="OK63">
        <f t="shared" si="577"/>
        <v>0</v>
      </c>
      <c r="OL63">
        <f t="shared" si="578"/>
        <v>0</v>
      </c>
      <c r="OM63">
        <f t="shared" si="579"/>
        <v>0</v>
      </c>
      <c r="ON63">
        <f t="shared" si="580"/>
        <v>0</v>
      </c>
      <c r="OO63">
        <f t="shared" si="581"/>
        <v>0</v>
      </c>
      <c r="OP63">
        <f t="shared" si="582"/>
        <v>0</v>
      </c>
      <c r="OQ63">
        <f t="shared" si="583"/>
        <v>653</v>
      </c>
      <c r="OR63">
        <f t="shared" si="584"/>
        <v>0</v>
      </c>
      <c r="OS63">
        <f t="shared" si="585"/>
        <v>0</v>
      </c>
      <c r="OT63">
        <f t="shared" si="586"/>
        <v>0</v>
      </c>
      <c r="OU63">
        <f t="shared" si="587"/>
        <v>0</v>
      </c>
      <c r="OV63" t="str">
        <f t="shared" si="588"/>
        <v/>
      </c>
      <c r="OW63" t="str">
        <f t="shared" si="589"/>
        <v/>
      </c>
      <c r="OX63">
        <f t="shared" si="590"/>
        <v>3</v>
      </c>
      <c r="PU63">
        <f t="shared" si="591"/>
        <v>999</v>
      </c>
      <c r="PV63">
        <f t="shared" si="592"/>
        <v>999</v>
      </c>
      <c r="QD63">
        <v>60</v>
      </c>
      <c r="QE63">
        <f t="shared" si="723"/>
        <v>0</v>
      </c>
      <c r="QF63">
        <f t="shared" si="724"/>
        <v>0</v>
      </c>
      <c r="QG63">
        <f t="shared" si="725"/>
        <v>0</v>
      </c>
      <c r="QH63">
        <f t="shared" si="726"/>
        <v>0</v>
      </c>
      <c r="QI63">
        <f t="shared" si="727"/>
        <v>0</v>
      </c>
      <c r="QJ63">
        <f t="shared" si="728"/>
        <v>0</v>
      </c>
      <c r="QK63">
        <f t="shared" si="729"/>
        <v>0</v>
      </c>
      <c r="QL63">
        <f t="shared" si="730"/>
        <v>0</v>
      </c>
      <c r="QM63">
        <f t="shared" si="731"/>
        <v>0</v>
      </c>
      <c r="QN63">
        <f t="shared" si="732"/>
        <v>0</v>
      </c>
      <c r="QO63">
        <f t="shared" si="593"/>
        <v>0</v>
      </c>
      <c r="QP63">
        <f t="shared" si="594"/>
        <v>0</v>
      </c>
      <c r="QQ63">
        <f t="shared" si="595"/>
        <v>0</v>
      </c>
      <c r="QR63">
        <f t="shared" si="596"/>
        <v>0</v>
      </c>
      <c r="QS63">
        <f t="shared" si="597"/>
        <v>0</v>
      </c>
      <c r="QT63">
        <f t="shared" si="598"/>
        <v>0</v>
      </c>
      <c r="QU63">
        <f t="shared" si="599"/>
        <v>0</v>
      </c>
      <c r="QV63">
        <f t="shared" si="600"/>
        <v>0</v>
      </c>
      <c r="QW63">
        <f t="shared" si="601"/>
        <v>0</v>
      </c>
      <c r="QX63">
        <f t="shared" si="602"/>
        <v>0</v>
      </c>
      <c r="QY63">
        <f t="shared" si="603"/>
        <v>0</v>
      </c>
      <c r="QZ63">
        <f t="shared" si="604"/>
        <v>0</v>
      </c>
      <c r="RA63">
        <f t="shared" si="605"/>
        <v>0</v>
      </c>
      <c r="RB63">
        <f t="shared" si="606"/>
        <v>0</v>
      </c>
      <c r="RC63">
        <f t="shared" si="607"/>
        <v>0</v>
      </c>
      <c r="RD63">
        <f t="shared" si="608"/>
        <v>0</v>
      </c>
      <c r="RE63">
        <f t="shared" si="609"/>
        <v>0</v>
      </c>
      <c r="RF63">
        <f t="shared" si="610"/>
        <v>0</v>
      </c>
      <c r="RG63">
        <f t="shared" si="611"/>
        <v>0</v>
      </c>
      <c r="RH63">
        <f t="shared" si="612"/>
        <v>0</v>
      </c>
      <c r="RI63">
        <f t="shared" si="613"/>
        <v>0</v>
      </c>
      <c r="RJ63">
        <f t="shared" si="614"/>
        <v>0</v>
      </c>
      <c r="RK63">
        <f t="shared" si="615"/>
        <v>0</v>
      </c>
      <c r="RL63">
        <f t="shared" si="616"/>
        <v>0</v>
      </c>
      <c r="RM63">
        <f t="shared" si="617"/>
        <v>0</v>
      </c>
      <c r="RN63">
        <f t="shared" si="618"/>
        <v>0</v>
      </c>
      <c r="RO63">
        <f t="shared" si="619"/>
        <v>0</v>
      </c>
      <c r="RP63">
        <f t="shared" si="620"/>
        <v>0</v>
      </c>
      <c r="RQ63">
        <f t="shared" si="621"/>
        <v>0</v>
      </c>
      <c r="RR63">
        <f t="shared" si="622"/>
        <v>0</v>
      </c>
      <c r="RS63">
        <f t="shared" si="623"/>
        <v>753</v>
      </c>
      <c r="RT63">
        <f t="shared" si="624"/>
        <v>0</v>
      </c>
      <c r="RU63">
        <f t="shared" si="625"/>
        <v>0</v>
      </c>
      <c r="RV63">
        <f t="shared" si="626"/>
        <v>0</v>
      </c>
      <c r="RW63">
        <f t="shared" si="627"/>
        <v>0</v>
      </c>
      <c r="RX63" t="str">
        <f t="shared" si="628"/>
        <v/>
      </c>
      <c r="RY63" t="str">
        <f t="shared" si="629"/>
        <v/>
      </c>
      <c r="RZ63">
        <f t="shared" si="630"/>
        <v>3</v>
      </c>
      <c r="SW63">
        <f t="shared" si="631"/>
        <v>999</v>
      </c>
      <c r="SX63">
        <f t="shared" si="632"/>
        <v>999</v>
      </c>
      <c r="TF63">
        <v>60</v>
      </c>
      <c r="TG63">
        <f t="shared" si="733"/>
        <v>0</v>
      </c>
      <c r="TH63">
        <f t="shared" si="734"/>
        <v>0</v>
      </c>
      <c r="TI63">
        <f t="shared" si="735"/>
        <v>0</v>
      </c>
      <c r="TJ63">
        <f t="shared" si="736"/>
        <v>0</v>
      </c>
      <c r="TK63">
        <f t="shared" si="737"/>
        <v>0</v>
      </c>
      <c r="TL63">
        <f t="shared" si="738"/>
        <v>0</v>
      </c>
      <c r="TM63">
        <f t="shared" si="739"/>
        <v>0</v>
      </c>
      <c r="TN63">
        <f t="shared" si="740"/>
        <v>0</v>
      </c>
      <c r="TO63">
        <f t="shared" si="741"/>
        <v>0</v>
      </c>
      <c r="TP63">
        <f t="shared" si="742"/>
        <v>0</v>
      </c>
      <c r="TQ63">
        <f t="shared" si="633"/>
        <v>0</v>
      </c>
      <c r="TR63">
        <f t="shared" si="634"/>
        <v>0</v>
      </c>
      <c r="TS63">
        <f t="shared" si="635"/>
        <v>0</v>
      </c>
      <c r="TT63">
        <f t="shared" si="636"/>
        <v>0</v>
      </c>
      <c r="TU63">
        <f t="shared" si="637"/>
        <v>0</v>
      </c>
      <c r="TV63">
        <f t="shared" si="638"/>
        <v>0</v>
      </c>
      <c r="TW63">
        <f t="shared" si="639"/>
        <v>0</v>
      </c>
      <c r="TX63">
        <f t="shared" si="640"/>
        <v>0</v>
      </c>
      <c r="TY63">
        <f t="shared" si="641"/>
        <v>0</v>
      </c>
      <c r="TZ63">
        <f t="shared" si="642"/>
        <v>0</v>
      </c>
      <c r="UA63">
        <f t="shared" si="643"/>
        <v>0</v>
      </c>
      <c r="UB63">
        <f t="shared" si="644"/>
        <v>0</v>
      </c>
      <c r="UC63">
        <f t="shared" si="645"/>
        <v>0</v>
      </c>
      <c r="UD63">
        <f t="shared" si="646"/>
        <v>0</v>
      </c>
      <c r="UE63">
        <f t="shared" si="647"/>
        <v>0</v>
      </c>
      <c r="UF63">
        <f t="shared" si="648"/>
        <v>0</v>
      </c>
      <c r="UG63">
        <f t="shared" si="649"/>
        <v>0</v>
      </c>
      <c r="UH63">
        <f t="shared" si="650"/>
        <v>0</v>
      </c>
      <c r="UI63">
        <f t="shared" si="651"/>
        <v>0</v>
      </c>
      <c r="UJ63">
        <f t="shared" si="652"/>
        <v>0</v>
      </c>
      <c r="UK63">
        <f t="shared" si="653"/>
        <v>0</v>
      </c>
      <c r="UL63">
        <f t="shared" si="654"/>
        <v>0</v>
      </c>
      <c r="UM63">
        <f t="shared" si="655"/>
        <v>0</v>
      </c>
      <c r="UN63">
        <f t="shared" si="656"/>
        <v>0</v>
      </c>
      <c r="UO63">
        <f t="shared" si="657"/>
        <v>0</v>
      </c>
      <c r="UP63">
        <f t="shared" si="658"/>
        <v>0</v>
      </c>
      <c r="UQ63">
        <f t="shared" si="659"/>
        <v>0</v>
      </c>
      <c r="UR63">
        <f t="shared" si="660"/>
        <v>0</v>
      </c>
      <c r="US63">
        <f t="shared" si="661"/>
        <v>0</v>
      </c>
      <c r="UT63">
        <f t="shared" si="662"/>
        <v>0</v>
      </c>
      <c r="UU63">
        <f t="shared" si="663"/>
        <v>853</v>
      </c>
      <c r="UV63">
        <f t="shared" si="664"/>
        <v>0</v>
      </c>
      <c r="UW63">
        <f t="shared" si="665"/>
        <v>0</v>
      </c>
      <c r="UX63">
        <f t="shared" si="666"/>
        <v>0</v>
      </c>
      <c r="UY63">
        <f t="shared" si="667"/>
        <v>0</v>
      </c>
      <c r="UZ63" t="str">
        <f t="shared" si="668"/>
        <v/>
      </c>
      <c r="VA63" t="str">
        <f t="shared" si="669"/>
        <v/>
      </c>
      <c r="VB63">
        <f t="shared" si="670"/>
        <v>3</v>
      </c>
      <c r="VY63">
        <f t="shared" si="671"/>
        <v>999</v>
      </c>
      <c r="VZ63">
        <f t="shared" si="672"/>
        <v>999</v>
      </c>
      <c r="WH63">
        <v>60</v>
      </c>
      <c r="WI63">
        <f t="shared" si="383"/>
        <v>0</v>
      </c>
      <c r="WJ63">
        <f t="shared" si="384"/>
        <v>4773.92</v>
      </c>
      <c r="WK63">
        <f t="shared" si="385"/>
        <v>177.47</v>
      </c>
      <c r="WL63">
        <f t="shared" si="386"/>
        <v>0</v>
      </c>
      <c r="WM63">
        <f t="shared" si="387"/>
        <v>0</v>
      </c>
      <c r="WN63">
        <f t="shared" si="388"/>
        <v>0</v>
      </c>
      <c r="WO63">
        <f t="shared" si="389"/>
        <v>0</v>
      </c>
      <c r="WP63">
        <f t="shared" si="390"/>
        <v>0</v>
      </c>
      <c r="WQ63">
        <f t="shared" si="391"/>
        <v>0</v>
      </c>
      <c r="WR63">
        <f t="shared" si="392"/>
        <v>0</v>
      </c>
      <c r="WS63">
        <f t="shared" si="280"/>
        <v>0</v>
      </c>
      <c r="WT63">
        <f t="shared" si="281"/>
        <v>163</v>
      </c>
      <c r="WU63">
        <f t="shared" si="282"/>
        <v>179.23</v>
      </c>
      <c r="WV63">
        <f t="shared" si="283"/>
        <v>0</v>
      </c>
      <c r="WW63">
        <f t="shared" si="284"/>
        <v>0</v>
      </c>
      <c r="WX63">
        <f t="shared" si="285"/>
        <v>0</v>
      </c>
      <c r="WY63">
        <f t="shared" si="286"/>
        <v>0</v>
      </c>
      <c r="WZ63">
        <f t="shared" si="287"/>
        <v>0</v>
      </c>
      <c r="XA63">
        <f t="shared" si="288"/>
        <v>0</v>
      </c>
      <c r="XB63">
        <f t="shared" si="289"/>
        <v>0</v>
      </c>
      <c r="XC63">
        <f t="shared" si="290"/>
        <v>0</v>
      </c>
      <c r="XD63">
        <f t="shared" si="291"/>
        <v>4720.28</v>
      </c>
      <c r="XE63">
        <f t="shared" si="292"/>
        <v>0</v>
      </c>
      <c r="XF63">
        <f t="shared" si="293"/>
        <v>0</v>
      </c>
      <c r="XG63">
        <f t="shared" si="294"/>
        <v>0</v>
      </c>
      <c r="XH63">
        <f t="shared" si="295"/>
        <v>0</v>
      </c>
      <c r="XI63">
        <f t="shared" si="296"/>
        <v>0</v>
      </c>
      <c r="XJ63">
        <f t="shared" si="297"/>
        <v>0</v>
      </c>
      <c r="XK63">
        <f t="shared" si="298"/>
        <v>0</v>
      </c>
      <c r="XL63">
        <f t="shared" si="299"/>
        <v>0</v>
      </c>
      <c r="XM63">
        <f t="shared" si="300"/>
        <v>0</v>
      </c>
      <c r="XN63">
        <f t="shared" si="301"/>
        <v>4720.28</v>
      </c>
      <c r="XO63">
        <f t="shared" si="302"/>
        <v>0</v>
      </c>
      <c r="XP63">
        <f t="shared" si="303"/>
        <v>0</v>
      </c>
      <c r="XQ63">
        <f t="shared" si="304"/>
        <v>0</v>
      </c>
      <c r="XR63">
        <f t="shared" si="305"/>
        <v>0</v>
      </c>
      <c r="XS63">
        <f t="shared" si="306"/>
        <v>0</v>
      </c>
      <c r="XT63">
        <f t="shared" si="307"/>
        <v>0</v>
      </c>
      <c r="XU63">
        <f t="shared" si="308"/>
        <v>0</v>
      </c>
      <c r="XV63">
        <f t="shared" si="309"/>
        <v>0</v>
      </c>
      <c r="XX63">
        <f t="shared" si="310"/>
        <v>4951.3900000000003</v>
      </c>
      <c r="XY63">
        <f t="shared" si="311"/>
        <v>4720.28</v>
      </c>
      <c r="XZ63">
        <f t="shared" si="312"/>
        <v>111.12</v>
      </c>
    </row>
    <row r="64" spans="1:650" x14ac:dyDescent="0.45">
      <c r="B64" s="31">
        <f>IF((IF($D$20="Snowball",CJ7,FL7)&gt;0.005),4,"")</f>
        <v>4</v>
      </c>
      <c r="C64" s="32">
        <f>IF(AND((IF($D$20="Snowball",CJ7,FL7)&gt;0.005),$D$19&lt;&gt;""),EDATE($D$19,3),"")</f>
        <v>46113</v>
      </c>
      <c r="D64" s="29">
        <f t="shared" si="743"/>
        <v>652.99999999999977</v>
      </c>
      <c r="E64" s="29">
        <f t="shared" si="744"/>
        <v>277.68</v>
      </c>
      <c r="F64" s="29">
        <f t="shared" si="745"/>
        <v>375.31999999999977</v>
      </c>
      <c r="G64" s="29">
        <f t="shared" si="746"/>
        <v>17034.830000000002</v>
      </c>
      <c r="H64" s="35" t="str">
        <f t="shared" si="747"/>
        <v>Card A</v>
      </c>
      <c r="I64" s="36" t="str">
        <f t="shared" si="748"/>
        <v/>
      </c>
      <c r="AT64">
        <v>61</v>
      </c>
      <c r="AU64">
        <f t="shared" si="673"/>
        <v>0</v>
      </c>
      <c r="AV64">
        <f t="shared" si="674"/>
        <v>0</v>
      </c>
      <c r="AW64">
        <f t="shared" si="675"/>
        <v>0</v>
      </c>
      <c r="AX64">
        <f t="shared" si="676"/>
        <v>0</v>
      </c>
      <c r="AY64">
        <f t="shared" si="677"/>
        <v>0</v>
      </c>
      <c r="AZ64">
        <f t="shared" si="678"/>
        <v>0</v>
      </c>
      <c r="BA64">
        <f t="shared" si="679"/>
        <v>0</v>
      </c>
      <c r="BB64">
        <f t="shared" si="680"/>
        <v>0</v>
      </c>
      <c r="BC64">
        <f t="shared" si="681"/>
        <v>0</v>
      </c>
      <c r="BD64">
        <f t="shared" si="682"/>
        <v>0</v>
      </c>
      <c r="BE64">
        <f t="shared" si="393"/>
        <v>0</v>
      </c>
      <c r="BF64">
        <f t="shared" si="394"/>
        <v>0</v>
      </c>
      <c r="BG64">
        <f t="shared" si="395"/>
        <v>0</v>
      </c>
      <c r="BH64">
        <f t="shared" si="396"/>
        <v>0</v>
      </c>
      <c r="BI64">
        <f t="shared" si="397"/>
        <v>0</v>
      </c>
      <c r="BJ64">
        <f t="shared" si="398"/>
        <v>0</v>
      </c>
      <c r="BK64">
        <f t="shared" si="399"/>
        <v>0</v>
      </c>
      <c r="BL64">
        <f t="shared" si="400"/>
        <v>0</v>
      </c>
      <c r="BM64">
        <f t="shared" si="401"/>
        <v>0</v>
      </c>
      <c r="BN64">
        <f t="shared" si="402"/>
        <v>0</v>
      </c>
      <c r="BO64">
        <f t="shared" si="403"/>
        <v>0</v>
      </c>
      <c r="BP64">
        <f t="shared" si="404"/>
        <v>0</v>
      </c>
      <c r="BQ64">
        <f t="shared" si="405"/>
        <v>0</v>
      </c>
      <c r="BR64">
        <f t="shared" si="406"/>
        <v>0</v>
      </c>
      <c r="BS64">
        <f t="shared" si="407"/>
        <v>0</v>
      </c>
      <c r="BT64">
        <f t="shared" si="408"/>
        <v>0</v>
      </c>
      <c r="BU64">
        <f t="shared" si="409"/>
        <v>0</v>
      </c>
      <c r="BV64">
        <f t="shared" si="410"/>
        <v>0</v>
      </c>
      <c r="BW64">
        <f t="shared" si="411"/>
        <v>0</v>
      </c>
      <c r="BX64">
        <f t="shared" si="412"/>
        <v>0</v>
      </c>
      <c r="BY64">
        <f t="shared" si="413"/>
        <v>0</v>
      </c>
      <c r="BZ64">
        <f t="shared" si="414"/>
        <v>0</v>
      </c>
      <c r="CA64">
        <f t="shared" si="415"/>
        <v>0</v>
      </c>
      <c r="CB64">
        <f t="shared" si="416"/>
        <v>0</v>
      </c>
      <c r="CC64">
        <f t="shared" si="417"/>
        <v>0</v>
      </c>
      <c r="CD64">
        <f t="shared" si="418"/>
        <v>0</v>
      </c>
      <c r="CE64">
        <f t="shared" si="419"/>
        <v>0</v>
      </c>
      <c r="CF64">
        <f t="shared" si="420"/>
        <v>0</v>
      </c>
      <c r="CG64">
        <f t="shared" si="421"/>
        <v>0</v>
      </c>
      <c r="CH64">
        <f t="shared" si="422"/>
        <v>0</v>
      </c>
      <c r="CI64">
        <f t="shared" si="423"/>
        <v>653</v>
      </c>
      <c r="CJ64">
        <f t="shared" si="424"/>
        <v>0</v>
      </c>
      <c r="CK64">
        <f t="shared" si="425"/>
        <v>0</v>
      </c>
      <c r="CL64">
        <f t="shared" si="426"/>
        <v>0</v>
      </c>
      <c r="CM64">
        <f t="shared" si="427"/>
        <v>0</v>
      </c>
      <c r="CN64" t="str">
        <f t="shared" si="428"/>
        <v/>
      </c>
      <c r="CO64" t="str">
        <f t="shared" si="429"/>
        <v/>
      </c>
      <c r="CP64">
        <f t="shared" si="430"/>
        <v>3</v>
      </c>
      <c r="DM64">
        <f t="shared" si="431"/>
        <v>999</v>
      </c>
      <c r="DN64">
        <f t="shared" si="432"/>
        <v>999</v>
      </c>
      <c r="DV64">
        <v>61</v>
      </c>
      <c r="DW64">
        <f t="shared" si="683"/>
        <v>0</v>
      </c>
      <c r="DX64">
        <f t="shared" si="684"/>
        <v>0</v>
      </c>
      <c r="DY64">
        <f t="shared" si="685"/>
        <v>0</v>
      </c>
      <c r="DZ64">
        <f t="shared" si="686"/>
        <v>0</v>
      </c>
      <c r="EA64">
        <f t="shared" si="687"/>
        <v>0</v>
      </c>
      <c r="EB64">
        <f t="shared" si="688"/>
        <v>0</v>
      </c>
      <c r="EC64">
        <f t="shared" si="689"/>
        <v>0</v>
      </c>
      <c r="ED64">
        <f t="shared" si="690"/>
        <v>0</v>
      </c>
      <c r="EE64">
        <f t="shared" si="691"/>
        <v>0</v>
      </c>
      <c r="EF64">
        <f t="shared" si="692"/>
        <v>0</v>
      </c>
      <c r="EG64">
        <f t="shared" si="433"/>
        <v>0</v>
      </c>
      <c r="EH64">
        <f t="shared" si="434"/>
        <v>0</v>
      </c>
      <c r="EI64">
        <f t="shared" si="435"/>
        <v>0</v>
      </c>
      <c r="EJ64">
        <f t="shared" si="436"/>
        <v>0</v>
      </c>
      <c r="EK64">
        <f t="shared" si="437"/>
        <v>0</v>
      </c>
      <c r="EL64">
        <f t="shared" si="438"/>
        <v>0</v>
      </c>
      <c r="EM64">
        <f t="shared" si="439"/>
        <v>0</v>
      </c>
      <c r="EN64">
        <f t="shared" si="440"/>
        <v>0</v>
      </c>
      <c r="EO64">
        <f t="shared" si="441"/>
        <v>0</v>
      </c>
      <c r="EP64">
        <f t="shared" si="442"/>
        <v>0</v>
      </c>
      <c r="EQ64">
        <f t="shared" si="443"/>
        <v>0</v>
      </c>
      <c r="ER64">
        <f t="shared" si="444"/>
        <v>0</v>
      </c>
      <c r="ES64">
        <f t="shared" si="445"/>
        <v>0</v>
      </c>
      <c r="ET64">
        <f t="shared" si="446"/>
        <v>0</v>
      </c>
      <c r="EU64">
        <f t="shared" si="447"/>
        <v>0</v>
      </c>
      <c r="EV64">
        <f t="shared" si="448"/>
        <v>0</v>
      </c>
      <c r="EW64">
        <f t="shared" si="449"/>
        <v>0</v>
      </c>
      <c r="EX64">
        <f t="shared" si="450"/>
        <v>0</v>
      </c>
      <c r="EY64">
        <f t="shared" si="451"/>
        <v>0</v>
      </c>
      <c r="EZ64">
        <f t="shared" si="452"/>
        <v>0</v>
      </c>
      <c r="FA64">
        <f t="shared" si="453"/>
        <v>0</v>
      </c>
      <c r="FB64">
        <f t="shared" si="454"/>
        <v>0</v>
      </c>
      <c r="FC64">
        <f t="shared" si="455"/>
        <v>0</v>
      </c>
      <c r="FD64">
        <f t="shared" si="456"/>
        <v>0</v>
      </c>
      <c r="FE64">
        <f t="shared" si="457"/>
        <v>0</v>
      </c>
      <c r="FF64">
        <f t="shared" si="458"/>
        <v>0</v>
      </c>
      <c r="FG64">
        <f t="shared" si="459"/>
        <v>0</v>
      </c>
      <c r="FH64">
        <f t="shared" si="460"/>
        <v>0</v>
      </c>
      <c r="FI64">
        <f t="shared" si="461"/>
        <v>0</v>
      </c>
      <c r="FJ64">
        <f t="shared" si="462"/>
        <v>0</v>
      </c>
      <c r="FK64">
        <f t="shared" si="463"/>
        <v>653</v>
      </c>
      <c r="FL64">
        <f t="shared" si="464"/>
        <v>0</v>
      </c>
      <c r="FM64">
        <f t="shared" si="465"/>
        <v>0</v>
      </c>
      <c r="FN64">
        <f t="shared" si="466"/>
        <v>0</v>
      </c>
      <c r="FO64">
        <f t="shared" si="467"/>
        <v>0</v>
      </c>
      <c r="FP64" t="str">
        <f t="shared" si="468"/>
        <v/>
      </c>
      <c r="FQ64" t="str">
        <f t="shared" si="469"/>
        <v/>
      </c>
      <c r="FR64">
        <f t="shared" si="470"/>
        <v>3</v>
      </c>
      <c r="GO64">
        <f t="shared" si="471"/>
        <v>999</v>
      </c>
      <c r="GP64">
        <f t="shared" si="472"/>
        <v>999</v>
      </c>
      <c r="GX64">
        <v>61</v>
      </c>
      <c r="GY64">
        <f t="shared" si="693"/>
        <v>0</v>
      </c>
      <c r="GZ64">
        <f t="shared" si="694"/>
        <v>4090.08</v>
      </c>
      <c r="HA64">
        <f t="shared" si="695"/>
        <v>0</v>
      </c>
      <c r="HB64">
        <f t="shared" si="696"/>
        <v>0</v>
      </c>
      <c r="HC64">
        <f t="shared" si="697"/>
        <v>0</v>
      </c>
      <c r="HD64">
        <f t="shared" si="698"/>
        <v>0</v>
      </c>
      <c r="HE64">
        <f t="shared" si="699"/>
        <v>0</v>
      </c>
      <c r="HF64">
        <f t="shared" si="700"/>
        <v>0</v>
      </c>
      <c r="HG64">
        <f t="shared" si="701"/>
        <v>0</v>
      </c>
      <c r="HH64">
        <f t="shared" si="702"/>
        <v>0</v>
      </c>
      <c r="HI64">
        <f t="shared" si="473"/>
        <v>0</v>
      </c>
      <c r="HJ64">
        <f t="shared" si="474"/>
        <v>163</v>
      </c>
      <c r="HK64">
        <f t="shared" si="475"/>
        <v>0</v>
      </c>
      <c r="HL64">
        <f t="shared" si="476"/>
        <v>0</v>
      </c>
      <c r="HM64">
        <f t="shared" si="477"/>
        <v>0</v>
      </c>
      <c r="HN64">
        <f t="shared" si="478"/>
        <v>0</v>
      </c>
      <c r="HO64">
        <f t="shared" si="479"/>
        <v>0</v>
      </c>
      <c r="HP64">
        <f t="shared" si="480"/>
        <v>0</v>
      </c>
      <c r="HQ64">
        <f t="shared" si="481"/>
        <v>0</v>
      </c>
      <c r="HR64">
        <f t="shared" si="482"/>
        <v>0</v>
      </c>
      <c r="HS64">
        <f t="shared" si="483"/>
        <v>0</v>
      </c>
      <c r="HT64">
        <f t="shared" si="484"/>
        <v>4020.7799999999997</v>
      </c>
      <c r="HU64">
        <f t="shared" si="485"/>
        <v>0</v>
      </c>
      <c r="HV64">
        <f t="shared" si="486"/>
        <v>0</v>
      </c>
      <c r="HW64">
        <f t="shared" si="487"/>
        <v>0</v>
      </c>
      <c r="HX64">
        <f t="shared" si="488"/>
        <v>0</v>
      </c>
      <c r="HY64">
        <f t="shared" si="489"/>
        <v>0</v>
      </c>
      <c r="HZ64">
        <f t="shared" si="490"/>
        <v>0</v>
      </c>
      <c r="IA64">
        <f t="shared" si="491"/>
        <v>0</v>
      </c>
      <c r="IB64">
        <f t="shared" si="492"/>
        <v>0</v>
      </c>
      <c r="IC64">
        <f t="shared" si="493"/>
        <v>0</v>
      </c>
      <c r="ID64">
        <f t="shared" si="494"/>
        <v>3730.78</v>
      </c>
      <c r="IE64">
        <f t="shared" si="495"/>
        <v>0</v>
      </c>
      <c r="IF64">
        <f t="shared" si="496"/>
        <v>0</v>
      </c>
      <c r="IG64">
        <f t="shared" si="497"/>
        <v>0</v>
      </c>
      <c r="IH64">
        <f t="shared" si="498"/>
        <v>0</v>
      </c>
      <c r="II64">
        <f t="shared" si="499"/>
        <v>0</v>
      </c>
      <c r="IJ64">
        <f t="shared" si="500"/>
        <v>0</v>
      </c>
      <c r="IK64">
        <f t="shared" si="501"/>
        <v>0</v>
      </c>
      <c r="IL64">
        <f t="shared" si="502"/>
        <v>0</v>
      </c>
      <c r="IM64">
        <f t="shared" si="503"/>
        <v>290</v>
      </c>
      <c r="IN64">
        <f t="shared" si="504"/>
        <v>4090.08</v>
      </c>
      <c r="IO64">
        <f t="shared" si="505"/>
        <v>3730.78</v>
      </c>
      <c r="IP64">
        <f t="shared" si="506"/>
        <v>93.7</v>
      </c>
      <c r="IQ64">
        <f t="shared" si="507"/>
        <v>452.99999999999972</v>
      </c>
      <c r="IR64">
        <f t="shared" si="508"/>
        <v>2</v>
      </c>
      <c r="IS64" t="str">
        <f t="shared" si="509"/>
        <v/>
      </c>
      <c r="IT64">
        <f t="shared" si="510"/>
        <v>2</v>
      </c>
      <c r="JQ64">
        <f t="shared" si="511"/>
        <v>2</v>
      </c>
      <c r="JR64">
        <f t="shared" si="512"/>
        <v>999</v>
      </c>
      <c r="JZ64">
        <v>61</v>
      </c>
      <c r="KA64">
        <f t="shared" si="703"/>
        <v>0</v>
      </c>
      <c r="KB64">
        <f t="shared" si="704"/>
        <v>0</v>
      </c>
      <c r="KC64">
        <f t="shared" si="705"/>
        <v>0</v>
      </c>
      <c r="KD64">
        <f t="shared" si="706"/>
        <v>0</v>
      </c>
      <c r="KE64">
        <f t="shared" si="707"/>
        <v>0</v>
      </c>
      <c r="KF64">
        <f t="shared" si="708"/>
        <v>0</v>
      </c>
      <c r="KG64">
        <f t="shared" si="709"/>
        <v>0</v>
      </c>
      <c r="KH64">
        <f t="shared" si="710"/>
        <v>0</v>
      </c>
      <c r="KI64">
        <f t="shared" si="711"/>
        <v>0</v>
      </c>
      <c r="KJ64">
        <f t="shared" si="712"/>
        <v>0</v>
      </c>
      <c r="KK64">
        <f t="shared" si="513"/>
        <v>0</v>
      </c>
      <c r="KL64">
        <f t="shared" si="514"/>
        <v>0</v>
      </c>
      <c r="KM64">
        <f t="shared" si="515"/>
        <v>0</v>
      </c>
      <c r="KN64">
        <f t="shared" si="516"/>
        <v>0</v>
      </c>
      <c r="KO64">
        <f t="shared" si="517"/>
        <v>0</v>
      </c>
      <c r="KP64">
        <f t="shared" si="518"/>
        <v>0</v>
      </c>
      <c r="KQ64">
        <f t="shared" si="519"/>
        <v>0</v>
      </c>
      <c r="KR64">
        <f t="shared" si="520"/>
        <v>0</v>
      </c>
      <c r="KS64">
        <f t="shared" si="521"/>
        <v>0</v>
      </c>
      <c r="KT64">
        <f t="shared" si="522"/>
        <v>0</v>
      </c>
      <c r="KU64">
        <f t="shared" si="523"/>
        <v>0</v>
      </c>
      <c r="KV64">
        <f t="shared" si="524"/>
        <v>0</v>
      </c>
      <c r="KW64">
        <f t="shared" si="525"/>
        <v>0</v>
      </c>
      <c r="KX64">
        <f t="shared" si="526"/>
        <v>0</v>
      </c>
      <c r="KY64">
        <f t="shared" si="527"/>
        <v>0</v>
      </c>
      <c r="KZ64">
        <f t="shared" si="528"/>
        <v>0</v>
      </c>
      <c r="LA64">
        <f t="shared" si="529"/>
        <v>0</v>
      </c>
      <c r="LB64">
        <f t="shared" si="530"/>
        <v>0</v>
      </c>
      <c r="LC64">
        <f t="shared" si="531"/>
        <v>0</v>
      </c>
      <c r="LD64">
        <f t="shared" si="532"/>
        <v>0</v>
      </c>
      <c r="LE64">
        <f t="shared" si="533"/>
        <v>0</v>
      </c>
      <c r="LF64">
        <f t="shared" si="534"/>
        <v>0</v>
      </c>
      <c r="LG64">
        <f t="shared" si="535"/>
        <v>0</v>
      </c>
      <c r="LH64">
        <f t="shared" si="536"/>
        <v>0</v>
      </c>
      <c r="LI64">
        <f t="shared" si="537"/>
        <v>0</v>
      </c>
      <c r="LJ64">
        <f t="shared" si="538"/>
        <v>0</v>
      </c>
      <c r="LK64">
        <f t="shared" si="539"/>
        <v>0</v>
      </c>
      <c r="LL64">
        <f t="shared" si="540"/>
        <v>0</v>
      </c>
      <c r="LM64">
        <f t="shared" si="541"/>
        <v>0</v>
      </c>
      <c r="LN64">
        <f t="shared" si="542"/>
        <v>0</v>
      </c>
      <c r="LO64">
        <f t="shared" si="543"/>
        <v>553</v>
      </c>
      <c r="LP64">
        <f t="shared" si="544"/>
        <v>0</v>
      </c>
      <c r="LQ64">
        <f t="shared" si="545"/>
        <v>0</v>
      </c>
      <c r="LR64">
        <f t="shared" si="546"/>
        <v>0</v>
      </c>
      <c r="LS64">
        <f t="shared" si="547"/>
        <v>0</v>
      </c>
      <c r="LT64" t="str">
        <f t="shared" si="548"/>
        <v/>
      </c>
      <c r="LU64" t="str">
        <f t="shared" si="549"/>
        <v/>
      </c>
      <c r="LV64">
        <f t="shared" si="550"/>
        <v>3</v>
      </c>
      <c r="MS64">
        <f t="shared" si="551"/>
        <v>999</v>
      </c>
      <c r="MT64">
        <f t="shared" si="552"/>
        <v>999</v>
      </c>
      <c r="NB64">
        <v>61</v>
      </c>
      <c r="NC64">
        <f t="shared" si="713"/>
        <v>0</v>
      </c>
      <c r="ND64">
        <f t="shared" si="714"/>
        <v>0</v>
      </c>
      <c r="NE64">
        <f t="shared" si="715"/>
        <v>0</v>
      </c>
      <c r="NF64">
        <f t="shared" si="716"/>
        <v>0</v>
      </c>
      <c r="NG64">
        <f t="shared" si="717"/>
        <v>0</v>
      </c>
      <c r="NH64">
        <f t="shared" si="718"/>
        <v>0</v>
      </c>
      <c r="NI64">
        <f t="shared" si="719"/>
        <v>0</v>
      </c>
      <c r="NJ64">
        <f t="shared" si="720"/>
        <v>0</v>
      </c>
      <c r="NK64">
        <f t="shared" si="721"/>
        <v>0</v>
      </c>
      <c r="NL64">
        <f t="shared" si="722"/>
        <v>0</v>
      </c>
      <c r="NM64">
        <f t="shared" si="553"/>
        <v>0</v>
      </c>
      <c r="NN64">
        <f t="shared" si="554"/>
        <v>0</v>
      </c>
      <c r="NO64">
        <f t="shared" si="555"/>
        <v>0</v>
      </c>
      <c r="NP64">
        <f t="shared" si="556"/>
        <v>0</v>
      </c>
      <c r="NQ64">
        <f t="shared" si="557"/>
        <v>0</v>
      </c>
      <c r="NR64">
        <f t="shared" si="558"/>
        <v>0</v>
      </c>
      <c r="NS64">
        <f t="shared" si="559"/>
        <v>0</v>
      </c>
      <c r="NT64">
        <f t="shared" si="560"/>
        <v>0</v>
      </c>
      <c r="NU64">
        <f t="shared" si="561"/>
        <v>0</v>
      </c>
      <c r="NV64">
        <f t="shared" si="562"/>
        <v>0</v>
      </c>
      <c r="NW64">
        <f t="shared" si="563"/>
        <v>0</v>
      </c>
      <c r="NX64">
        <f t="shared" si="564"/>
        <v>0</v>
      </c>
      <c r="NY64">
        <f t="shared" si="565"/>
        <v>0</v>
      </c>
      <c r="NZ64">
        <f t="shared" si="566"/>
        <v>0</v>
      </c>
      <c r="OA64">
        <f t="shared" si="567"/>
        <v>0</v>
      </c>
      <c r="OB64">
        <f t="shared" si="568"/>
        <v>0</v>
      </c>
      <c r="OC64">
        <f t="shared" si="569"/>
        <v>0</v>
      </c>
      <c r="OD64">
        <f t="shared" si="570"/>
        <v>0</v>
      </c>
      <c r="OE64">
        <f t="shared" si="571"/>
        <v>0</v>
      </c>
      <c r="OF64">
        <f t="shared" si="572"/>
        <v>0</v>
      </c>
      <c r="OG64">
        <f t="shared" si="573"/>
        <v>0</v>
      </c>
      <c r="OH64">
        <f t="shared" si="574"/>
        <v>0</v>
      </c>
      <c r="OI64">
        <f t="shared" si="575"/>
        <v>0</v>
      </c>
      <c r="OJ64">
        <f t="shared" si="576"/>
        <v>0</v>
      </c>
      <c r="OK64">
        <f t="shared" si="577"/>
        <v>0</v>
      </c>
      <c r="OL64">
        <f t="shared" si="578"/>
        <v>0</v>
      </c>
      <c r="OM64">
        <f t="shared" si="579"/>
        <v>0</v>
      </c>
      <c r="ON64">
        <f t="shared" si="580"/>
        <v>0</v>
      </c>
      <c r="OO64">
        <f t="shared" si="581"/>
        <v>0</v>
      </c>
      <c r="OP64">
        <f t="shared" si="582"/>
        <v>0</v>
      </c>
      <c r="OQ64">
        <f t="shared" si="583"/>
        <v>653</v>
      </c>
      <c r="OR64">
        <f t="shared" si="584"/>
        <v>0</v>
      </c>
      <c r="OS64">
        <f t="shared" si="585"/>
        <v>0</v>
      </c>
      <c r="OT64">
        <f t="shared" si="586"/>
        <v>0</v>
      </c>
      <c r="OU64">
        <f t="shared" si="587"/>
        <v>0</v>
      </c>
      <c r="OV64" t="str">
        <f t="shared" si="588"/>
        <v/>
      </c>
      <c r="OW64" t="str">
        <f t="shared" si="589"/>
        <v/>
      </c>
      <c r="OX64">
        <f t="shared" si="590"/>
        <v>3</v>
      </c>
      <c r="PU64">
        <f t="shared" si="591"/>
        <v>999</v>
      </c>
      <c r="PV64">
        <f t="shared" si="592"/>
        <v>999</v>
      </c>
      <c r="QD64">
        <v>61</v>
      </c>
      <c r="QE64">
        <f t="shared" si="723"/>
        <v>0</v>
      </c>
      <c r="QF64">
        <f t="shared" si="724"/>
        <v>0</v>
      </c>
      <c r="QG64">
        <f t="shared" si="725"/>
        <v>0</v>
      </c>
      <c r="QH64">
        <f t="shared" si="726"/>
        <v>0</v>
      </c>
      <c r="QI64">
        <f t="shared" si="727"/>
        <v>0</v>
      </c>
      <c r="QJ64">
        <f t="shared" si="728"/>
        <v>0</v>
      </c>
      <c r="QK64">
        <f t="shared" si="729"/>
        <v>0</v>
      </c>
      <c r="QL64">
        <f t="shared" si="730"/>
        <v>0</v>
      </c>
      <c r="QM64">
        <f t="shared" si="731"/>
        <v>0</v>
      </c>
      <c r="QN64">
        <f t="shared" si="732"/>
        <v>0</v>
      </c>
      <c r="QO64">
        <f t="shared" si="593"/>
        <v>0</v>
      </c>
      <c r="QP64">
        <f t="shared" si="594"/>
        <v>0</v>
      </c>
      <c r="QQ64">
        <f t="shared" si="595"/>
        <v>0</v>
      </c>
      <c r="QR64">
        <f t="shared" si="596"/>
        <v>0</v>
      </c>
      <c r="QS64">
        <f t="shared" si="597"/>
        <v>0</v>
      </c>
      <c r="QT64">
        <f t="shared" si="598"/>
        <v>0</v>
      </c>
      <c r="QU64">
        <f t="shared" si="599"/>
        <v>0</v>
      </c>
      <c r="QV64">
        <f t="shared" si="600"/>
        <v>0</v>
      </c>
      <c r="QW64">
        <f t="shared" si="601"/>
        <v>0</v>
      </c>
      <c r="QX64">
        <f t="shared" si="602"/>
        <v>0</v>
      </c>
      <c r="QY64">
        <f t="shared" si="603"/>
        <v>0</v>
      </c>
      <c r="QZ64">
        <f t="shared" si="604"/>
        <v>0</v>
      </c>
      <c r="RA64">
        <f t="shared" si="605"/>
        <v>0</v>
      </c>
      <c r="RB64">
        <f t="shared" si="606"/>
        <v>0</v>
      </c>
      <c r="RC64">
        <f t="shared" si="607"/>
        <v>0</v>
      </c>
      <c r="RD64">
        <f t="shared" si="608"/>
        <v>0</v>
      </c>
      <c r="RE64">
        <f t="shared" si="609"/>
        <v>0</v>
      </c>
      <c r="RF64">
        <f t="shared" si="610"/>
        <v>0</v>
      </c>
      <c r="RG64">
        <f t="shared" si="611"/>
        <v>0</v>
      </c>
      <c r="RH64">
        <f t="shared" si="612"/>
        <v>0</v>
      </c>
      <c r="RI64">
        <f t="shared" si="613"/>
        <v>0</v>
      </c>
      <c r="RJ64">
        <f t="shared" si="614"/>
        <v>0</v>
      </c>
      <c r="RK64">
        <f t="shared" si="615"/>
        <v>0</v>
      </c>
      <c r="RL64">
        <f t="shared" si="616"/>
        <v>0</v>
      </c>
      <c r="RM64">
        <f t="shared" si="617"/>
        <v>0</v>
      </c>
      <c r="RN64">
        <f t="shared" si="618"/>
        <v>0</v>
      </c>
      <c r="RO64">
        <f t="shared" si="619"/>
        <v>0</v>
      </c>
      <c r="RP64">
        <f t="shared" si="620"/>
        <v>0</v>
      </c>
      <c r="RQ64">
        <f t="shared" si="621"/>
        <v>0</v>
      </c>
      <c r="RR64">
        <f t="shared" si="622"/>
        <v>0</v>
      </c>
      <c r="RS64">
        <f t="shared" si="623"/>
        <v>753</v>
      </c>
      <c r="RT64">
        <f t="shared" si="624"/>
        <v>0</v>
      </c>
      <c r="RU64">
        <f t="shared" si="625"/>
        <v>0</v>
      </c>
      <c r="RV64">
        <f t="shared" si="626"/>
        <v>0</v>
      </c>
      <c r="RW64">
        <f t="shared" si="627"/>
        <v>0</v>
      </c>
      <c r="RX64" t="str">
        <f t="shared" si="628"/>
        <v/>
      </c>
      <c r="RY64" t="str">
        <f t="shared" si="629"/>
        <v/>
      </c>
      <c r="RZ64">
        <f t="shared" si="630"/>
        <v>3</v>
      </c>
      <c r="SW64">
        <f t="shared" si="631"/>
        <v>999</v>
      </c>
      <c r="SX64">
        <f t="shared" si="632"/>
        <v>999</v>
      </c>
      <c r="TF64">
        <v>61</v>
      </c>
      <c r="TG64">
        <f t="shared" si="733"/>
        <v>0</v>
      </c>
      <c r="TH64">
        <f t="shared" si="734"/>
        <v>0</v>
      </c>
      <c r="TI64">
        <f t="shared" si="735"/>
        <v>0</v>
      </c>
      <c r="TJ64">
        <f t="shared" si="736"/>
        <v>0</v>
      </c>
      <c r="TK64">
        <f t="shared" si="737"/>
        <v>0</v>
      </c>
      <c r="TL64">
        <f t="shared" si="738"/>
        <v>0</v>
      </c>
      <c r="TM64">
        <f t="shared" si="739"/>
        <v>0</v>
      </c>
      <c r="TN64">
        <f t="shared" si="740"/>
        <v>0</v>
      </c>
      <c r="TO64">
        <f t="shared" si="741"/>
        <v>0</v>
      </c>
      <c r="TP64">
        <f t="shared" si="742"/>
        <v>0</v>
      </c>
      <c r="TQ64">
        <f t="shared" si="633"/>
        <v>0</v>
      </c>
      <c r="TR64">
        <f t="shared" si="634"/>
        <v>0</v>
      </c>
      <c r="TS64">
        <f t="shared" si="635"/>
        <v>0</v>
      </c>
      <c r="TT64">
        <f t="shared" si="636"/>
        <v>0</v>
      </c>
      <c r="TU64">
        <f t="shared" si="637"/>
        <v>0</v>
      </c>
      <c r="TV64">
        <f t="shared" si="638"/>
        <v>0</v>
      </c>
      <c r="TW64">
        <f t="shared" si="639"/>
        <v>0</v>
      </c>
      <c r="TX64">
        <f t="shared" si="640"/>
        <v>0</v>
      </c>
      <c r="TY64">
        <f t="shared" si="641"/>
        <v>0</v>
      </c>
      <c r="TZ64">
        <f t="shared" si="642"/>
        <v>0</v>
      </c>
      <c r="UA64">
        <f t="shared" si="643"/>
        <v>0</v>
      </c>
      <c r="UB64">
        <f t="shared" si="644"/>
        <v>0</v>
      </c>
      <c r="UC64">
        <f t="shared" si="645"/>
        <v>0</v>
      </c>
      <c r="UD64">
        <f t="shared" si="646"/>
        <v>0</v>
      </c>
      <c r="UE64">
        <f t="shared" si="647"/>
        <v>0</v>
      </c>
      <c r="UF64">
        <f t="shared" si="648"/>
        <v>0</v>
      </c>
      <c r="UG64">
        <f t="shared" si="649"/>
        <v>0</v>
      </c>
      <c r="UH64">
        <f t="shared" si="650"/>
        <v>0</v>
      </c>
      <c r="UI64">
        <f t="shared" si="651"/>
        <v>0</v>
      </c>
      <c r="UJ64">
        <f t="shared" si="652"/>
        <v>0</v>
      </c>
      <c r="UK64">
        <f t="shared" si="653"/>
        <v>0</v>
      </c>
      <c r="UL64">
        <f t="shared" si="654"/>
        <v>0</v>
      </c>
      <c r="UM64">
        <f t="shared" si="655"/>
        <v>0</v>
      </c>
      <c r="UN64">
        <f t="shared" si="656"/>
        <v>0</v>
      </c>
      <c r="UO64">
        <f t="shared" si="657"/>
        <v>0</v>
      </c>
      <c r="UP64">
        <f t="shared" si="658"/>
        <v>0</v>
      </c>
      <c r="UQ64">
        <f t="shared" si="659"/>
        <v>0</v>
      </c>
      <c r="UR64">
        <f t="shared" si="660"/>
        <v>0</v>
      </c>
      <c r="US64">
        <f t="shared" si="661"/>
        <v>0</v>
      </c>
      <c r="UT64">
        <f t="shared" si="662"/>
        <v>0</v>
      </c>
      <c r="UU64">
        <f t="shared" si="663"/>
        <v>853</v>
      </c>
      <c r="UV64">
        <f t="shared" si="664"/>
        <v>0</v>
      </c>
      <c r="UW64">
        <f t="shared" si="665"/>
        <v>0</v>
      </c>
      <c r="UX64">
        <f t="shared" si="666"/>
        <v>0</v>
      </c>
      <c r="UY64">
        <f t="shared" si="667"/>
        <v>0</v>
      </c>
      <c r="UZ64" t="str">
        <f t="shared" si="668"/>
        <v/>
      </c>
      <c r="VA64" t="str">
        <f t="shared" si="669"/>
        <v/>
      </c>
      <c r="VB64">
        <f t="shared" si="670"/>
        <v>3</v>
      </c>
      <c r="VY64">
        <f t="shared" si="671"/>
        <v>999</v>
      </c>
      <c r="VZ64">
        <f t="shared" si="672"/>
        <v>999</v>
      </c>
      <c r="WH64">
        <v>61</v>
      </c>
      <c r="WI64">
        <f t="shared" si="383"/>
        <v>0</v>
      </c>
      <c r="WJ64">
        <f t="shared" si="384"/>
        <v>4720.28</v>
      </c>
      <c r="WK64">
        <f t="shared" si="385"/>
        <v>0</v>
      </c>
      <c r="WL64">
        <f t="shared" si="386"/>
        <v>0</v>
      </c>
      <c r="WM64">
        <f t="shared" si="387"/>
        <v>0</v>
      </c>
      <c r="WN64">
        <f t="shared" si="388"/>
        <v>0</v>
      </c>
      <c r="WO64">
        <f t="shared" si="389"/>
        <v>0</v>
      </c>
      <c r="WP64">
        <f t="shared" si="390"/>
        <v>0</v>
      </c>
      <c r="WQ64">
        <f t="shared" si="391"/>
        <v>0</v>
      </c>
      <c r="WR64">
        <f t="shared" si="392"/>
        <v>0</v>
      </c>
      <c r="WS64">
        <f t="shared" si="280"/>
        <v>0</v>
      </c>
      <c r="WT64">
        <f t="shared" si="281"/>
        <v>163</v>
      </c>
      <c r="WU64">
        <f t="shared" si="282"/>
        <v>0</v>
      </c>
      <c r="WV64">
        <f t="shared" si="283"/>
        <v>0</v>
      </c>
      <c r="WW64">
        <f t="shared" si="284"/>
        <v>0</v>
      </c>
      <c r="WX64">
        <f t="shared" si="285"/>
        <v>0</v>
      </c>
      <c r="WY64">
        <f t="shared" si="286"/>
        <v>0</v>
      </c>
      <c r="WZ64">
        <f t="shared" si="287"/>
        <v>0</v>
      </c>
      <c r="XA64">
        <f t="shared" si="288"/>
        <v>0</v>
      </c>
      <c r="XB64">
        <f t="shared" si="289"/>
        <v>0</v>
      </c>
      <c r="XC64">
        <f t="shared" si="290"/>
        <v>0</v>
      </c>
      <c r="XD64">
        <f t="shared" si="291"/>
        <v>4665.41</v>
      </c>
      <c r="XE64">
        <f t="shared" si="292"/>
        <v>0</v>
      </c>
      <c r="XF64">
        <f t="shared" si="293"/>
        <v>0</v>
      </c>
      <c r="XG64">
        <f t="shared" si="294"/>
        <v>0</v>
      </c>
      <c r="XH64">
        <f t="shared" si="295"/>
        <v>0</v>
      </c>
      <c r="XI64">
        <f t="shared" si="296"/>
        <v>0</v>
      </c>
      <c r="XJ64">
        <f t="shared" si="297"/>
        <v>0</v>
      </c>
      <c r="XK64">
        <f t="shared" si="298"/>
        <v>0</v>
      </c>
      <c r="XL64">
        <f t="shared" si="299"/>
        <v>0</v>
      </c>
      <c r="XM64">
        <f t="shared" si="300"/>
        <v>0</v>
      </c>
      <c r="XN64">
        <f t="shared" si="301"/>
        <v>4665.41</v>
      </c>
      <c r="XO64">
        <f t="shared" si="302"/>
        <v>0</v>
      </c>
      <c r="XP64">
        <f t="shared" si="303"/>
        <v>0</v>
      </c>
      <c r="XQ64">
        <f t="shared" si="304"/>
        <v>0</v>
      </c>
      <c r="XR64">
        <f t="shared" si="305"/>
        <v>0</v>
      </c>
      <c r="XS64">
        <f t="shared" si="306"/>
        <v>0</v>
      </c>
      <c r="XT64">
        <f t="shared" si="307"/>
        <v>0</v>
      </c>
      <c r="XU64">
        <f t="shared" si="308"/>
        <v>0</v>
      </c>
      <c r="XV64">
        <f t="shared" si="309"/>
        <v>0</v>
      </c>
      <c r="XX64">
        <f t="shared" si="310"/>
        <v>4720.28</v>
      </c>
      <c r="XY64">
        <f t="shared" si="311"/>
        <v>4665.41</v>
      </c>
      <c r="XZ64">
        <f t="shared" si="312"/>
        <v>108.13</v>
      </c>
    </row>
    <row r="65" spans="2:650" x14ac:dyDescent="0.45">
      <c r="B65" s="31">
        <f>IF((IF($D$20="Snowball",CJ8,FL8)&gt;0.005),5,"")</f>
        <v>5</v>
      </c>
      <c r="C65" s="32">
        <f>IF(AND((IF($D$20="Snowball",CJ8,FL8)&gt;0.005),$D$19&lt;&gt;""),EDATE($D$19,4),"")</f>
        <v>46143</v>
      </c>
      <c r="D65" s="29">
        <f t="shared" si="743"/>
        <v>653</v>
      </c>
      <c r="E65" s="29">
        <f t="shared" si="744"/>
        <v>271.5</v>
      </c>
      <c r="F65" s="29">
        <f t="shared" si="745"/>
        <v>381.5</v>
      </c>
      <c r="G65" s="29">
        <f t="shared" si="746"/>
        <v>16653.330000000002</v>
      </c>
      <c r="H65" s="35" t="str">
        <f t="shared" si="747"/>
        <v>Card A</v>
      </c>
      <c r="I65" s="36" t="str">
        <f t="shared" si="748"/>
        <v/>
      </c>
      <c r="AT65">
        <v>62</v>
      </c>
      <c r="AU65">
        <f t="shared" si="673"/>
        <v>0</v>
      </c>
      <c r="AV65">
        <f t="shared" si="674"/>
        <v>0</v>
      </c>
      <c r="AW65">
        <f t="shared" si="675"/>
        <v>0</v>
      </c>
      <c r="AX65">
        <f t="shared" si="676"/>
        <v>0</v>
      </c>
      <c r="AY65">
        <f t="shared" si="677"/>
        <v>0</v>
      </c>
      <c r="AZ65">
        <f t="shared" si="678"/>
        <v>0</v>
      </c>
      <c r="BA65">
        <f t="shared" si="679"/>
        <v>0</v>
      </c>
      <c r="BB65">
        <f t="shared" si="680"/>
        <v>0</v>
      </c>
      <c r="BC65">
        <f t="shared" si="681"/>
        <v>0</v>
      </c>
      <c r="BD65">
        <f t="shared" si="682"/>
        <v>0</v>
      </c>
      <c r="BE65">
        <f t="shared" si="393"/>
        <v>0</v>
      </c>
      <c r="BF65">
        <f t="shared" si="394"/>
        <v>0</v>
      </c>
      <c r="BG65">
        <f t="shared" si="395"/>
        <v>0</v>
      </c>
      <c r="BH65">
        <f t="shared" si="396"/>
        <v>0</v>
      </c>
      <c r="BI65">
        <f t="shared" si="397"/>
        <v>0</v>
      </c>
      <c r="BJ65">
        <f t="shared" si="398"/>
        <v>0</v>
      </c>
      <c r="BK65">
        <f t="shared" si="399"/>
        <v>0</v>
      </c>
      <c r="BL65">
        <f t="shared" si="400"/>
        <v>0</v>
      </c>
      <c r="BM65">
        <f t="shared" si="401"/>
        <v>0</v>
      </c>
      <c r="BN65">
        <f t="shared" si="402"/>
        <v>0</v>
      </c>
      <c r="BO65">
        <f t="shared" si="403"/>
        <v>0</v>
      </c>
      <c r="BP65">
        <f t="shared" si="404"/>
        <v>0</v>
      </c>
      <c r="BQ65">
        <f t="shared" si="405"/>
        <v>0</v>
      </c>
      <c r="BR65">
        <f t="shared" si="406"/>
        <v>0</v>
      </c>
      <c r="BS65">
        <f t="shared" si="407"/>
        <v>0</v>
      </c>
      <c r="BT65">
        <f t="shared" si="408"/>
        <v>0</v>
      </c>
      <c r="BU65">
        <f t="shared" si="409"/>
        <v>0</v>
      </c>
      <c r="BV65">
        <f t="shared" si="410"/>
        <v>0</v>
      </c>
      <c r="BW65">
        <f t="shared" si="411"/>
        <v>0</v>
      </c>
      <c r="BX65">
        <f t="shared" si="412"/>
        <v>0</v>
      </c>
      <c r="BY65">
        <f t="shared" si="413"/>
        <v>0</v>
      </c>
      <c r="BZ65">
        <f t="shared" si="414"/>
        <v>0</v>
      </c>
      <c r="CA65">
        <f t="shared" si="415"/>
        <v>0</v>
      </c>
      <c r="CB65">
        <f t="shared" si="416"/>
        <v>0</v>
      </c>
      <c r="CC65">
        <f t="shared" si="417"/>
        <v>0</v>
      </c>
      <c r="CD65">
        <f t="shared" si="418"/>
        <v>0</v>
      </c>
      <c r="CE65">
        <f t="shared" si="419"/>
        <v>0</v>
      </c>
      <c r="CF65">
        <f t="shared" si="420"/>
        <v>0</v>
      </c>
      <c r="CG65">
        <f t="shared" si="421"/>
        <v>0</v>
      </c>
      <c r="CH65">
        <f t="shared" si="422"/>
        <v>0</v>
      </c>
      <c r="CI65">
        <f t="shared" si="423"/>
        <v>653</v>
      </c>
      <c r="CJ65">
        <f t="shared" si="424"/>
        <v>0</v>
      </c>
      <c r="CK65">
        <f t="shared" si="425"/>
        <v>0</v>
      </c>
      <c r="CL65">
        <f t="shared" si="426"/>
        <v>0</v>
      </c>
      <c r="CM65">
        <f t="shared" si="427"/>
        <v>0</v>
      </c>
      <c r="CN65" t="str">
        <f t="shared" si="428"/>
        <v/>
      </c>
      <c r="CO65" t="str">
        <f t="shared" si="429"/>
        <v/>
      </c>
      <c r="CP65">
        <f t="shared" si="430"/>
        <v>3</v>
      </c>
      <c r="DM65">
        <f t="shared" si="431"/>
        <v>999</v>
      </c>
      <c r="DN65">
        <f t="shared" si="432"/>
        <v>999</v>
      </c>
      <c r="DV65">
        <v>62</v>
      </c>
      <c r="DW65">
        <f t="shared" si="683"/>
        <v>0</v>
      </c>
      <c r="DX65">
        <f t="shared" si="684"/>
        <v>0</v>
      </c>
      <c r="DY65">
        <f t="shared" si="685"/>
        <v>0</v>
      </c>
      <c r="DZ65">
        <f t="shared" si="686"/>
        <v>0</v>
      </c>
      <c r="EA65">
        <f t="shared" si="687"/>
        <v>0</v>
      </c>
      <c r="EB65">
        <f t="shared" si="688"/>
        <v>0</v>
      </c>
      <c r="EC65">
        <f t="shared" si="689"/>
        <v>0</v>
      </c>
      <c r="ED65">
        <f t="shared" si="690"/>
        <v>0</v>
      </c>
      <c r="EE65">
        <f t="shared" si="691"/>
        <v>0</v>
      </c>
      <c r="EF65">
        <f t="shared" si="692"/>
        <v>0</v>
      </c>
      <c r="EG65">
        <f t="shared" si="433"/>
        <v>0</v>
      </c>
      <c r="EH65">
        <f t="shared" si="434"/>
        <v>0</v>
      </c>
      <c r="EI65">
        <f t="shared" si="435"/>
        <v>0</v>
      </c>
      <c r="EJ65">
        <f t="shared" si="436"/>
        <v>0</v>
      </c>
      <c r="EK65">
        <f t="shared" si="437"/>
        <v>0</v>
      </c>
      <c r="EL65">
        <f t="shared" si="438"/>
        <v>0</v>
      </c>
      <c r="EM65">
        <f t="shared" si="439"/>
        <v>0</v>
      </c>
      <c r="EN65">
        <f t="shared" si="440"/>
        <v>0</v>
      </c>
      <c r="EO65">
        <f t="shared" si="441"/>
        <v>0</v>
      </c>
      <c r="EP65">
        <f t="shared" si="442"/>
        <v>0</v>
      </c>
      <c r="EQ65">
        <f t="shared" si="443"/>
        <v>0</v>
      </c>
      <c r="ER65">
        <f t="shared" si="444"/>
        <v>0</v>
      </c>
      <c r="ES65">
        <f t="shared" si="445"/>
        <v>0</v>
      </c>
      <c r="ET65">
        <f t="shared" si="446"/>
        <v>0</v>
      </c>
      <c r="EU65">
        <f t="shared" si="447"/>
        <v>0</v>
      </c>
      <c r="EV65">
        <f t="shared" si="448"/>
        <v>0</v>
      </c>
      <c r="EW65">
        <f t="shared" si="449"/>
        <v>0</v>
      </c>
      <c r="EX65">
        <f t="shared" si="450"/>
        <v>0</v>
      </c>
      <c r="EY65">
        <f t="shared" si="451"/>
        <v>0</v>
      </c>
      <c r="EZ65">
        <f t="shared" si="452"/>
        <v>0</v>
      </c>
      <c r="FA65">
        <f t="shared" si="453"/>
        <v>0</v>
      </c>
      <c r="FB65">
        <f t="shared" si="454"/>
        <v>0</v>
      </c>
      <c r="FC65">
        <f t="shared" si="455"/>
        <v>0</v>
      </c>
      <c r="FD65">
        <f t="shared" si="456"/>
        <v>0</v>
      </c>
      <c r="FE65">
        <f t="shared" si="457"/>
        <v>0</v>
      </c>
      <c r="FF65">
        <f t="shared" si="458"/>
        <v>0</v>
      </c>
      <c r="FG65">
        <f t="shared" si="459"/>
        <v>0</v>
      </c>
      <c r="FH65">
        <f t="shared" si="460"/>
        <v>0</v>
      </c>
      <c r="FI65">
        <f t="shared" si="461"/>
        <v>0</v>
      </c>
      <c r="FJ65">
        <f t="shared" si="462"/>
        <v>0</v>
      </c>
      <c r="FK65">
        <f t="shared" si="463"/>
        <v>653</v>
      </c>
      <c r="FL65">
        <f t="shared" si="464"/>
        <v>0</v>
      </c>
      <c r="FM65">
        <f t="shared" si="465"/>
        <v>0</v>
      </c>
      <c r="FN65">
        <f t="shared" si="466"/>
        <v>0</v>
      </c>
      <c r="FO65">
        <f t="shared" si="467"/>
        <v>0</v>
      </c>
      <c r="FP65" t="str">
        <f t="shared" si="468"/>
        <v/>
      </c>
      <c r="FQ65" t="str">
        <f t="shared" si="469"/>
        <v/>
      </c>
      <c r="FR65">
        <f t="shared" si="470"/>
        <v>3</v>
      </c>
      <c r="GO65">
        <f t="shared" si="471"/>
        <v>999</v>
      </c>
      <c r="GP65">
        <f t="shared" si="472"/>
        <v>999</v>
      </c>
      <c r="GX65">
        <v>62</v>
      </c>
      <c r="GY65">
        <f t="shared" si="693"/>
        <v>0</v>
      </c>
      <c r="GZ65">
        <f t="shared" si="694"/>
        <v>3730.78</v>
      </c>
      <c r="HA65">
        <f t="shared" si="695"/>
        <v>0</v>
      </c>
      <c r="HB65">
        <f t="shared" si="696"/>
        <v>0</v>
      </c>
      <c r="HC65">
        <f t="shared" si="697"/>
        <v>0</v>
      </c>
      <c r="HD65">
        <f t="shared" si="698"/>
        <v>0</v>
      </c>
      <c r="HE65">
        <f t="shared" si="699"/>
        <v>0</v>
      </c>
      <c r="HF65">
        <f t="shared" si="700"/>
        <v>0</v>
      </c>
      <c r="HG65">
        <f t="shared" si="701"/>
        <v>0</v>
      </c>
      <c r="HH65">
        <f t="shared" si="702"/>
        <v>0</v>
      </c>
      <c r="HI65">
        <f t="shared" si="473"/>
        <v>0</v>
      </c>
      <c r="HJ65">
        <f t="shared" si="474"/>
        <v>163</v>
      </c>
      <c r="HK65">
        <f t="shared" si="475"/>
        <v>0</v>
      </c>
      <c r="HL65">
        <f t="shared" si="476"/>
        <v>0</v>
      </c>
      <c r="HM65">
        <f t="shared" si="477"/>
        <v>0</v>
      </c>
      <c r="HN65">
        <f t="shared" si="478"/>
        <v>0</v>
      </c>
      <c r="HO65">
        <f t="shared" si="479"/>
        <v>0</v>
      </c>
      <c r="HP65">
        <f t="shared" si="480"/>
        <v>0</v>
      </c>
      <c r="HQ65">
        <f t="shared" si="481"/>
        <v>0</v>
      </c>
      <c r="HR65">
        <f t="shared" si="482"/>
        <v>0</v>
      </c>
      <c r="HS65">
        <f t="shared" si="483"/>
        <v>0</v>
      </c>
      <c r="HT65">
        <f t="shared" si="484"/>
        <v>3653.25</v>
      </c>
      <c r="HU65">
        <f t="shared" si="485"/>
        <v>0</v>
      </c>
      <c r="HV65">
        <f t="shared" si="486"/>
        <v>0</v>
      </c>
      <c r="HW65">
        <f t="shared" si="487"/>
        <v>0</v>
      </c>
      <c r="HX65">
        <f t="shared" si="488"/>
        <v>0</v>
      </c>
      <c r="HY65">
        <f t="shared" si="489"/>
        <v>0</v>
      </c>
      <c r="HZ65">
        <f t="shared" si="490"/>
        <v>0</v>
      </c>
      <c r="IA65">
        <f t="shared" si="491"/>
        <v>0</v>
      </c>
      <c r="IB65">
        <f t="shared" si="492"/>
        <v>0</v>
      </c>
      <c r="IC65">
        <f t="shared" si="493"/>
        <v>0</v>
      </c>
      <c r="ID65">
        <f t="shared" si="494"/>
        <v>3363.25</v>
      </c>
      <c r="IE65">
        <f t="shared" si="495"/>
        <v>0</v>
      </c>
      <c r="IF65">
        <f t="shared" si="496"/>
        <v>0</v>
      </c>
      <c r="IG65">
        <f t="shared" si="497"/>
        <v>0</v>
      </c>
      <c r="IH65">
        <f t="shared" si="498"/>
        <v>0</v>
      </c>
      <c r="II65">
        <f t="shared" si="499"/>
        <v>0</v>
      </c>
      <c r="IJ65">
        <f t="shared" si="500"/>
        <v>0</v>
      </c>
      <c r="IK65">
        <f t="shared" si="501"/>
        <v>0</v>
      </c>
      <c r="IL65">
        <f t="shared" si="502"/>
        <v>0</v>
      </c>
      <c r="IM65">
        <f t="shared" si="503"/>
        <v>290</v>
      </c>
      <c r="IN65">
        <f t="shared" si="504"/>
        <v>3730.78</v>
      </c>
      <c r="IO65">
        <f t="shared" si="505"/>
        <v>3363.25</v>
      </c>
      <c r="IP65">
        <f t="shared" si="506"/>
        <v>85.47</v>
      </c>
      <c r="IQ65">
        <f t="shared" si="507"/>
        <v>453.00000000000023</v>
      </c>
      <c r="IR65">
        <f t="shared" si="508"/>
        <v>2</v>
      </c>
      <c r="IS65" t="str">
        <f t="shared" si="509"/>
        <v/>
      </c>
      <c r="IT65">
        <f t="shared" si="510"/>
        <v>2</v>
      </c>
      <c r="JQ65">
        <f t="shared" si="511"/>
        <v>2</v>
      </c>
      <c r="JR65">
        <f t="shared" si="512"/>
        <v>999</v>
      </c>
      <c r="JZ65">
        <v>62</v>
      </c>
      <c r="KA65">
        <f t="shared" si="703"/>
        <v>0</v>
      </c>
      <c r="KB65">
        <f t="shared" si="704"/>
        <v>0</v>
      </c>
      <c r="KC65">
        <f t="shared" si="705"/>
        <v>0</v>
      </c>
      <c r="KD65">
        <f t="shared" si="706"/>
        <v>0</v>
      </c>
      <c r="KE65">
        <f t="shared" si="707"/>
        <v>0</v>
      </c>
      <c r="KF65">
        <f t="shared" si="708"/>
        <v>0</v>
      </c>
      <c r="KG65">
        <f t="shared" si="709"/>
        <v>0</v>
      </c>
      <c r="KH65">
        <f t="shared" si="710"/>
        <v>0</v>
      </c>
      <c r="KI65">
        <f t="shared" si="711"/>
        <v>0</v>
      </c>
      <c r="KJ65">
        <f t="shared" si="712"/>
        <v>0</v>
      </c>
      <c r="KK65">
        <f t="shared" si="513"/>
        <v>0</v>
      </c>
      <c r="KL65">
        <f t="shared" si="514"/>
        <v>0</v>
      </c>
      <c r="KM65">
        <f t="shared" si="515"/>
        <v>0</v>
      </c>
      <c r="KN65">
        <f t="shared" si="516"/>
        <v>0</v>
      </c>
      <c r="KO65">
        <f t="shared" si="517"/>
        <v>0</v>
      </c>
      <c r="KP65">
        <f t="shared" si="518"/>
        <v>0</v>
      </c>
      <c r="KQ65">
        <f t="shared" si="519"/>
        <v>0</v>
      </c>
      <c r="KR65">
        <f t="shared" si="520"/>
        <v>0</v>
      </c>
      <c r="KS65">
        <f t="shared" si="521"/>
        <v>0</v>
      </c>
      <c r="KT65">
        <f t="shared" si="522"/>
        <v>0</v>
      </c>
      <c r="KU65">
        <f t="shared" si="523"/>
        <v>0</v>
      </c>
      <c r="KV65">
        <f t="shared" si="524"/>
        <v>0</v>
      </c>
      <c r="KW65">
        <f t="shared" si="525"/>
        <v>0</v>
      </c>
      <c r="KX65">
        <f t="shared" si="526"/>
        <v>0</v>
      </c>
      <c r="KY65">
        <f t="shared" si="527"/>
        <v>0</v>
      </c>
      <c r="KZ65">
        <f t="shared" si="528"/>
        <v>0</v>
      </c>
      <c r="LA65">
        <f t="shared" si="529"/>
        <v>0</v>
      </c>
      <c r="LB65">
        <f t="shared" si="530"/>
        <v>0</v>
      </c>
      <c r="LC65">
        <f t="shared" si="531"/>
        <v>0</v>
      </c>
      <c r="LD65">
        <f t="shared" si="532"/>
        <v>0</v>
      </c>
      <c r="LE65">
        <f t="shared" si="533"/>
        <v>0</v>
      </c>
      <c r="LF65">
        <f t="shared" si="534"/>
        <v>0</v>
      </c>
      <c r="LG65">
        <f t="shared" si="535"/>
        <v>0</v>
      </c>
      <c r="LH65">
        <f t="shared" si="536"/>
        <v>0</v>
      </c>
      <c r="LI65">
        <f t="shared" si="537"/>
        <v>0</v>
      </c>
      <c r="LJ65">
        <f t="shared" si="538"/>
        <v>0</v>
      </c>
      <c r="LK65">
        <f t="shared" si="539"/>
        <v>0</v>
      </c>
      <c r="LL65">
        <f t="shared" si="540"/>
        <v>0</v>
      </c>
      <c r="LM65">
        <f t="shared" si="541"/>
        <v>0</v>
      </c>
      <c r="LN65">
        <f t="shared" si="542"/>
        <v>0</v>
      </c>
      <c r="LO65">
        <f t="shared" si="543"/>
        <v>553</v>
      </c>
      <c r="LP65">
        <f t="shared" si="544"/>
        <v>0</v>
      </c>
      <c r="LQ65">
        <f t="shared" si="545"/>
        <v>0</v>
      </c>
      <c r="LR65">
        <f t="shared" si="546"/>
        <v>0</v>
      </c>
      <c r="LS65">
        <f t="shared" si="547"/>
        <v>0</v>
      </c>
      <c r="LT65" t="str">
        <f t="shared" si="548"/>
        <v/>
      </c>
      <c r="LU65" t="str">
        <f t="shared" si="549"/>
        <v/>
      </c>
      <c r="LV65">
        <f t="shared" si="550"/>
        <v>3</v>
      </c>
      <c r="MS65">
        <f t="shared" si="551"/>
        <v>999</v>
      </c>
      <c r="MT65">
        <f t="shared" si="552"/>
        <v>999</v>
      </c>
      <c r="NB65">
        <v>62</v>
      </c>
      <c r="NC65">
        <f t="shared" si="713"/>
        <v>0</v>
      </c>
      <c r="ND65">
        <f t="shared" si="714"/>
        <v>0</v>
      </c>
      <c r="NE65">
        <f t="shared" si="715"/>
        <v>0</v>
      </c>
      <c r="NF65">
        <f t="shared" si="716"/>
        <v>0</v>
      </c>
      <c r="NG65">
        <f t="shared" si="717"/>
        <v>0</v>
      </c>
      <c r="NH65">
        <f t="shared" si="718"/>
        <v>0</v>
      </c>
      <c r="NI65">
        <f t="shared" si="719"/>
        <v>0</v>
      </c>
      <c r="NJ65">
        <f t="shared" si="720"/>
        <v>0</v>
      </c>
      <c r="NK65">
        <f t="shared" si="721"/>
        <v>0</v>
      </c>
      <c r="NL65">
        <f t="shared" si="722"/>
        <v>0</v>
      </c>
      <c r="NM65">
        <f t="shared" si="553"/>
        <v>0</v>
      </c>
      <c r="NN65">
        <f t="shared" si="554"/>
        <v>0</v>
      </c>
      <c r="NO65">
        <f t="shared" si="555"/>
        <v>0</v>
      </c>
      <c r="NP65">
        <f t="shared" si="556"/>
        <v>0</v>
      </c>
      <c r="NQ65">
        <f t="shared" si="557"/>
        <v>0</v>
      </c>
      <c r="NR65">
        <f t="shared" si="558"/>
        <v>0</v>
      </c>
      <c r="NS65">
        <f t="shared" si="559"/>
        <v>0</v>
      </c>
      <c r="NT65">
        <f t="shared" si="560"/>
        <v>0</v>
      </c>
      <c r="NU65">
        <f t="shared" si="561"/>
        <v>0</v>
      </c>
      <c r="NV65">
        <f t="shared" si="562"/>
        <v>0</v>
      </c>
      <c r="NW65">
        <f t="shared" si="563"/>
        <v>0</v>
      </c>
      <c r="NX65">
        <f t="shared" si="564"/>
        <v>0</v>
      </c>
      <c r="NY65">
        <f t="shared" si="565"/>
        <v>0</v>
      </c>
      <c r="NZ65">
        <f t="shared" si="566"/>
        <v>0</v>
      </c>
      <c r="OA65">
        <f t="shared" si="567"/>
        <v>0</v>
      </c>
      <c r="OB65">
        <f t="shared" si="568"/>
        <v>0</v>
      </c>
      <c r="OC65">
        <f t="shared" si="569"/>
        <v>0</v>
      </c>
      <c r="OD65">
        <f t="shared" si="570"/>
        <v>0</v>
      </c>
      <c r="OE65">
        <f t="shared" si="571"/>
        <v>0</v>
      </c>
      <c r="OF65">
        <f t="shared" si="572"/>
        <v>0</v>
      </c>
      <c r="OG65">
        <f t="shared" si="573"/>
        <v>0</v>
      </c>
      <c r="OH65">
        <f t="shared" si="574"/>
        <v>0</v>
      </c>
      <c r="OI65">
        <f t="shared" si="575"/>
        <v>0</v>
      </c>
      <c r="OJ65">
        <f t="shared" si="576"/>
        <v>0</v>
      </c>
      <c r="OK65">
        <f t="shared" si="577"/>
        <v>0</v>
      </c>
      <c r="OL65">
        <f t="shared" si="578"/>
        <v>0</v>
      </c>
      <c r="OM65">
        <f t="shared" si="579"/>
        <v>0</v>
      </c>
      <c r="ON65">
        <f t="shared" si="580"/>
        <v>0</v>
      </c>
      <c r="OO65">
        <f t="shared" si="581"/>
        <v>0</v>
      </c>
      <c r="OP65">
        <f t="shared" si="582"/>
        <v>0</v>
      </c>
      <c r="OQ65">
        <f t="shared" si="583"/>
        <v>653</v>
      </c>
      <c r="OR65">
        <f t="shared" si="584"/>
        <v>0</v>
      </c>
      <c r="OS65">
        <f t="shared" si="585"/>
        <v>0</v>
      </c>
      <c r="OT65">
        <f t="shared" si="586"/>
        <v>0</v>
      </c>
      <c r="OU65">
        <f t="shared" si="587"/>
        <v>0</v>
      </c>
      <c r="OV65" t="str">
        <f t="shared" si="588"/>
        <v/>
      </c>
      <c r="OW65" t="str">
        <f t="shared" si="589"/>
        <v/>
      </c>
      <c r="OX65">
        <f t="shared" si="590"/>
        <v>3</v>
      </c>
      <c r="PU65">
        <f t="shared" si="591"/>
        <v>999</v>
      </c>
      <c r="PV65">
        <f t="shared" si="592"/>
        <v>999</v>
      </c>
      <c r="QD65">
        <v>62</v>
      </c>
      <c r="QE65">
        <f t="shared" si="723"/>
        <v>0</v>
      </c>
      <c r="QF65">
        <f t="shared" si="724"/>
        <v>0</v>
      </c>
      <c r="QG65">
        <f t="shared" si="725"/>
        <v>0</v>
      </c>
      <c r="QH65">
        <f t="shared" si="726"/>
        <v>0</v>
      </c>
      <c r="QI65">
        <f t="shared" si="727"/>
        <v>0</v>
      </c>
      <c r="QJ65">
        <f t="shared" si="728"/>
        <v>0</v>
      </c>
      <c r="QK65">
        <f t="shared" si="729"/>
        <v>0</v>
      </c>
      <c r="QL65">
        <f t="shared" si="730"/>
        <v>0</v>
      </c>
      <c r="QM65">
        <f t="shared" si="731"/>
        <v>0</v>
      </c>
      <c r="QN65">
        <f t="shared" si="732"/>
        <v>0</v>
      </c>
      <c r="QO65">
        <f t="shared" si="593"/>
        <v>0</v>
      </c>
      <c r="QP65">
        <f t="shared" si="594"/>
        <v>0</v>
      </c>
      <c r="QQ65">
        <f t="shared" si="595"/>
        <v>0</v>
      </c>
      <c r="QR65">
        <f t="shared" si="596"/>
        <v>0</v>
      </c>
      <c r="QS65">
        <f t="shared" si="597"/>
        <v>0</v>
      </c>
      <c r="QT65">
        <f t="shared" si="598"/>
        <v>0</v>
      </c>
      <c r="QU65">
        <f t="shared" si="599"/>
        <v>0</v>
      </c>
      <c r="QV65">
        <f t="shared" si="600"/>
        <v>0</v>
      </c>
      <c r="QW65">
        <f t="shared" si="601"/>
        <v>0</v>
      </c>
      <c r="QX65">
        <f t="shared" si="602"/>
        <v>0</v>
      </c>
      <c r="QY65">
        <f t="shared" si="603"/>
        <v>0</v>
      </c>
      <c r="QZ65">
        <f t="shared" si="604"/>
        <v>0</v>
      </c>
      <c r="RA65">
        <f t="shared" si="605"/>
        <v>0</v>
      </c>
      <c r="RB65">
        <f t="shared" si="606"/>
        <v>0</v>
      </c>
      <c r="RC65">
        <f t="shared" si="607"/>
        <v>0</v>
      </c>
      <c r="RD65">
        <f t="shared" si="608"/>
        <v>0</v>
      </c>
      <c r="RE65">
        <f t="shared" si="609"/>
        <v>0</v>
      </c>
      <c r="RF65">
        <f t="shared" si="610"/>
        <v>0</v>
      </c>
      <c r="RG65">
        <f t="shared" si="611"/>
        <v>0</v>
      </c>
      <c r="RH65">
        <f t="shared" si="612"/>
        <v>0</v>
      </c>
      <c r="RI65">
        <f t="shared" si="613"/>
        <v>0</v>
      </c>
      <c r="RJ65">
        <f t="shared" si="614"/>
        <v>0</v>
      </c>
      <c r="RK65">
        <f t="shared" si="615"/>
        <v>0</v>
      </c>
      <c r="RL65">
        <f t="shared" si="616"/>
        <v>0</v>
      </c>
      <c r="RM65">
        <f t="shared" si="617"/>
        <v>0</v>
      </c>
      <c r="RN65">
        <f t="shared" si="618"/>
        <v>0</v>
      </c>
      <c r="RO65">
        <f t="shared" si="619"/>
        <v>0</v>
      </c>
      <c r="RP65">
        <f t="shared" si="620"/>
        <v>0</v>
      </c>
      <c r="RQ65">
        <f t="shared" si="621"/>
        <v>0</v>
      </c>
      <c r="RR65">
        <f t="shared" si="622"/>
        <v>0</v>
      </c>
      <c r="RS65">
        <f t="shared" si="623"/>
        <v>753</v>
      </c>
      <c r="RT65">
        <f t="shared" si="624"/>
        <v>0</v>
      </c>
      <c r="RU65">
        <f t="shared" si="625"/>
        <v>0</v>
      </c>
      <c r="RV65">
        <f t="shared" si="626"/>
        <v>0</v>
      </c>
      <c r="RW65">
        <f t="shared" si="627"/>
        <v>0</v>
      </c>
      <c r="RX65" t="str">
        <f t="shared" si="628"/>
        <v/>
      </c>
      <c r="RY65" t="str">
        <f t="shared" si="629"/>
        <v/>
      </c>
      <c r="RZ65">
        <f t="shared" si="630"/>
        <v>3</v>
      </c>
      <c r="SW65">
        <f t="shared" si="631"/>
        <v>999</v>
      </c>
      <c r="SX65">
        <f t="shared" si="632"/>
        <v>999</v>
      </c>
      <c r="TF65">
        <v>62</v>
      </c>
      <c r="TG65">
        <f t="shared" si="733"/>
        <v>0</v>
      </c>
      <c r="TH65">
        <f t="shared" si="734"/>
        <v>0</v>
      </c>
      <c r="TI65">
        <f t="shared" si="735"/>
        <v>0</v>
      </c>
      <c r="TJ65">
        <f t="shared" si="736"/>
        <v>0</v>
      </c>
      <c r="TK65">
        <f t="shared" si="737"/>
        <v>0</v>
      </c>
      <c r="TL65">
        <f t="shared" si="738"/>
        <v>0</v>
      </c>
      <c r="TM65">
        <f t="shared" si="739"/>
        <v>0</v>
      </c>
      <c r="TN65">
        <f t="shared" si="740"/>
        <v>0</v>
      </c>
      <c r="TO65">
        <f t="shared" si="741"/>
        <v>0</v>
      </c>
      <c r="TP65">
        <f t="shared" si="742"/>
        <v>0</v>
      </c>
      <c r="TQ65">
        <f t="shared" si="633"/>
        <v>0</v>
      </c>
      <c r="TR65">
        <f t="shared" si="634"/>
        <v>0</v>
      </c>
      <c r="TS65">
        <f t="shared" si="635"/>
        <v>0</v>
      </c>
      <c r="TT65">
        <f t="shared" si="636"/>
        <v>0</v>
      </c>
      <c r="TU65">
        <f t="shared" si="637"/>
        <v>0</v>
      </c>
      <c r="TV65">
        <f t="shared" si="638"/>
        <v>0</v>
      </c>
      <c r="TW65">
        <f t="shared" si="639"/>
        <v>0</v>
      </c>
      <c r="TX65">
        <f t="shared" si="640"/>
        <v>0</v>
      </c>
      <c r="TY65">
        <f t="shared" si="641"/>
        <v>0</v>
      </c>
      <c r="TZ65">
        <f t="shared" si="642"/>
        <v>0</v>
      </c>
      <c r="UA65">
        <f t="shared" si="643"/>
        <v>0</v>
      </c>
      <c r="UB65">
        <f t="shared" si="644"/>
        <v>0</v>
      </c>
      <c r="UC65">
        <f t="shared" si="645"/>
        <v>0</v>
      </c>
      <c r="UD65">
        <f t="shared" si="646"/>
        <v>0</v>
      </c>
      <c r="UE65">
        <f t="shared" si="647"/>
        <v>0</v>
      </c>
      <c r="UF65">
        <f t="shared" si="648"/>
        <v>0</v>
      </c>
      <c r="UG65">
        <f t="shared" si="649"/>
        <v>0</v>
      </c>
      <c r="UH65">
        <f t="shared" si="650"/>
        <v>0</v>
      </c>
      <c r="UI65">
        <f t="shared" si="651"/>
        <v>0</v>
      </c>
      <c r="UJ65">
        <f t="shared" si="652"/>
        <v>0</v>
      </c>
      <c r="UK65">
        <f t="shared" si="653"/>
        <v>0</v>
      </c>
      <c r="UL65">
        <f t="shared" si="654"/>
        <v>0</v>
      </c>
      <c r="UM65">
        <f t="shared" si="655"/>
        <v>0</v>
      </c>
      <c r="UN65">
        <f t="shared" si="656"/>
        <v>0</v>
      </c>
      <c r="UO65">
        <f t="shared" si="657"/>
        <v>0</v>
      </c>
      <c r="UP65">
        <f t="shared" si="658"/>
        <v>0</v>
      </c>
      <c r="UQ65">
        <f t="shared" si="659"/>
        <v>0</v>
      </c>
      <c r="UR65">
        <f t="shared" si="660"/>
        <v>0</v>
      </c>
      <c r="US65">
        <f t="shared" si="661"/>
        <v>0</v>
      </c>
      <c r="UT65">
        <f t="shared" si="662"/>
        <v>0</v>
      </c>
      <c r="UU65">
        <f t="shared" si="663"/>
        <v>853</v>
      </c>
      <c r="UV65">
        <f t="shared" si="664"/>
        <v>0</v>
      </c>
      <c r="UW65">
        <f t="shared" si="665"/>
        <v>0</v>
      </c>
      <c r="UX65">
        <f t="shared" si="666"/>
        <v>0</v>
      </c>
      <c r="UY65">
        <f t="shared" si="667"/>
        <v>0</v>
      </c>
      <c r="UZ65" t="str">
        <f t="shared" si="668"/>
        <v/>
      </c>
      <c r="VA65" t="str">
        <f t="shared" si="669"/>
        <v/>
      </c>
      <c r="VB65">
        <f t="shared" si="670"/>
        <v>3</v>
      </c>
      <c r="VY65">
        <f t="shared" si="671"/>
        <v>999</v>
      </c>
      <c r="VZ65">
        <f t="shared" si="672"/>
        <v>999</v>
      </c>
      <c r="WH65">
        <v>62</v>
      </c>
      <c r="WI65">
        <f t="shared" si="383"/>
        <v>0</v>
      </c>
      <c r="WJ65">
        <f t="shared" si="384"/>
        <v>4665.41</v>
      </c>
      <c r="WK65">
        <f t="shared" si="385"/>
        <v>0</v>
      </c>
      <c r="WL65">
        <f t="shared" si="386"/>
        <v>0</v>
      </c>
      <c r="WM65">
        <f t="shared" si="387"/>
        <v>0</v>
      </c>
      <c r="WN65">
        <f t="shared" si="388"/>
        <v>0</v>
      </c>
      <c r="WO65">
        <f t="shared" si="389"/>
        <v>0</v>
      </c>
      <c r="WP65">
        <f t="shared" si="390"/>
        <v>0</v>
      </c>
      <c r="WQ65">
        <f t="shared" si="391"/>
        <v>0</v>
      </c>
      <c r="WR65">
        <f t="shared" si="392"/>
        <v>0</v>
      </c>
      <c r="WS65">
        <f t="shared" si="280"/>
        <v>0</v>
      </c>
      <c r="WT65">
        <f t="shared" si="281"/>
        <v>163</v>
      </c>
      <c r="WU65">
        <f t="shared" si="282"/>
        <v>0</v>
      </c>
      <c r="WV65">
        <f t="shared" si="283"/>
        <v>0</v>
      </c>
      <c r="WW65">
        <f t="shared" si="284"/>
        <v>0</v>
      </c>
      <c r="WX65">
        <f t="shared" si="285"/>
        <v>0</v>
      </c>
      <c r="WY65">
        <f t="shared" si="286"/>
        <v>0</v>
      </c>
      <c r="WZ65">
        <f t="shared" si="287"/>
        <v>0</v>
      </c>
      <c r="XA65">
        <f t="shared" si="288"/>
        <v>0</v>
      </c>
      <c r="XB65">
        <f t="shared" si="289"/>
        <v>0</v>
      </c>
      <c r="XC65">
        <f t="shared" si="290"/>
        <v>0</v>
      </c>
      <c r="XD65">
        <f t="shared" si="291"/>
        <v>4609.29</v>
      </c>
      <c r="XE65">
        <f t="shared" si="292"/>
        <v>0</v>
      </c>
      <c r="XF65">
        <f t="shared" si="293"/>
        <v>0</v>
      </c>
      <c r="XG65">
        <f t="shared" si="294"/>
        <v>0</v>
      </c>
      <c r="XH65">
        <f t="shared" si="295"/>
        <v>0</v>
      </c>
      <c r="XI65">
        <f t="shared" si="296"/>
        <v>0</v>
      </c>
      <c r="XJ65">
        <f t="shared" si="297"/>
        <v>0</v>
      </c>
      <c r="XK65">
        <f t="shared" si="298"/>
        <v>0</v>
      </c>
      <c r="XL65">
        <f t="shared" si="299"/>
        <v>0</v>
      </c>
      <c r="XM65">
        <f t="shared" si="300"/>
        <v>0</v>
      </c>
      <c r="XN65">
        <f t="shared" si="301"/>
        <v>4609.29</v>
      </c>
      <c r="XO65">
        <f t="shared" si="302"/>
        <v>0</v>
      </c>
      <c r="XP65">
        <f t="shared" si="303"/>
        <v>0</v>
      </c>
      <c r="XQ65">
        <f t="shared" si="304"/>
        <v>0</v>
      </c>
      <c r="XR65">
        <f t="shared" si="305"/>
        <v>0</v>
      </c>
      <c r="XS65">
        <f t="shared" si="306"/>
        <v>0</v>
      </c>
      <c r="XT65">
        <f t="shared" si="307"/>
        <v>0</v>
      </c>
      <c r="XU65">
        <f t="shared" si="308"/>
        <v>0</v>
      </c>
      <c r="XV65">
        <f t="shared" si="309"/>
        <v>0</v>
      </c>
      <c r="XX65">
        <f t="shared" si="310"/>
        <v>4665.41</v>
      </c>
      <c r="XY65">
        <f t="shared" si="311"/>
        <v>4609.29</v>
      </c>
      <c r="XZ65">
        <f t="shared" si="312"/>
        <v>106.88</v>
      </c>
    </row>
    <row r="66" spans="2:650" x14ac:dyDescent="0.45">
      <c r="B66" s="31">
        <f>IF((IF($D$20="Snowball",CJ9,FL9)&gt;0.005),6,"")</f>
        <v>6</v>
      </c>
      <c r="C66" s="32">
        <f>IF(AND((IF($D$20="Snowball",CJ9,FL9)&gt;0.005),$D$19&lt;&gt;""),EDATE($D$19,5),"")</f>
        <v>46174</v>
      </c>
      <c r="D66" s="29">
        <f t="shared" si="743"/>
        <v>653.00000000000136</v>
      </c>
      <c r="E66" s="29">
        <f t="shared" si="744"/>
        <v>265.19000000000005</v>
      </c>
      <c r="F66" s="29">
        <f t="shared" si="745"/>
        <v>387.81000000000131</v>
      </c>
      <c r="G66" s="29">
        <f t="shared" si="746"/>
        <v>16265.52</v>
      </c>
      <c r="H66" s="35" t="str">
        <f t="shared" si="747"/>
        <v>Card A</v>
      </c>
      <c r="I66" s="36" t="str">
        <f t="shared" si="748"/>
        <v/>
      </c>
      <c r="AT66">
        <v>63</v>
      </c>
      <c r="AU66">
        <f t="shared" si="673"/>
        <v>0</v>
      </c>
      <c r="AV66">
        <f t="shared" si="674"/>
        <v>0</v>
      </c>
      <c r="AW66">
        <f t="shared" si="675"/>
        <v>0</v>
      </c>
      <c r="AX66">
        <f t="shared" si="676"/>
        <v>0</v>
      </c>
      <c r="AY66">
        <f t="shared" si="677"/>
        <v>0</v>
      </c>
      <c r="AZ66">
        <f t="shared" si="678"/>
        <v>0</v>
      </c>
      <c r="BA66">
        <f t="shared" si="679"/>
        <v>0</v>
      </c>
      <c r="BB66">
        <f t="shared" si="680"/>
        <v>0</v>
      </c>
      <c r="BC66">
        <f t="shared" si="681"/>
        <v>0</v>
      </c>
      <c r="BD66">
        <f t="shared" si="682"/>
        <v>0</v>
      </c>
      <c r="BE66">
        <f t="shared" si="393"/>
        <v>0</v>
      </c>
      <c r="BF66">
        <f t="shared" si="394"/>
        <v>0</v>
      </c>
      <c r="BG66">
        <f t="shared" si="395"/>
        <v>0</v>
      </c>
      <c r="BH66">
        <f t="shared" si="396"/>
        <v>0</v>
      </c>
      <c r="BI66">
        <f t="shared" si="397"/>
        <v>0</v>
      </c>
      <c r="BJ66">
        <f t="shared" si="398"/>
        <v>0</v>
      </c>
      <c r="BK66">
        <f t="shared" si="399"/>
        <v>0</v>
      </c>
      <c r="BL66">
        <f t="shared" si="400"/>
        <v>0</v>
      </c>
      <c r="BM66">
        <f t="shared" si="401"/>
        <v>0</v>
      </c>
      <c r="BN66">
        <f t="shared" si="402"/>
        <v>0</v>
      </c>
      <c r="BO66">
        <f t="shared" si="403"/>
        <v>0</v>
      </c>
      <c r="BP66">
        <f t="shared" si="404"/>
        <v>0</v>
      </c>
      <c r="BQ66">
        <f t="shared" si="405"/>
        <v>0</v>
      </c>
      <c r="BR66">
        <f t="shared" si="406"/>
        <v>0</v>
      </c>
      <c r="BS66">
        <f t="shared" si="407"/>
        <v>0</v>
      </c>
      <c r="BT66">
        <f t="shared" si="408"/>
        <v>0</v>
      </c>
      <c r="BU66">
        <f t="shared" si="409"/>
        <v>0</v>
      </c>
      <c r="BV66">
        <f t="shared" si="410"/>
        <v>0</v>
      </c>
      <c r="BW66">
        <f t="shared" si="411"/>
        <v>0</v>
      </c>
      <c r="BX66">
        <f t="shared" si="412"/>
        <v>0</v>
      </c>
      <c r="BY66">
        <f t="shared" si="413"/>
        <v>0</v>
      </c>
      <c r="BZ66">
        <f t="shared" si="414"/>
        <v>0</v>
      </c>
      <c r="CA66">
        <f t="shared" si="415"/>
        <v>0</v>
      </c>
      <c r="CB66">
        <f t="shared" si="416"/>
        <v>0</v>
      </c>
      <c r="CC66">
        <f t="shared" si="417"/>
        <v>0</v>
      </c>
      <c r="CD66">
        <f t="shared" si="418"/>
        <v>0</v>
      </c>
      <c r="CE66">
        <f t="shared" si="419"/>
        <v>0</v>
      </c>
      <c r="CF66">
        <f t="shared" si="420"/>
        <v>0</v>
      </c>
      <c r="CG66">
        <f t="shared" si="421"/>
        <v>0</v>
      </c>
      <c r="CH66">
        <f t="shared" si="422"/>
        <v>0</v>
      </c>
      <c r="CI66">
        <f t="shared" si="423"/>
        <v>653</v>
      </c>
      <c r="CJ66">
        <f t="shared" si="424"/>
        <v>0</v>
      </c>
      <c r="CK66">
        <f t="shared" si="425"/>
        <v>0</v>
      </c>
      <c r="CL66">
        <f t="shared" si="426"/>
        <v>0</v>
      </c>
      <c r="CM66">
        <f t="shared" si="427"/>
        <v>0</v>
      </c>
      <c r="CN66" t="str">
        <f t="shared" si="428"/>
        <v/>
      </c>
      <c r="CO66" t="str">
        <f t="shared" si="429"/>
        <v/>
      </c>
      <c r="CP66">
        <f t="shared" si="430"/>
        <v>3</v>
      </c>
      <c r="DM66">
        <f t="shared" si="431"/>
        <v>999</v>
      </c>
      <c r="DN66">
        <f t="shared" si="432"/>
        <v>999</v>
      </c>
      <c r="DV66">
        <v>63</v>
      </c>
      <c r="DW66">
        <f t="shared" si="683"/>
        <v>0</v>
      </c>
      <c r="DX66">
        <f t="shared" si="684"/>
        <v>0</v>
      </c>
      <c r="DY66">
        <f t="shared" si="685"/>
        <v>0</v>
      </c>
      <c r="DZ66">
        <f t="shared" si="686"/>
        <v>0</v>
      </c>
      <c r="EA66">
        <f t="shared" si="687"/>
        <v>0</v>
      </c>
      <c r="EB66">
        <f t="shared" si="688"/>
        <v>0</v>
      </c>
      <c r="EC66">
        <f t="shared" si="689"/>
        <v>0</v>
      </c>
      <c r="ED66">
        <f t="shared" si="690"/>
        <v>0</v>
      </c>
      <c r="EE66">
        <f t="shared" si="691"/>
        <v>0</v>
      </c>
      <c r="EF66">
        <f t="shared" si="692"/>
        <v>0</v>
      </c>
      <c r="EG66">
        <f t="shared" si="433"/>
        <v>0</v>
      </c>
      <c r="EH66">
        <f t="shared" si="434"/>
        <v>0</v>
      </c>
      <c r="EI66">
        <f t="shared" si="435"/>
        <v>0</v>
      </c>
      <c r="EJ66">
        <f t="shared" si="436"/>
        <v>0</v>
      </c>
      <c r="EK66">
        <f t="shared" si="437"/>
        <v>0</v>
      </c>
      <c r="EL66">
        <f t="shared" si="438"/>
        <v>0</v>
      </c>
      <c r="EM66">
        <f t="shared" si="439"/>
        <v>0</v>
      </c>
      <c r="EN66">
        <f t="shared" si="440"/>
        <v>0</v>
      </c>
      <c r="EO66">
        <f t="shared" si="441"/>
        <v>0</v>
      </c>
      <c r="EP66">
        <f t="shared" si="442"/>
        <v>0</v>
      </c>
      <c r="EQ66">
        <f t="shared" si="443"/>
        <v>0</v>
      </c>
      <c r="ER66">
        <f t="shared" si="444"/>
        <v>0</v>
      </c>
      <c r="ES66">
        <f t="shared" si="445"/>
        <v>0</v>
      </c>
      <c r="ET66">
        <f t="shared" si="446"/>
        <v>0</v>
      </c>
      <c r="EU66">
        <f t="shared" si="447"/>
        <v>0</v>
      </c>
      <c r="EV66">
        <f t="shared" si="448"/>
        <v>0</v>
      </c>
      <c r="EW66">
        <f t="shared" si="449"/>
        <v>0</v>
      </c>
      <c r="EX66">
        <f t="shared" si="450"/>
        <v>0</v>
      </c>
      <c r="EY66">
        <f t="shared" si="451"/>
        <v>0</v>
      </c>
      <c r="EZ66">
        <f t="shared" si="452"/>
        <v>0</v>
      </c>
      <c r="FA66">
        <f t="shared" si="453"/>
        <v>0</v>
      </c>
      <c r="FB66">
        <f t="shared" si="454"/>
        <v>0</v>
      </c>
      <c r="FC66">
        <f t="shared" si="455"/>
        <v>0</v>
      </c>
      <c r="FD66">
        <f t="shared" si="456"/>
        <v>0</v>
      </c>
      <c r="FE66">
        <f t="shared" si="457"/>
        <v>0</v>
      </c>
      <c r="FF66">
        <f t="shared" si="458"/>
        <v>0</v>
      </c>
      <c r="FG66">
        <f t="shared" si="459"/>
        <v>0</v>
      </c>
      <c r="FH66">
        <f t="shared" si="460"/>
        <v>0</v>
      </c>
      <c r="FI66">
        <f t="shared" si="461"/>
        <v>0</v>
      </c>
      <c r="FJ66">
        <f t="shared" si="462"/>
        <v>0</v>
      </c>
      <c r="FK66">
        <f t="shared" si="463"/>
        <v>653</v>
      </c>
      <c r="FL66">
        <f t="shared" si="464"/>
        <v>0</v>
      </c>
      <c r="FM66">
        <f t="shared" si="465"/>
        <v>0</v>
      </c>
      <c r="FN66">
        <f t="shared" si="466"/>
        <v>0</v>
      </c>
      <c r="FO66">
        <f t="shared" si="467"/>
        <v>0</v>
      </c>
      <c r="FP66" t="str">
        <f t="shared" si="468"/>
        <v/>
      </c>
      <c r="FQ66" t="str">
        <f t="shared" si="469"/>
        <v/>
      </c>
      <c r="FR66">
        <f t="shared" si="470"/>
        <v>3</v>
      </c>
      <c r="GO66">
        <f t="shared" si="471"/>
        <v>999</v>
      </c>
      <c r="GP66">
        <f t="shared" si="472"/>
        <v>999</v>
      </c>
      <c r="GX66">
        <v>63</v>
      </c>
      <c r="GY66">
        <f t="shared" si="693"/>
        <v>0</v>
      </c>
      <c r="GZ66">
        <f t="shared" si="694"/>
        <v>3363.25</v>
      </c>
      <c r="HA66">
        <f t="shared" si="695"/>
        <v>0</v>
      </c>
      <c r="HB66">
        <f t="shared" si="696"/>
        <v>0</v>
      </c>
      <c r="HC66">
        <f t="shared" si="697"/>
        <v>0</v>
      </c>
      <c r="HD66">
        <f t="shared" si="698"/>
        <v>0</v>
      </c>
      <c r="HE66">
        <f t="shared" si="699"/>
        <v>0</v>
      </c>
      <c r="HF66">
        <f t="shared" si="700"/>
        <v>0</v>
      </c>
      <c r="HG66">
        <f t="shared" si="701"/>
        <v>0</v>
      </c>
      <c r="HH66">
        <f t="shared" si="702"/>
        <v>0</v>
      </c>
      <c r="HI66">
        <f t="shared" si="473"/>
        <v>0</v>
      </c>
      <c r="HJ66">
        <f t="shared" si="474"/>
        <v>163</v>
      </c>
      <c r="HK66">
        <f t="shared" si="475"/>
        <v>0</v>
      </c>
      <c r="HL66">
        <f t="shared" si="476"/>
        <v>0</v>
      </c>
      <c r="HM66">
        <f t="shared" si="477"/>
        <v>0</v>
      </c>
      <c r="HN66">
        <f t="shared" si="478"/>
        <v>0</v>
      </c>
      <c r="HO66">
        <f t="shared" si="479"/>
        <v>0</v>
      </c>
      <c r="HP66">
        <f t="shared" si="480"/>
        <v>0</v>
      </c>
      <c r="HQ66">
        <f t="shared" si="481"/>
        <v>0</v>
      </c>
      <c r="HR66">
        <f t="shared" si="482"/>
        <v>0</v>
      </c>
      <c r="HS66">
        <f t="shared" si="483"/>
        <v>0</v>
      </c>
      <c r="HT66">
        <f t="shared" si="484"/>
        <v>3277.3</v>
      </c>
      <c r="HU66">
        <f t="shared" si="485"/>
        <v>0</v>
      </c>
      <c r="HV66">
        <f t="shared" si="486"/>
        <v>0</v>
      </c>
      <c r="HW66">
        <f t="shared" si="487"/>
        <v>0</v>
      </c>
      <c r="HX66">
        <f t="shared" si="488"/>
        <v>0</v>
      </c>
      <c r="HY66">
        <f t="shared" si="489"/>
        <v>0</v>
      </c>
      <c r="HZ66">
        <f t="shared" si="490"/>
        <v>0</v>
      </c>
      <c r="IA66">
        <f t="shared" si="491"/>
        <v>0</v>
      </c>
      <c r="IB66">
        <f t="shared" si="492"/>
        <v>0</v>
      </c>
      <c r="IC66">
        <f t="shared" si="493"/>
        <v>0</v>
      </c>
      <c r="ID66">
        <f t="shared" si="494"/>
        <v>2987.3</v>
      </c>
      <c r="IE66">
        <f t="shared" si="495"/>
        <v>0</v>
      </c>
      <c r="IF66">
        <f t="shared" si="496"/>
        <v>0</v>
      </c>
      <c r="IG66">
        <f t="shared" si="497"/>
        <v>0</v>
      </c>
      <c r="IH66">
        <f t="shared" si="498"/>
        <v>0</v>
      </c>
      <c r="II66">
        <f t="shared" si="499"/>
        <v>0</v>
      </c>
      <c r="IJ66">
        <f t="shared" si="500"/>
        <v>0</v>
      </c>
      <c r="IK66">
        <f t="shared" si="501"/>
        <v>0</v>
      </c>
      <c r="IL66">
        <f t="shared" si="502"/>
        <v>0</v>
      </c>
      <c r="IM66">
        <f t="shared" si="503"/>
        <v>290</v>
      </c>
      <c r="IN66">
        <f t="shared" si="504"/>
        <v>3363.25</v>
      </c>
      <c r="IO66">
        <f t="shared" si="505"/>
        <v>2987.3</v>
      </c>
      <c r="IP66">
        <f t="shared" si="506"/>
        <v>77.05</v>
      </c>
      <c r="IQ66">
        <f t="shared" si="507"/>
        <v>452.99999999999983</v>
      </c>
      <c r="IR66">
        <f t="shared" si="508"/>
        <v>2</v>
      </c>
      <c r="IS66" t="str">
        <f t="shared" si="509"/>
        <v/>
      </c>
      <c r="IT66">
        <f t="shared" si="510"/>
        <v>2</v>
      </c>
      <c r="JQ66">
        <f t="shared" si="511"/>
        <v>2</v>
      </c>
      <c r="JR66">
        <f t="shared" si="512"/>
        <v>999</v>
      </c>
      <c r="JZ66">
        <v>63</v>
      </c>
      <c r="KA66">
        <f t="shared" si="703"/>
        <v>0</v>
      </c>
      <c r="KB66">
        <f t="shared" si="704"/>
        <v>0</v>
      </c>
      <c r="KC66">
        <f t="shared" si="705"/>
        <v>0</v>
      </c>
      <c r="KD66">
        <f t="shared" si="706"/>
        <v>0</v>
      </c>
      <c r="KE66">
        <f t="shared" si="707"/>
        <v>0</v>
      </c>
      <c r="KF66">
        <f t="shared" si="708"/>
        <v>0</v>
      </c>
      <c r="KG66">
        <f t="shared" si="709"/>
        <v>0</v>
      </c>
      <c r="KH66">
        <f t="shared" si="710"/>
        <v>0</v>
      </c>
      <c r="KI66">
        <f t="shared" si="711"/>
        <v>0</v>
      </c>
      <c r="KJ66">
        <f t="shared" si="712"/>
        <v>0</v>
      </c>
      <c r="KK66">
        <f t="shared" si="513"/>
        <v>0</v>
      </c>
      <c r="KL66">
        <f t="shared" si="514"/>
        <v>0</v>
      </c>
      <c r="KM66">
        <f t="shared" si="515"/>
        <v>0</v>
      </c>
      <c r="KN66">
        <f t="shared" si="516"/>
        <v>0</v>
      </c>
      <c r="KO66">
        <f t="shared" si="517"/>
        <v>0</v>
      </c>
      <c r="KP66">
        <f t="shared" si="518"/>
        <v>0</v>
      </c>
      <c r="KQ66">
        <f t="shared" si="519"/>
        <v>0</v>
      </c>
      <c r="KR66">
        <f t="shared" si="520"/>
        <v>0</v>
      </c>
      <c r="KS66">
        <f t="shared" si="521"/>
        <v>0</v>
      </c>
      <c r="KT66">
        <f t="shared" si="522"/>
        <v>0</v>
      </c>
      <c r="KU66">
        <f t="shared" si="523"/>
        <v>0</v>
      </c>
      <c r="KV66">
        <f t="shared" si="524"/>
        <v>0</v>
      </c>
      <c r="KW66">
        <f t="shared" si="525"/>
        <v>0</v>
      </c>
      <c r="KX66">
        <f t="shared" si="526"/>
        <v>0</v>
      </c>
      <c r="KY66">
        <f t="shared" si="527"/>
        <v>0</v>
      </c>
      <c r="KZ66">
        <f t="shared" si="528"/>
        <v>0</v>
      </c>
      <c r="LA66">
        <f t="shared" si="529"/>
        <v>0</v>
      </c>
      <c r="LB66">
        <f t="shared" si="530"/>
        <v>0</v>
      </c>
      <c r="LC66">
        <f t="shared" si="531"/>
        <v>0</v>
      </c>
      <c r="LD66">
        <f t="shared" si="532"/>
        <v>0</v>
      </c>
      <c r="LE66">
        <f t="shared" si="533"/>
        <v>0</v>
      </c>
      <c r="LF66">
        <f t="shared" si="534"/>
        <v>0</v>
      </c>
      <c r="LG66">
        <f t="shared" si="535"/>
        <v>0</v>
      </c>
      <c r="LH66">
        <f t="shared" si="536"/>
        <v>0</v>
      </c>
      <c r="LI66">
        <f t="shared" si="537"/>
        <v>0</v>
      </c>
      <c r="LJ66">
        <f t="shared" si="538"/>
        <v>0</v>
      </c>
      <c r="LK66">
        <f t="shared" si="539"/>
        <v>0</v>
      </c>
      <c r="LL66">
        <f t="shared" si="540"/>
        <v>0</v>
      </c>
      <c r="LM66">
        <f t="shared" si="541"/>
        <v>0</v>
      </c>
      <c r="LN66">
        <f t="shared" si="542"/>
        <v>0</v>
      </c>
      <c r="LO66">
        <f t="shared" si="543"/>
        <v>553</v>
      </c>
      <c r="LP66">
        <f t="shared" si="544"/>
        <v>0</v>
      </c>
      <c r="LQ66">
        <f t="shared" si="545"/>
        <v>0</v>
      </c>
      <c r="LR66">
        <f t="shared" si="546"/>
        <v>0</v>
      </c>
      <c r="LS66">
        <f t="shared" si="547"/>
        <v>0</v>
      </c>
      <c r="LT66" t="str">
        <f t="shared" si="548"/>
        <v/>
      </c>
      <c r="LU66" t="str">
        <f t="shared" si="549"/>
        <v/>
      </c>
      <c r="LV66">
        <f t="shared" si="550"/>
        <v>3</v>
      </c>
      <c r="MS66">
        <f t="shared" si="551"/>
        <v>999</v>
      </c>
      <c r="MT66">
        <f t="shared" si="552"/>
        <v>999</v>
      </c>
      <c r="NB66">
        <v>63</v>
      </c>
      <c r="NC66">
        <f t="shared" si="713"/>
        <v>0</v>
      </c>
      <c r="ND66">
        <f t="shared" si="714"/>
        <v>0</v>
      </c>
      <c r="NE66">
        <f t="shared" si="715"/>
        <v>0</v>
      </c>
      <c r="NF66">
        <f t="shared" si="716"/>
        <v>0</v>
      </c>
      <c r="NG66">
        <f t="shared" si="717"/>
        <v>0</v>
      </c>
      <c r="NH66">
        <f t="shared" si="718"/>
        <v>0</v>
      </c>
      <c r="NI66">
        <f t="shared" si="719"/>
        <v>0</v>
      </c>
      <c r="NJ66">
        <f t="shared" si="720"/>
        <v>0</v>
      </c>
      <c r="NK66">
        <f t="shared" si="721"/>
        <v>0</v>
      </c>
      <c r="NL66">
        <f t="shared" si="722"/>
        <v>0</v>
      </c>
      <c r="NM66">
        <f t="shared" si="553"/>
        <v>0</v>
      </c>
      <c r="NN66">
        <f t="shared" si="554"/>
        <v>0</v>
      </c>
      <c r="NO66">
        <f t="shared" si="555"/>
        <v>0</v>
      </c>
      <c r="NP66">
        <f t="shared" si="556"/>
        <v>0</v>
      </c>
      <c r="NQ66">
        <f t="shared" si="557"/>
        <v>0</v>
      </c>
      <c r="NR66">
        <f t="shared" si="558"/>
        <v>0</v>
      </c>
      <c r="NS66">
        <f t="shared" si="559"/>
        <v>0</v>
      </c>
      <c r="NT66">
        <f t="shared" si="560"/>
        <v>0</v>
      </c>
      <c r="NU66">
        <f t="shared" si="561"/>
        <v>0</v>
      </c>
      <c r="NV66">
        <f t="shared" si="562"/>
        <v>0</v>
      </c>
      <c r="NW66">
        <f t="shared" si="563"/>
        <v>0</v>
      </c>
      <c r="NX66">
        <f t="shared" si="564"/>
        <v>0</v>
      </c>
      <c r="NY66">
        <f t="shared" si="565"/>
        <v>0</v>
      </c>
      <c r="NZ66">
        <f t="shared" si="566"/>
        <v>0</v>
      </c>
      <c r="OA66">
        <f t="shared" si="567"/>
        <v>0</v>
      </c>
      <c r="OB66">
        <f t="shared" si="568"/>
        <v>0</v>
      </c>
      <c r="OC66">
        <f t="shared" si="569"/>
        <v>0</v>
      </c>
      <c r="OD66">
        <f t="shared" si="570"/>
        <v>0</v>
      </c>
      <c r="OE66">
        <f t="shared" si="571"/>
        <v>0</v>
      </c>
      <c r="OF66">
        <f t="shared" si="572"/>
        <v>0</v>
      </c>
      <c r="OG66">
        <f t="shared" si="573"/>
        <v>0</v>
      </c>
      <c r="OH66">
        <f t="shared" si="574"/>
        <v>0</v>
      </c>
      <c r="OI66">
        <f t="shared" si="575"/>
        <v>0</v>
      </c>
      <c r="OJ66">
        <f t="shared" si="576"/>
        <v>0</v>
      </c>
      <c r="OK66">
        <f t="shared" si="577"/>
        <v>0</v>
      </c>
      <c r="OL66">
        <f t="shared" si="578"/>
        <v>0</v>
      </c>
      <c r="OM66">
        <f t="shared" si="579"/>
        <v>0</v>
      </c>
      <c r="ON66">
        <f t="shared" si="580"/>
        <v>0</v>
      </c>
      <c r="OO66">
        <f t="shared" si="581"/>
        <v>0</v>
      </c>
      <c r="OP66">
        <f t="shared" si="582"/>
        <v>0</v>
      </c>
      <c r="OQ66">
        <f t="shared" si="583"/>
        <v>653</v>
      </c>
      <c r="OR66">
        <f t="shared" si="584"/>
        <v>0</v>
      </c>
      <c r="OS66">
        <f t="shared" si="585"/>
        <v>0</v>
      </c>
      <c r="OT66">
        <f t="shared" si="586"/>
        <v>0</v>
      </c>
      <c r="OU66">
        <f t="shared" si="587"/>
        <v>0</v>
      </c>
      <c r="OV66" t="str">
        <f t="shared" si="588"/>
        <v/>
      </c>
      <c r="OW66" t="str">
        <f t="shared" si="589"/>
        <v/>
      </c>
      <c r="OX66">
        <f t="shared" si="590"/>
        <v>3</v>
      </c>
      <c r="PU66">
        <f t="shared" si="591"/>
        <v>999</v>
      </c>
      <c r="PV66">
        <f t="shared" si="592"/>
        <v>999</v>
      </c>
      <c r="QD66">
        <v>63</v>
      </c>
      <c r="QE66">
        <f t="shared" si="723"/>
        <v>0</v>
      </c>
      <c r="QF66">
        <f t="shared" si="724"/>
        <v>0</v>
      </c>
      <c r="QG66">
        <f t="shared" si="725"/>
        <v>0</v>
      </c>
      <c r="QH66">
        <f t="shared" si="726"/>
        <v>0</v>
      </c>
      <c r="QI66">
        <f t="shared" si="727"/>
        <v>0</v>
      </c>
      <c r="QJ66">
        <f t="shared" si="728"/>
        <v>0</v>
      </c>
      <c r="QK66">
        <f t="shared" si="729"/>
        <v>0</v>
      </c>
      <c r="QL66">
        <f t="shared" si="730"/>
        <v>0</v>
      </c>
      <c r="QM66">
        <f t="shared" si="731"/>
        <v>0</v>
      </c>
      <c r="QN66">
        <f t="shared" si="732"/>
        <v>0</v>
      </c>
      <c r="QO66">
        <f t="shared" si="593"/>
        <v>0</v>
      </c>
      <c r="QP66">
        <f t="shared" si="594"/>
        <v>0</v>
      </c>
      <c r="QQ66">
        <f t="shared" si="595"/>
        <v>0</v>
      </c>
      <c r="QR66">
        <f t="shared" si="596"/>
        <v>0</v>
      </c>
      <c r="QS66">
        <f t="shared" si="597"/>
        <v>0</v>
      </c>
      <c r="QT66">
        <f t="shared" si="598"/>
        <v>0</v>
      </c>
      <c r="QU66">
        <f t="shared" si="599"/>
        <v>0</v>
      </c>
      <c r="QV66">
        <f t="shared" si="600"/>
        <v>0</v>
      </c>
      <c r="QW66">
        <f t="shared" si="601"/>
        <v>0</v>
      </c>
      <c r="QX66">
        <f t="shared" si="602"/>
        <v>0</v>
      </c>
      <c r="QY66">
        <f t="shared" si="603"/>
        <v>0</v>
      </c>
      <c r="QZ66">
        <f t="shared" si="604"/>
        <v>0</v>
      </c>
      <c r="RA66">
        <f t="shared" si="605"/>
        <v>0</v>
      </c>
      <c r="RB66">
        <f t="shared" si="606"/>
        <v>0</v>
      </c>
      <c r="RC66">
        <f t="shared" si="607"/>
        <v>0</v>
      </c>
      <c r="RD66">
        <f t="shared" si="608"/>
        <v>0</v>
      </c>
      <c r="RE66">
        <f t="shared" si="609"/>
        <v>0</v>
      </c>
      <c r="RF66">
        <f t="shared" si="610"/>
        <v>0</v>
      </c>
      <c r="RG66">
        <f t="shared" si="611"/>
        <v>0</v>
      </c>
      <c r="RH66">
        <f t="shared" si="612"/>
        <v>0</v>
      </c>
      <c r="RI66">
        <f t="shared" si="613"/>
        <v>0</v>
      </c>
      <c r="RJ66">
        <f t="shared" si="614"/>
        <v>0</v>
      </c>
      <c r="RK66">
        <f t="shared" si="615"/>
        <v>0</v>
      </c>
      <c r="RL66">
        <f t="shared" si="616"/>
        <v>0</v>
      </c>
      <c r="RM66">
        <f t="shared" si="617"/>
        <v>0</v>
      </c>
      <c r="RN66">
        <f t="shared" si="618"/>
        <v>0</v>
      </c>
      <c r="RO66">
        <f t="shared" si="619"/>
        <v>0</v>
      </c>
      <c r="RP66">
        <f t="shared" si="620"/>
        <v>0</v>
      </c>
      <c r="RQ66">
        <f t="shared" si="621"/>
        <v>0</v>
      </c>
      <c r="RR66">
        <f t="shared" si="622"/>
        <v>0</v>
      </c>
      <c r="RS66">
        <f t="shared" si="623"/>
        <v>753</v>
      </c>
      <c r="RT66">
        <f t="shared" si="624"/>
        <v>0</v>
      </c>
      <c r="RU66">
        <f t="shared" si="625"/>
        <v>0</v>
      </c>
      <c r="RV66">
        <f t="shared" si="626"/>
        <v>0</v>
      </c>
      <c r="RW66">
        <f t="shared" si="627"/>
        <v>0</v>
      </c>
      <c r="RX66" t="str">
        <f t="shared" si="628"/>
        <v/>
      </c>
      <c r="RY66" t="str">
        <f t="shared" si="629"/>
        <v/>
      </c>
      <c r="RZ66">
        <f t="shared" si="630"/>
        <v>3</v>
      </c>
      <c r="SW66">
        <f t="shared" si="631"/>
        <v>999</v>
      </c>
      <c r="SX66">
        <f t="shared" si="632"/>
        <v>999</v>
      </c>
      <c r="TF66">
        <v>63</v>
      </c>
      <c r="TG66">
        <f t="shared" si="733"/>
        <v>0</v>
      </c>
      <c r="TH66">
        <f t="shared" si="734"/>
        <v>0</v>
      </c>
      <c r="TI66">
        <f t="shared" si="735"/>
        <v>0</v>
      </c>
      <c r="TJ66">
        <f t="shared" si="736"/>
        <v>0</v>
      </c>
      <c r="TK66">
        <f t="shared" si="737"/>
        <v>0</v>
      </c>
      <c r="TL66">
        <f t="shared" si="738"/>
        <v>0</v>
      </c>
      <c r="TM66">
        <f t="shared" si="739"/>
        <v>0</v>
      </c>
      <c r="TN66">
        <f t="shared" si="740"/>
        <v>0</v>
      </c>
      <c r="TO66">
        <f t="shared" si="741"/>
        <v>0</v>
      </c>
      <c r="TP66">
        <f t="shared" si="742"/>
        <v>0</v>
      </c>
      <c r="TQ66">
        <f t="shared" si="633"/>
        <v>0</v>
      </c>
      <c r="TR66">
        <f t="shared" si="634"/>
        <v>0</v>
      </c>
      <c r="TS66">
        <f t="shared" si="635"/>
        <v>0</v>
      </c>
      <c r="TT66">
        <f t="shared" si="636"/>
        <v>0</v>
      </c>
      <c r="TU66">
        <f t="shared" si="637"/>
        <v>0</v>
      </c>
      <c r="TV66">
        <f t="shared" si="638"/>
        <v>0</v>
      </c>
      <c r="TW66">
        <f t="shared" si="639"/>
        <v>0</v>
      </c>
      <c r="TX66">
        <f t="shared" si="640"/>
        <v>0</v>
      </c>
      <c r="TY66">
        <f t="shared" si="641"/>
        <v>0</v>
      </c>
      <c r="TZ66">
        <f t="shared" si="642"/>
        <v>0</v>
      </c>
      <c r="UA66">
        <f t="shared" si="643"/>
        <v>0</v>
      </c>
      <c r="UB66">
        <f t="shared" si="644"/>
        <v>0</v>
      </c>
      <c r="UC66">
        <f t="shared" si="645"/>
        <v>0</v>
      </c>
      <c r="UD66">
        <f t="shared" si="646"/>
        <v>0</v>
      </c>
      <c r="UE66">
        <f t="shared" si="647"/>
        <v>0</v>
      </c>
      <c r="UF66">
        <f t="shared" si="648"/>
        <v>0</v>
      </c>
      <c r="UG66">
        <f t="shared" si="649"/>
        <v>0</v>
      </c>
      <c r="UH66">
        <f t="shared" si="650"/>
        <v>0</v>
      </c>
      <c r="UI66">
        <f t="shared" si="651"/>
        <v>0</v>
      </c>
      <c r="UJ66">
        <f t="shared" si="652"/>
        <v>0</v>
      </c>
      <c r="UK66">
        <f t="shared" si="653"/>
        <v>0</v>
      </c>
      <c r="UL66">
        <f t="shared" si="654"/>
        <v>0</v>
      </c>
      <c r="UM66">
        <f t="shared" si="655"/>
        <v>0</v>
      </c>
      <c r="UN66">
        <f t="shared" si="656"/>
        <v>0</v>
      </c>
      <c r="UO66">
        <f t="shared" si="657"/>
        <v>0</v>
      </c>
      <c r="UP66">
        <f t="shared" si="658"/>
        <v>0</v>
      </c>
      <c r="UQ66">
        <f t="shared" si="659"/>
        <v>0</v>
      </c>
      <c r="UR66">
        <f t="shared" si="660"/>
        <v>0</v>
      </c>
      <c r="US66">
        <f t="shared" si="661"/>
        <v>0</v>
      </c>
      <c r="UT66">
        <f t="shared" si="662"/>
        <v>0</v>
      </c>
      <c r="UU66">
        <f t="shared" si="663"/>
        <v>853</v>
      </c>
      <c r="UV66">
        <f t="shared" si="664"/>
        <v>0</v>
      </c>
      <c r="UW66">
        <f t="shared" si="665"/>
        <v>0</v>
      </c>
      <c r="UX66">
        <f t="shared" si="666"/>
        <v>0</v>
      </c>
      <c r="UY66">
        <f t="shared" si="667"/>
        <v>0</v>
      </c>
      <c r="UZ66" t="str">
        <f t="shared" si="668"/>
        <v/>
      </c>
      <c r="VA66" t="str">
        <f t="shared" si="669"/>
        <v/>
      </c>
      <c r="VB66">
        <f t="shared" si="670"/>
        <v>3</v>
      </c>
      <c r="VY66">
        <f t="shared" si="671"/>
        <v>999</v>
      </c>
      <c r="VZ66">
        <f t="shared" si="672"/>
        <v>999</v>
      </c>
      <c r="WH66">
        <v>63</v>
      </c>
      <c r="WI66">
        <f t="shared" si="383"/>
        <v>0</v>
      </c>
      <c r="WJ66">
        <f t="shared" si="384"/>
        <v>4609.29</v>
      </c>
      <c r="WK66">
        <f t="shared" si="385"/>
        <v>0</v>
      </c>
      <c r="WL66">
        <f t="shared" si="386"/>
        <v>0</v>
      </c>
      <c r="WM66">
        <f t="shared" si="387"/>
        <v>0</v>
      </c>
      <c r="WN66">
        <f t="shared" si="388"/>
        <v>0</v>
      </c>
      <c r="WO66">
        <f t="shared" si="389"/>
        <v>0</v>
      </c>
      <c r="WP66">
        <f t="shared" si="390"/>
        <v>0</v>
      </c>
      <c r="WQ66">
        <f t="shared" si="391"/>
        <v>0</v>
      </c>
      <c r="WR66">
        <f t="shared" si="392"/>
        <v>0</v>
      </c>
      <c r="WS66">
        <f t="shared" si="280"/>
        <v>0</v>
      </c>
      <c r="WT66">
        <f t="shared" si="281"/>
        <v>163</v>
      </c>
      <c r="WU66">
        <f t="shared" si="282"/>
        <v>0</v>
      </c>
      <c r="WV66">
        <f t="shared" si="283"/>
        <v>0</v>
      </c>
      <c r="WW66">
        <f t="shared" si="284"/>
        <v>0</v>
      </c>
      <c r="WX66">
        <f t="shared" si="285"/>
        <v>0</v>
      </c>
      <c r="WY66">
        <f t="shared" si="286"/>
        <v>0</v>
      </c>
      <c r="WZ66">
        <f t="shared" si="287"/>
        <v>0</v>
      </c>
      <c r="XA66">
        <f t="shared" si="288"/>
        <v>0</v>
      </c>
      <c r="XB66">
        <f t="shared" si="289"/>
        <v>0</v>
      </c>
      <c r="XC66">
        <f t="shared" si="290"/>
        <v>0</v>
      </c>
      <c r="XD66">
        <f t="shared" si="291"/>
        <v>4551.88</v>
      </c>
      <c r="XE66">
        <f t="shared" si="292"/>
        <v>0</v>
      </c>
      <c r="XF66">
        <f t="shared" si="293"/>
        <v>0</v>
      </c>
      <c r="XG66">
        <f t="shared" si="294"/>
        <v>0</v>
      </c>
      <c r="XH66">
        <f t="shared" si="295"/>
        <v>0</v>
      </c>
      <c r="XI66">
        <f t="shared" si="296"/>
        <v>0</v>
      </c>
      <c r="XJ66">
        <f t="shared" si="297"/>
        <v>0</v>
      </c>
      <c r="XK66">
        <f t="shared" si="298"/>
        <v>0</v>
      </c>
      <c r="XL66">
        <f t="shared" si="299"/>
        <v>0</v>
      </c>
      <c r="XM66">
        <f t="shared" si="300"/>
        <v>0</v>
      </c>
      <c r="XN66">
        <f t="shared" si="301"/>
        <v>4551.88</v>
      </c>
      <c r="XO66">
        <f t="shared" si="302"/>
        <v>0</v>
      </c>
      <c r="XP66">
        <f t="shared" si="303"/>
        <v>0</v>
      </c>
      <c r="XQ66">
        <f t="shared" si="304"/>
        <v>0</v>
      </c>
      <c r="XR66">
        <f t="shared" si="305"/>
        <v>0</v>
      </c>
      <c r="XS66">
        <f t="shared" si="306"/>
        <v>0</v>
      </c>
      <c r="XT66">
        <f t="shared" si="307"/>
        <v>0</v>
      </c>
      <c r="XU66">
        <f t="shared" si="308"/>
        <v>0</v>
      </c>
      <c r="XV66">
        <f t="shared" si="309"/>
        <v>0</v>
      </c>
      <c r="XX66">
        <f t="shared" si="310"/>
        <v>4609.29</v>
      </c>
      <c r="XY66">
        <f t="shared" si="311"/>
        <v>4551.88</v>
      </c>
      <c r="XZ66">
        <f t="shared" si="312"/>
        <v>105.59</v>
      </c>
    </row>
    <row r="67" spans="2:650" x14ac:dyDescent="0.45">
      <c r="B67" s="31">
        <f>IF((IF($D$20="Snowball",CJ10,FL10)&gt;0.005),7,"")</f>
        <v>7</v>
      </c>
      <c r="C67" s="32">
        <f>IF(AND((IF($D$20="Snowball",CJ10,FL10)&gt;0.005),$D$19&lt;&gt;""),EDATE($D$19,6),"")</f>
        <v>46204</v>
      </c>
      <c r="D67" s="29">
        <f t="shared" si="743"/>
        <v>652.99999999999955</v>
      </c>
      <c r="E67" s="29">
        <f t="shared" si="744"/>
        <v>258.77</v>
      </c>
      <c r="F67" s="29">
        <f t="shared" si="745"/>
        <v>394.22999999999956</v>
      </c>
      <c r="G67" s="29">
        <f t="shared" si="746"/>
        <v>15871.29</v>
      </c>
      <c r="H67" s="35" t="str">
        <f t="shared" si="747"/>
        <v>Card A</v>
      </c>
      <c r="I67" s="36" t="str">
        <f t="shared" si="748"/>
        <v/>
      </c>
      <c r="AT67">
        <v>64</v>
      </c>
      <c r="AU67">
        <f t="shared" si="673"/>
        <v>0</v>
      </c>
      <c r="AV67">
        <f t="shared" si="674"/>
        <v>0</v>
      </c>
      <c r="AW67">
        <f t="shared" si="675"/>
        <v>0</v>
      </c>
      <c r="AX67">
        <f t="shared" si="676"/>
        <v>0</v>
      </c>
      <c r="AY67">
        <f t="shared" si="677"/>
        <v>0</v>
      </c>
      <c r="AZ67">
        <f t="shared" si="678"/>
        <v>0</v>
      </c>
      <c r="BA67">
        <f t="shared" si="679"/>
        <v>0</v>
      </c>
      <c r="BB67">
        <f t="shared" si="680"/>
        <v>0</v>
      </c>
      <c r="BC67">
        <f t="shared" si="681"/>
        <v>0</v>
      </c>
      <c r="BD67">
        <f t="shared" si="682"/>
        <v>0</v>
      </c>
      <c r="BE67">
        <f t="shared" si="393"/>
        <v>0</v>
      </c>
      <c r="BF67">
        <f t="shared" si="394"/>
        <v>0</v>
      </c>
      <c r="BG67">
        <f t="shared" si="395"/>
        <v>0</v>
      </c>
      <c r="BH67">
        <f t="shared" si="396"/>
        <v>0</v>
      </c>
      <c r="BI67">
        <f t="shared" si="397"/>
        <v>0</v>
      </c>
      <c r="BJ67">
        <f t="shared" si="398"/>
        <v>0</v>
      </c>
      <c r="BK67">
        <f t="shared" si="399"/>
        <v>0</v>
      </c>
      <c r="BL67">
        <f t="shared" si="400"/>
        <v>0</v>
      </c>
      <c r="BM67">
        <f t="shared" si="401"/>
        <v>0</v>
      </c>
      <c r="BN67">
        <f t="shared" si="402"/>
        <v>0</v>
      </c>
      <c r="BO67">
        <f t="shared" si="403"/>
        <v>0</v>
      </c>
      <c r="BP67">
        <f t="shared" si="404"/>
        <v>0</v>
      </c>
      <c r="BQ67">
        <f t="shared" si="405"/>
        <v>0</v>
      </c>
      <c r="BR67">
        <f t="shared" si="406"/>
        <v>0</v>
      </c>
      <c r="BS67">
        <f t="shared" si="407"/>
        <v>0</v>
      </c>
      <c r="BT67">
        <f t="shared" si="408"/>
        <v>0</v>
      </c>
      <c r="BU67">
        <f t="shared" si="409"/>
        <v>0</v>
      </c>
      <c r="BV67">
        <f t="shared" si="410"/>
        <v>0</v>
      </c>
      <c r="BW67">
        <f t="shared" si="411"/>
        <v>0</v>
      </c>
      <c r="BX67">
        <f t="shared" si="412"/>
        <v>0</v>
      </c>
      <c r="BY67">
        <f t="shared" si="413"/>
        <v>0</v>
      </c>
      <c r="BZ67">
        <f t="shared" si="414"/>
        <v>0</v>
      </c>
      <c r="CA67">
        <f t="shared" si="415"/>
        <v>0</v>
      </c>
      <c r="CB67">
        <f t="shared" si="416"/>
        <v>0</v>
      </c>
      <c r="CC67">
        <f t="shared" si="417"/>
        <v>0</v>
      </c>
      <c r="CD67">
        <f t="shared" si="418"/>
        <v>0</v>
      </c>
      <c r="CE67">
        <f t="shared" si="419"/>
        <v>0</v>
      </c>
      <c r="CF67">
        <f t="shared" si="420"/>
        <v>0</v>
      </c>
      <c r="CG67">
        <f t="shared" si="421"/>
        <v>0</v>
      </c>
      <c r="CH67">
        <f t="shared" si="422"/>
        <v>0</v>
      </c>
      <c r="CI67">
        <f t="shared" si="423"/>
        <v>653</v>
      </c>
      <c r="CJ67">
        <f t="shared" si="424"/>
        <v>0</v>
      </c>
      <c r="CK67">
        <f t="shared" si="425"/>
        <v>0</v>
      </c>
      <c r="CL67">
        <f t="shared" si="426"/>
        <v>0</v>
      </c>
      <c r="CM67">
        <f t="shared" si="427"/>
        <v>0</v>
      </c>
      <c r="CN67" t="str">
        <f t="shared" si="428"/>
        <v/>
      </c>
      <c r="CO67" t="str">
        <f t="shared" si="429"/>
        <v/>
      </c>
      <c r="CP67">
        <f t="shared" si="430"/>
        <v>3</v>
      </c>
      <c r="DM67">
        <f t="shared" si="431"/>
        <v>999</v>
      </c>
      <c r="DN67">
        <f t="shared" si="432"/>
        <v>999</v>
      </c>
      <c r="DV67">
        <v>64</v>
      </c>
      <c r="DW67">
        <f t="shared" si="683"/>
        <v>0</v>
      </c>
      <c r="DX67">
        <f t="shared" si="684"/>
        <v>0</v>
      </c>
      <c r="DY67">
        <f t="shared" si="685"/>
        <v>0</v>
      </c>
      <c r="DZ67">
        <f t="shared" si="686"/>
        <v>0</v>
      </c>
      <c r="EA67">
        <f t="shared" si="687"/>
        <v>0</v>
      </c>
      <c r="EB67">
        <f t="shared" si="688"/>
        <v>0</v>
      </c>
      <c r="EC67">
        <f t="shared" si="689"/>
        <v>0</v>
      </c>
      <c r="ED67">
        <f t="shared" si="690"/>
        <v>0</v>
      </c>
      <c r="EE67">
        <f t="shared" si="691"/>
        <v>0</v>
      </c>
      <c r="EF67">
        <f t="shared" si="692"/>
        <v>0</v>
      </c>
      <c r="EG67">
        <f t="shared" si="433"/>
        <v>0</v>
      </c>
      <c r="EH67">
        <f t="shared" si="434"/>
        <v>0</v>
      </c>
      <c r="EI67">
        <f t="shared" si="435"/>
        <v>0</v>
      </c>
      <c r="EJ67">
        <f t="shared" si="436"/>
        <v>0</v>
      </c>
      <c r="EK67">
        <f t="shared" si="437"/>
        <v>0</v>
      </c>
      <c r="EL67">
        <f t="shared" si="438"/>
        <v>0</v>
      </c>
      <c r="EM67">
        <f t="shared" si="439"/>
        <v>0</v>
      </c>
      <c r="EN67">
        <f t="shared" si="440"/>
        <v>0</v>
      </c>
      <c r="EO67">
        <f t="shared" si="441"/>
        <v>0</v>
      </c>
      <c r="EP67">
        <f t="shared" si="442"/>
        <v>0</v>
      </c>
      <c r="EQ67">
        <f t="shared" si="443"/>
        <v>0</v>
      </c>
      <c r="ER67">
        <f t="shared" si="444"/>
        <v>0</v>
      </c>
      <c r="ES67">
        <f t="shared" si="445"/>
        <v>0</v>
      </c>
      <c r="ET67">
        <f t="shared" si="446"/>
        <v>0</v>
      </c>
      <c r="EU67">
        <f t="shared" si="447"/>
        <v>0</v>
      </c>
      <c r="EV67">
        <f t="shared" si="448"/>
        <v>0</v>
      </c>
      <c r="EW67">
        <f t="shared" si="449"/>
        <v>0</v>
      </c>
      <c r="EX67">
        <f t="shared" si="450"/>
        <v>0</v>
      </c>
      <c r="EY67">
        <f t="shared" si="451"/>
        <v>0</v>
      </c>
      <c r="EZ67">
        <f t="shared" si="452"/>
        <v>0</v>
      </c>
      <c r="FA67">
        <f t="shared" si="453"/>
        <v>0</v>
      </c>
      <c r="FB67">
        <f t="shared" si="454"/>
        <v>0</v>
      </c>
      <c r="FC67">
        <f t="shared" si="455"/>
        <v>0</v>
      </c>
      <c r="FD67">
        <f t="shared" si="456"/>
        <v>0</v>
      </c>
      <c r="FE67">
        <f t="shared" si="457"/>
        <v>0</v>
      </c>
      <c r="FF67">
        <f t="shared" si="458"/>
        <v>0</v>
      </c>
      <c r="FG67">
        <f t="shared" si="459"/>
        <v>0</v>
      </c>
      <c r="FH67">
        <f t="shared" si="460"/>
        <v>0</v>
      </c>
      <c r="FI67">
        <f t="shared" si="461"/>
        <v>0</v>
      </c>
      <c r="FJ67">
        <f t="shared" si="462"/>
        <v>0</v>
      </c>
      <c r="FK67">
        <f t="shared" si="463"/>
        <v>653</v>
      </c>
      <c r="FL67">
        <f t="shared" si="464"/>
        <v>0</v>
      </c>
      <c r="FM67">
        <f t="shared" si="465"/>
        <v>0</v>
      </c>
      <c r="FN67">
        <f t="shared" si="466"/>
        <v>0</v>
      </c>
      <c r="FO67">
        <f t="shared" si="467"/>
        <v>0</v>
      </c>
      <c r="FP67" t="str">
        <f t="shared" si="468"/>
        <v/>
      </c>
      <c r="FQ67" t="str">
        <f t="shared" si="469"/>
        <v/>
      </c>
      <c r="FR67">
        <f t="shared" si="470"/>
        <v>3</v>
      </c>
      <c r="GO67">
        <f t="shared" si="471"/>
        <v>999</v>
      </c>
      <c r="GP67">
        <f t="shared" si="472"/>
        <v>999</v>
      </c>
      <c r="GX67">
        <v>64</v>
      </c>
      <c r="GY67">
        <f t="shared" si="693"/>
        <v>0</v>
      </c>
      <c r="GZ67">
        <f t="shared" si="694"/>
        <v>2987.3</v>
      </c>
      <c r="HA67">
        <f t="shared" si="695"/>
        <v>0</v>
      </c>
      <c r="HB67">
        <f t="shared" si="696"/>
        <v>0</v>
      </c>
      <c r="HC67">
        <f t="shared" si="697"/>
        <v>0</v>
      </c>
      <c r="HD67">
        <f t="shared" si="698"/>
        <v>0</v>
      </c>
      <c r="HE67">
        <f t="shared" si="699"/>
        <v>0</v>
      </c>
      <c r="HF67">
        <f t="shared" si="700"/>
        <v>0</v>
      </c>
      <c r="HG67">
        <f t="shared" si="701"/>
        <v>0</v>
      </c>
      <c r="HH67">
        <f t="shared" si="702"/>
        <v>0</v>
      </c>
      <c r="HI67">
        <f t="shared" si="473"/>
        <v>0</v>
      </c>
      <c r="HJ67">
        <f t="shared" si="474"/>
        <v>163</v>
      </c>
      <c r="HK67">
        <f t="shared" si="475"/>
        <v>0</v>
      </c>
      <c r="HL67">
        <f t="shared" si="476"/>
        <v>0</v>
      </c>
      <c r="HM67">
        <f t="shared" si="477"/>
        <v>0</v>
      </c>
      <c r="HN67">
        <f t="shared" si="478"/>
        <v>0</v>
      </c>
      <c r="HO67">
        <f t="shared" si="479"/>
        <v>0</v>
      </c>
      <c r="HP67">
        <f t="shared" si="480"/>
        <v>0</v>
      </c>
      <c r="HQ67">
        <f t="shared" si="481"/>
        <v>0</v>
      </c>
      <c r="HR67">
        <f t="shared" si="482"/>
        <v>0</v>
      </c>
      <c r="HS67">
        <f t="shared" si="483"/>
        <v>0</v>
      </c>
      <c r="HT67">
        <f t="shared" si="484"/>
        <v>2892.73</v>
      </c>
      <c r="HU67">
        <f t="shared" si="485"/>
        <v>0</v>
      </c>
      <c r="HV67">
        <f t="shared" si="486"/>
        <v>0</v>
      </c>
      <c r="HW67">
        <f t="shared" si="487"/>
        <v>0</v>
      </c>
      <c r="HX67">
        <f t="shared" si="488"/>
        <v>0</v>
      </c>
      <c r="HY67">
        <f t="shared" si="489"/>
        <v>0</v>
      </c>
      <c r="HZ67">
        <f t="shared" si="490"/>
        <v>0</v>
      </c>
      <c r="IA67">
        <f t="shared" si="491"/>
        <v>0</v>
      </c>
      <c r="IB67">
        <f t="shared" si="492"/>
        <v>0</v>
      </c>
      <c r="IC67">
        <f t="shared" si="493"/>
        <v>0</v>
      </c>
      <c r="ID67">
        <f t="shared" si="494"/>
        <v>2602.73</v>
      </c>
      <c r="IE67">
        <f t="shared" si="495"/>
        <v>0</v>
      </c>
      <c r="IF67">
        <f t="shared" si="496"/>
        <v>0</v>
      </c>
      <c r="IG67">
        <f t="shared" si="497"/>
        <v>0</v>
      </c>
      <c r="IH67">
        <f t="shared" si="498"/>
        <v>0</v>
      </c>
      <c r="II67">
        <f t="shared" si="499"/>
        <v>0</v>
      </c>
      <c r="IJ67">
        <f t="shared" si="500"/>
        <v>0</v>
      </c>
      <c r="IK67">
        <f t="shared" si="501"/>
        <v>0</v>
      </c>
      <c r="IL67">
        <f t="shared" si="502"/>
        <v>0</v>
      </c>
      <c r="IM67">
        <f t="shared" si="503"/>
        <v>290</v>
      </c>
      <c r="IN67">
        <f t="shared" si="504"/>
        <v>2987.3</v>
      </c>
      <c r="IO67">
        <f t="shared" si="505"/>
        <v>2602.73</v>
      </c>
      <c r="IP67">
        <f t="shared" si="506"/>
        <v>68.430000000000007</v>
      </c>
      <c r="IQ67">
        <f t="shared" si="507"/>
        <v>453.00000000000017</v>
      </c>
      <c r="IR67">
        <f t="shared" si="508"/>
        <v>2</v>
      </c>
      <c r="IS67" t="str">
        <f t="shared" si="509"/>
        <v/>
      </c>
      <c r="IT67">
        <f t="shared" si="510"/>
        <v>2</v>
      </c>
      <c r="JQ67">
        <f t="shared" si="511"/>
        <v>2</v>
      </c>
      <c r="JR67">
        <f t="shared" si="512"/>
        <v>999</v>
      </c>
      <c r="JZ67">
        <v>64</v>
      </c>
      <c r="KA67">
        <f t="shared" si="703"/>
        <v>0</v>
      </c>
      <c r="KB67">
        <f t="shared" si="704"/>
        <v>0</v>
      </c>
      <c r="KC67">
        <f t="shared" si="705"/>
        <v>0</v>
      </c>
      <c r="KD67">
        <f t="shared" si="706"/>
        <v>0</v>
      </c>
      <c r="KE67">
        <f t="shared" si="707"/>
        <v>0</v>
      </c>
      <c r="KF67">
        <f t="shared" si="708"/>
        <v>0</v>
      </c>
      <c r="KG67">
        <f t="shared" si="709"/>
        <v>0</v>
      </c>
      <c r="KH67">
        <f t="shared" si="710"/>
        <v>0</v>
      </c>
      <c r="KI67">
        <f t="shared" si="711"/>
        <v>0</v>
      </c>
      <c r="KJ67">
        <f t="shared" si="712"/>
        <v>0</v>
      </c>
      <c r="KK67">
        <f t="shared" si="513"/>
        <v>0</v>
      </c>
      <c r="KL67">
        <f t="shared" si="514"/>
        <v>0</v>
      </c>
      <c r="KM67">
        <f t="shared" si="515"/>
        <v>0</v>
      </c>
      <c r="KN67">
        <f t="shared" si="516"/>
        <v>0</v>
      </c>
      <c r="KO67">
        <f t="shared" si="517"/>
        <v>0</v>
      </c>
      <c r="KP67">
        <f t="shared" si="518"/>
        <v>0</v>
      </c>
      <c r="KQ67">
        <f t="shared" si="519"/>
        <v>0</v>
      </c>
      <c r="KR67">
        <f t="shared" si="520"/>
        <v>0</v>
      </c>
      <c r="KS67">
        <f t="shared" si="521"/>
        <v>0</v>
      </c>
      <c r="KT67">
        <f t="shared" si="522"/>
        <v>0</v>
      </c>
      <c r="KU67">
        <f t="shared" si="523"/>
        <v>0</v>
      </c>
      <c r="KV67">
        <f t="shared" si="524"/>
        <v>0</v>
      </c>
      <c r="KW67">
        <f t="shared" si="525"/>
        <v>0</v>
      </c>
      <c r="KX67">
        <f t="shared" si="526"/>
        <v>0</v>
      </c>
      <c r="KY67">
        <f t="shared" si="527"/>
        <v>0</v>
      </c>
      <c r="KZ67">
        <f t="shared" si="528"/>
        <v>0</v>
      </c>
      <c r="LA67">
        <f t="shared" si="529"/>
        <v>0</v>
      </c>
      <c r="LB67">
        <f t="shared" si="530"/>
        <v>0</v>
      </c>
      <c r="LC67">
        <f t="shared" si="531"/>
        <v>0</v>
      </c>
      <c r="LD67">
        <f t="shared" si="532"/>
        <v>0</v>
      </c>
      <c r="LE67">
        <f t="shared" si="533"/>
        <v>0</v>
      </c>
      <c r="LF67">
        <f t="shared" si="534"/>
        <v>0</v>
      </c>
      <c r="LG67">
        <f t="shared" si="535"/>
        <v>0</v>
      </c>
      <c r="LH67">
        <f t="shared" si="536"/>
        <v>0</v>
      </c>
      <c r="LI67">
        <f t="shared" si="537"/>
        <v>0</v>
      </c>
      <c r="LJ67">
        <f t="shared" si="538"/>
        <v>0</v>
      </c>
      <c r="LK67">
        <f t="shared" si="539"/>
        <v>0</v>
      </c>
      <c r="LL67">
        <f t="shared" si="540"/>
        <v>0</v>
      </c>
      <c r="LM67">
        <f t="shared" si="541"/>
        <v>0</v>
      </c>
      <c r="LN67">
        <f t="shared" si="542"/>
        <v>0</v>
      </c>
      <c r="LO67">
        <f t="shared" si="543"/>
        <v>553</v>
      </c>
      <c r="LP67">
        <f t="shared" si="544"/>
        <v>0</v>
      </c>
      <c r="LQ67">
        <f t="shared" si="545"/>
        <v>0</v>
      </c>
      <c r="LR67">
        <f t="shared" si="546"/>
        <v>0</v>
      </c>
      <c r="LS67">
        <f t="shared" si="547"/>
        <v>0</v>
      </c>
      <c r="LT67" t="str">
        <f t="shared" si="548"/>
        <v/>
      </c>
      <c r="LU67" t="str">
        <f t="shared" si="549"/>
        <v/>
      </c>
      <c r="LV67">
        <f t="shared" si="550"/>
        <v>3</v>
      </c>
      <c r="MS67">
        <f t="shared" si="551"/>
        <v>999</v>
      </c>
      <c r="MT67">
        <f t="shared" si="552"/>
        <v>999</v>
      </c>
      <c r="NB67">
        <v>64</v>
      </c>
      <c r="NC67">
        <f t="shared" si="713"/>
        <v>0</v>
      </c>
      <c r="ND67">
        <f t="shared" si="714"/>
        <v>0</v>
      </c>
      <c r="NE67">
        <f t="shared" si="715"/>
        <v>0</v>
      </c>
      <c r="NF67">
        <f t="shared" si="716"/>
        <v>0</v>
      </c>
      <c r="NG67">
        <f t="shared" si="717"/>
        <v>0</v>
      </c>
      <c r="NH67">
        <f t="shared" si="718"/>
        <v>0</v>
      </c>
      <c r="NI67">
        <f t="shared" si="719"/>
        <v>0</v>
      </c>
      <c r="NJ67">
        <f t="shared" si="720"/>
        <v>0</v>
      </c>
      <c r="NK67">
        <f t="shared" si="721"/>
        <v>0</v>
      </c>
      <c r="NL67">
        <f t="shared" si="722"/>
        <v>0</v>
      </c>
      <c r="NM67">
        <f t="shared" si="553"/>
        <v>0</v>
      </c>
      <c r="NN67">
        <f t="shared" si="554"/>
        <v>0</v>
      </c>
      <c r="NO67">
        <f t="shared" si="555"/>
        <v>0</v>
      </c>
      <c r="NP67">
        <f t="shared" si="556"/>
        <v>0</v>
      </c>
      <c r="NQ67">
        <f t="shared" si="557"/>
        <v>0</v>
      </c>
      <c r="NR67">
        <f t="shared" si="558"/>
        <v>0</v>
      </c>
      <c r="NS67">
        <f t="shared" si="559"/>
        <v>0</v>
      </c>
      <c r="NT67">
        <f t="shared" si="560"/>
        <v>0</v>
      </c>
      <c r="NU67">
        <f t="shared" si="561"/>
        <v>0</v>
      </c>
      <c r="NV67">
        <f t="shared" si="562"/>
        <v>0</v>
      </c>
      <c r="NW67">
        <f t="shared" si="563"/>
        <v>0</v>
      </c>
      <c r="NX67">
        <f t="shared" si="564"/>
        <v>0</v>
      </c>
      <c r="NY67">
        <f t="shared" si="565"/>
        <v>0</v>
      </c>
      <c r="NZ67">
        <f t="shared" si="566"/>
        <v>0</v>
      </c>
      <c r="OA67">
        <f t="shared" si="567"/>
        <v>0</v>
      </c>
      <c r="OB67">
        <f t="shared" si="568"/>
        <v>0</v>
      </c>
      <c r="OC67">
        <f t="shared" si="569"/>
        <v>0</v>
      </c>
      <c r="OD67">
        <f t="shared" si="570"/>
        <v>0</v>
      </c>
      <c r="OE67">
        <f t="shared" si="571"/>
        <v>0</v>
      </c>
      <c r="OF67">
        <f t="shared" si="572"/>
        <v>0</v>
      </c>
      <c r="OG67">
        <f t="shared" si="573"/>
        <v>0</v>
      </c>
      <c r="OH67">
        <f t="shared" si="574"/>
        <v>0</v>
      </c>
      <c r="OI67">
        <f t="shared" si="575"/>
        <v>0</v>
      </c>
      <c r="OJ67">
        <f t="shared" si="576"/>
        <v>0</v>
      </c>
      <c r="OK67">
        <f t="shared" si="577"/>
        <v>0</v>
      </c>
      <c r="OL67">
        <f t="shared" si="578"/>
        <v>0</v>
      </c>
      <c r="OM67">
        <f t="shared" si="579"/>
        <v>0</v>
      </c>
      <c r="ON67">
        <f t="shared" si="580"/>
        <v>0</v>
      </c>
      <c r="OO67">
        <f t="shared" si="581"/>
        <v>0</v>
      </c>
      <c r="OP67">
        <f t="shared" si="582"/>
        <v>0</v>
      </c>
      <c r="OQ67">
        <f t="shared" si="583"/>
        <v>653</v>
      </c>
      <c r="OR67">
        <f t="shared" si="584"/>
        <v>0</v>
      </c>
      <c r="OS67">
        <f t="shared" si="585"/>
        <v>0</v>
      </c>
      <c r="OT67">
        <f t="shared" si="586"/>
        <v>0</v>
      </c>
      <c r="OU67">
        <f t="shared" si="587"/>
        <v>0</v>
      </c>
      <c r="OV67" t="str">
        <f t="shared" si="588"/>
        <v/>
      </c>
      <c r="OW67" t="str">
        <f t="shared" si="589"/>
        <v/>
      </c>
      <c r="OX67">
        <f t="shared" si="590"/>
        <v>3</v>
      </c>
      <c r="PU67">
        <f t="shared" si="591"/>
        <v>999</v>
      </c>
      <c r="PV67">
        <f t="shared" si="592"/>
        <v>999</v>
      </c>
      <c r="QD67">
        <v>64</v>
      </c>
      <c r="QE67">
        <f t="shared" si="723"/>
        <v>0</v>
      </c>
      <c r="QF67">
        <f t="shared" si="724"/>
        <v>0</v>
      </c>
      <c r="QG67">
        <f t="shared" si="725"/>
        <v>0</v>
      </c>
      <c r="QH67">
        <f t="shared" si="726"/>
        <v>0</v>
      </c>
      <c r="QI67">
        <f t="shared" si="727"/>
        <v>0</v>
      </c>
      <c r="QJ67">
        <f t="shared" si="728"/>
        <v>0</v>
      </c>
      <c r="QK67">
        <f t="shared" si="729"/>
        <v>0</v>
      </c>
      <c r="QL67">
        <f t="shared" si="730"/>
        <v>0</v>
      </c>
      <c r="QM67">
        <f t="shared" si="731"/>
        <v>0</v>
      </c>
      <c r="QN67">
        <f t="shared" si="732"/>
        <v>0</v>
      </c>
      <c r="QO67">
        <f t="shared" si="593"/>
        <v>0</v>
      </c>
      <c r="QP67">
        <f t="shared" si="594"/>
        <v>0</v>
      </c>
      <c r="QQ67">
        <f t="shared" si="595"/>
        <v>0</v>
      </c>
      <c r="QR67">
        <f t="shared" si="596"/>
        <v>0</v>
      </c>
      <c r="QS67">
        <f t="shared" si="597"/>
        <v>0</v>
      </c>
      <c r="QT67">
        <f t="shared" si="598"/>
        <v>0</v>
      </c>
      <c r="QU67">
        <f t="shared" si="599"/>
        <v>0</v>
      </c>
      <c r="QV67">
        <f t="shared" si="600"/>
        <v>0</v>
      </c>
      <c r="QW67">
        <f t="shared" si="601"/>
        <v>0</v>
      </c>
      <c r="QX67">
        <f t="shared" si="602"/>
        <v>0</v>
      </c>
      <c r="QY67">
        <f t="shared" si="603"/>
        <v>0</v>
      </c>
      <c r="QZ67">
        <f t="shared" si="604"/>
        <v>0</v>
      </c>
      <c r="RA67">
        <f t="shared" si="605"/>
        <v>0</v>
      </c>
      <c r="RB67">
        <f t="shared" si="606"/>
        <v>0</v>
      </c>
      <c r="RC67">
        <f t="shared" si="607"/>
        <v>0</v>
      </c>
      <c r="RD67">
        <f t="shared" si="608"/>
        <v>0</v>
      </c>
      <c r="RE67">
        <f t="shared" si="609"/>
        <v>0</v>
      </c>
      <c r="RF67">
        <f t="shared" si="610"/>
        <v>0</v>
      </c>
      <c r="RG67">
        <f t="shared" si="611"/>
        <v>0</v>
      </c>
      <c r="RH67">
        <f t="shared" si="612"/>
        <v>0</v>
      </c>
      <c r="RI67">
        <f t="shared" si="613"/>
        <v>0</v>
      </c>
      <c r="RJ67">
        <f t="shared" si="614"/>
        <v>0</v>
      </c>
      <c r="RK67">
        <f t="shared" si="615"/>
        <v>0</v>
      </c>
      <c r="RL67">
        <f t="shared" si="616"/>
        <v>0</v>
      </c>
      <c r="RM67">
        <f t="shared" si="617"/>
        <v>0</v>
      </c>
      <c r="RN67">
        <f t="shared" si="618"/>
        <v>0</v>
      </c>
      <c r="RO67">
        <f t="shared" si="619"/>
        <v>0</v>
      </c>
      <c r="RP67">
        <f t="shared" si="620"/>
        <v>0</v>
      </c>
      <c r="RQ67">
        <f t="shared" si="621"/>
        <v>0</v>
      </c>
      <c r="RR67">
        <f t="shared" si="622"/>
        <v>0</v>
      </c>
      <c r="RS67">
        <f t="shared" si="623"/>
        <v>753</v>
      </c>
      <c r="RT67">
        <f t="shared" si="624"/>
        <v>0</v>
      </c>
      <c r="RU67">
        <f t="shared" si="625"/>
        <v>0</v>
      </c>
      <c r="RV67">
        <f t="shared" si="626"/>
        <v>0</v>
      </c>
      <c r="RW67">
        <f t="shared" si="627"/>
        <v>0</v>
      </c>
      <c r="RX67" t="str">
        <f t="shared" si="628"/>
        <v/>
      </c>
      <c r="RY67" t="str">
        <f t="shared" si="629"/>
        <v/>
      </c>
      <c r="RZ67">
        <f t="shared" si="630"/>
        <v>3</v>
      </c>
      <c r="SW67">
        <f t="shared" si="631"/>
        <v>999</v>
      </c>
      <c r="SX67">
        <f t="shared" si="632"/>
        <v>999</v>
      </c>
      <c r="TF67">
        <v>64</v>
      </c>
      <c r="TG67">
        <f t="shared" si="733"/>
        <v>0</v>
      </c>
      <c r="TH67">
        <f t="shared" si="734"/>
        <v>0</v>
      </c>
      <c r="TI67">
        <f t="shared" si="735"/>
        <v>0</v>
      </c>
      <c r="TJ67">
        <f t="shared" si="736"/>
        <v>0</v>
      </c>
      <c r="TK67">
        <f t="shared" si="737"/>
        <v>0</v>
      </c>
      <c r="TL67">
        <f t="shared" si="738"/>
        <v>0</v>
      </c>
      <c r="TM67">
        <f t="shared" si="739"/>
        <v>0</v>
      </c>
      <c r="TN67">
        <f t="shared" si="740"/>
        <v>0</v>
      </c>
      <c r="TO67">
        <f t="shared" si="741"/>
        <v>0</v>
      </c>
      <c r="TP67">
        <f t="shared" si="742"/>
        <v>0</v>
      </c>
      <c r="TQ67">
        <f t="shared" si="633"/>
        <v>0</v>
      </c>
      <c r="TR67">
        <f t="shared" si="634"/>
        <v>0</v>
      </c>
      <c r="TS67">
        <f t="shared" si="635"/>
        <v>0</v>
      </c>
      <c r="TT67">
        <f t="shared" si="636"/>
        <v>0</v>
      </c>
      <c r="TU67">
        <f t="shared" si="637"/>
        <v>0</v>
      </c>
      <c r="TV67">
        <f t="shared" si="638"/>
        <v>0</v>
      </c>
      <c r="TW67">
        <f t="shared" si="639"/>
        <v>0</v>
      </c>
      <c r="TX67">
        <f t="shared" si="640"/>
        <v>0</v>
      </c>
      <c r="TY67">
        <f t="shared" si="641"/>
        <v>0</v>
      </c>
      <c r="TZ67">
        <f t="shared" si="642"/>
        <v>0</v>
      </c>
      <c r="UA67">
        <f t="shared" si="643"/>
        <v>0</v>
      </c>
      <c r="UB67">
        <f t="shared" si="644"/>
        <v>0</v>
      </c>
      <c r="UC67">
        <f t="shared" si="645"/>
        <v>0</v>
      </c>
      <c r="UD67">
        <f t="shared" si="646"/>
        <v>0</v>
      </c>
      <c r="UE67">
        <f t="shared" si="647"/>
        <v>0</v>
      </c>
      <c r="UF67">
        <f t="shared" si="648"/>
        <v>0</v>
      </c>
      <c r="UG67">
        <f t="shared" si="649"/>
        <v>0</v>
      </c>
      <c r="UH67">
        <f t="shared" si="650"/>
        <v>0</v>
      </c>
      <c r="UI67">
        <f t="shared" si="651"/>
        <v>0</v>
      </c>
      <c r="UJ67">
        <f t="shared" si="652"/>
        <v>0</v>
      </c>
      <c r="UK67">
        <f t="shared" si="653"/>
        <v>0</v>
      </c>
      <c r="UL67">
        <f t="shared" si="654"/>
        <v>0</v>
      </c>
      <c r="UM67">
        <f t="shared" si="655"/>
        <v>0</v>
      </c>
      <c r="UN67">
        <f t="shared" si="656"/>
        <v>0</v>
      </c>
      <c r="UO67">
        <f t="shared" si="657"/>
        <v>0</v>
      </c>
      <c r="UP67">
        <f t="shared" si="658"/>
        <v>0</v>
      </c>
      <c r="UQ67">
        <f t="shared" si="659"/>
        <v>0</v>
      </c>
      <c r="UR67">
        <f t="shared" si="660"/>
        <v>0</v>
      </c>
      <c r="US67">
        <f t="shared" si="661"/>
        <v>0</v>
      </c>
      <c r="UT67">
        <f t="shared" si="662"/>
        <v>0</v>
      </c>
      <c r="UU67">
        <f t="shared" si="663"/>
        <v>853</v>
      </c>
      <c r="UV67">
        <f t="shared" si="664"/>
        <v>0</v>
      </c>
      <c r="UW67">
        <f t="shared" si="665"/>
        <v>0</v>
      </c>
      <c r="UX67">
        <f t="shared" si="666"/>
        <v>0</v>
      </c>
      <c r="UY67">
        <f t="shared" si="667"/>
        <v>0</v>
      </c>
      <c r="UZ67" t="str">
        <f t="shared" si="668"/>
        <v/>
      </c>
      <c r="VA67" t="str">
        <f t="shared" si="669"/>
        <v/>
      </c>
      <c r="VB67">
        <f t="shared" si="670"/>
        <v>3</v>
      </c>
      <c r="VY67">
        <f t="shared" si="671"/>
        <v>999</v>
      </c>
      <c r="VZ67">
        <f t="shared" si="672"/>
        <v>999</v>
      </c>
      <c r="WH67">
        <v>64</v>
      </c>
      <c r="WI67">
        <f t="shared" si="383"/>
        <v>0</v>
      </c>
      <c r="WJ67">
        <f t="shared" si="384"/>
        <v>4551.88</v>
      </c>
      <c r="WK67">
        <f t="shared" si="385"/>
        <v>0</v>
      </c>
      <c r="WL67">
        <f t="shared" si="386"/>
        <v>0</v>
      </c>
      <c r="WM67">
        <f t="shared" si="387"/>
        <v>0</v>
      </c>
      <c r="WN67">
        <f t="shared" si="388"/>
        <v>0</v>
      </c>
      <c r="WO67">
        <f t="shared" si="389"/>
        <v>0</v>
      </c>
      <c r="WP67">
        <f t="shared" si="390"/>
        <v>0</v>
      </c>
      <c r="WQ67">
        <f t="shared" si="391"/>
        <v>0</v>
      </c>
      <c r="WR67">
        <f t="shared" si="392"/>
        <v>0</v>
      </c>
      <c r="WS67">
        <f t="shared" si="280"/>
        <v>0</v>
      </c>
      <c r="WT67">
        <f t="shared" si="281"/>
        <v>163</v>
      </c>
      <c r="WU67">
        <f t="shared" si="282"/>
        <v>0</v>
      </c>
      <c r="WV67">
        <f t="shared" si="283"/>
        <v>0</v>
      </c>
      <c r="WW67">
        <f t="shared" si="284"/>
        <v>0</v>
      </c>
      <c r="WX67">
        <f t="shared" si="285"/>
        <v>0</v>
      </c>
      <c r="WY67">
        <f t="shared" si="286"/>
        <v>0</v>
      </c>
      <c r="WZ67">
        <f t="shared" si="287"/>
        <v>0</v>
      </c>
      <c r="XA67">
        <f t="shared" si="288"/>
        <v>0</v>
      </c>
      <c r="XB67">
        <f t="shared" si="289"/>
        <v>0</v>
      </c>
      <c r="XC67">
        <f t="shared" si="290"/>
        <v>0</v>
      </c>
      <c r="XD67">
        <f t="shared" si="291"/>
        <v>4493.16</v>
      </c>
      <c r="XE67">
        <f t="shared" si="292"/>
        <v>0</v>
      </c>
      <c r="XF67">
        <f t="shared" si="293"/>
        <v>0</v>
      </c>
      <c r="XG67">
        <f t="shared" si="294"/>
        <v>0</v>
      </c>
      <c r="XH67">
        <f t="shared" si="295"/>
        <v>0</v>
      </c>
      <c r="XI67">
        <f t="shared" si="296"/>
        <v>0</v>
      </c>
      <c r="XJ67">
        <f t="shared" si="297"/>
        <v>0</v>
      </c>
      <c r="XK67">
        <f t="shared" si="298"/>
        <v>0</v>
      </c>
      <c r="XL67">
        <f t="shared" si="299"/>
        <v>0</v>
      </c>
      <c r="XM67">
        <f t="shared" si="300"/>
        <v>0</v>
      </c>
      <c r="XN67">
        <f t="shared" si="301"/>
        <v>4493.16</v>
      </c>
      <c r="XO67">
        <f t="shared" si="302"/>
        <v>0</v>
      </c>
      <c r="XP67">
        <f t="shared" si="303"/>
        <v>0</v>
      </c>
      <c r="XQ67">
        <f t="shared" si="304"/>
        <v>0</v>
      </c>
      <c r="XR67">
        <f t="shared" si="305"/>
        <v>0</v>
      </c>
      <c r="XS67">
        <f t="shared" si="306"/>
        <v>0</v>
      </c>
      <c r="XT67">
        <f t="shared" si="307"/>
        <v>0</v>
      </c>
      <c r="XU67">
        <f t="shared" si="308"/>
        <v>0</v>
      </c>
      <c r="XV67">
        <f t="shared" si="309"/>
        <v>0</v>
      </c>
      <c r="XX67">
        <f t="shared" si="310"/>
        <v>4551.88</v>
      </c>
      <c r="XY67">
        <f t="shared" si="311"/>
        <v>4493.16</v>
      </c>
      <c r="XZ67">
        <f t="shared" si="312"/>
        <v>104.28</v>
      </c>
    </row>
    <row r="68" spans="2:650" x14ac:dyDescent="0.45">
      <c r="B68" s="31">
        <f>IF((IF($D$20="Snowball",CJ11,FL11)&gt;0.005),8,"")</f>
        <v>8</v>
      </c>
      <c r="C68" s="32">
        <f>IF(AND((IF($D$20="Snowball",CJ11,FL11)&gt;0.005),$D$19&lt;&gt;""),EDATE($D$19,7),"")</f>
        <v>46235</v>
      </c>
      <c r="D68" s="29">
        <f t="shared" si="743"/>
        <v>653</v>
      </c>
      <c r="E68" s="29">
        <f t="shared" si="744"/>
        <v>252.25</v>
      </c>
      <c r="F68" s="29">
        <f t="shared" si="745"/>
        <v>400.75</v>
      </c>
      <c r="G68" s="29">
        <f t="shared" si="746"/>
        <v>15470.54</v>
      </c>
      <c r="H68" s="35" t="str">
        <f t="shared" si="747"/>
        <v>Card A</v>
      </c>
      <c r="I68" s="36" t="str">
        <f t="shared" si="748"/>
        <v/>
      </c>
      <c r="AT68">
        <v>65</v>
      </c>
      <c r="AU68">
        <f t="shared" si="673"/>
        <v>0</v>
      </c>
      <c r="AV68">
        <f t="shared" si="674"/>
        <v>0</v>
      </c>
      <c r="AW68">
        <f t="shared" si="675"/>
        <v>0</v>
      </c>
      <c r="AX68">
        <f t="shared" si="676"/>
        <v>0</v>
      </c>
      <c r="AY68">
        <f t="shared" si="677"/>
        <v>0</v>
      </c>
      <c r="AZ68">
        <f t="shared" si="678"/>
        <v>0</v>
      </c>
      <c r="BA68">
        <f t="shared" si="679"/>
        <v>0</v>
      </c>
      <c r="BB68">
        <f t="shared" si="680"/>
        <v>0</v>
      </c>
      <c r="BC68">
        <f t="shared" si="681"/>
        <v>0</v>
      </c>
      <c r="BD68">
        <f t="shared" si="682"/>
        <v>0</v>
      </c>
      <c r="BE68">
        <f t="shared" ref="BE68:BE75" si="749">IF(AU68&lt;=0,0,MIN($F$7,(AU68+ROUND(AU68*$E$7/12,2))))</f>
        <v>0</v>
      </c>
      <c r="BF68">
        <f t="shared" ref="BF68:BF75" si="750">IF(AV68&lt;=0,0,MIN($F$8,(AV68+ROUND(AV68*$E$8/12,2))))</f>
        <v>0</v>
      </c>
      <c r="BG68">
        <f t="shared" ref="BG68:BG75" si="751">IF(AW68&lt;=0,0,MIN($F$9,(AW68+ROUND(AW68*$E$9/12,2))))</f>
        <v>0</v>
      </c>
      <c r="BH68">
        <f t="shared" ref="BH68:BH75" si="752">IF(AX68&lt;=0,0,MIN($F$10,(AX68+ROUND(AX68*$E$10/12,2))))</f>
        <v>0</v>
      </c>
      <c r="BI68">
        <f t="shared" ref="BI68:BI75" si="753">IF(AY68&lt;=0,0,MIN($F$11,(AY68+ROUND(AY68*$E$11/12,2))))</f>
        <v>0</v>
      </c>
      <c r="BJ68">
        <f t="shared" ref="BJ68:BJ75" si="754">IF(AZ68&lt;=0,0,MIN($F$12,(AZ68+ROUND(AZ68*$E$12/12,2))))</f>
        <v>0</v>
      </c>
      <c r="BK68">
        <f t="shared" ref="BK68:BK75" si="755">IF(BA68&lt;=0,0,MIN($F$13,(BA68+ROUND(BA68*$E$13/12,2))))</f>
        <v>0</v>
      </c>
      <c r="BL68">
        <f t="shared" ref="BL68:BL75" si="756">IF(BB68&lt;=0,0,MIN($F$14,(BB68+ROUND(BB68*$E$14/12,2))))</f>
        <v>0</v>
      </c>
      <c r="BM68">
        <f t="shared" ref="BM68:BM75" si="757">IF(BC68&lt;=0,0,MIN($F$15,(BC68+ROUND(BC68*$E$15/12,2))))</f>
        <v>0</v>
      </c>
      <c r="BN68">
        <f t="shared" ref="BN68:BN75" si="758">IF(BD68&lt;=0,0,MIN($F$16,(BD68+ROUND(BD68*$E$16/12,2))))</f>
        <v>0</v>
      </c>
      <c r="BO68">
        <f t="shared" ref="BO68:BO75" si="759">MAX(0,(AU68+ROUND(AU68*$E$7/12,2))-BE68)</f>
        <v>0</v>
      </c>
      <c r="BP68">
        <f t="shared" ref="BP68:BP75" si="760">MAX(0,(AV68+ROUND(AV68*$E$8/12,2))-BF68)</f>
        <v>0</v>
      </c>
      <c r="BQ68">
        <f t="shared" ref="BQ68:BQ75" si="761">MAX(0,(AW68+ROUND(AW68*$E$9/12,2))-BG68)</f>
        <v>0</v>
      </c>
      <c r="BR68">
        <f t="shared" ref="BR68:BR75" si="762">MAX(0,(AX68+ROUND(AX68*$E$10/12,2))-BH68)</f>
        <v>0</v>
      </c>
      <c r="BS68">
        <f t="shared" ref="BS68:BS75" si="763">MAX(0,(AY68+ROUND(AY68*$E$11/12,2))-BI68)</f>
        <v>0</v>
      </c>
      <c r="BT68">
        <f t="shared" ref="BT68:BT75" si="764">MAX(0,(AZ68+ROUND(AZ68*$E$12/12,2))-BJ68)</f>
        <v>0</v>
      </c>
      <c r="BU68">
        <f t="shared" ref="BU68:BU75" si="765">MAX(0,(BA68+ROUND(BA68*$E$13/12,2))-BK68)</f>
        <v>0</v>
      </c>
      <c r="BV68">
        <f t="shared" ref="BV68:BV75" si="766">MAX(0,(BB68+ROUND(BB68*$E$14/12,2))-BL68)</f>
        <v>0</v>
      </c>
      <c r="BW68">
        <f t="shared" ref="BW68:BW75" si="767">MAX(0,(BC68+ROUND(BC68*$E$15/12,2))-BM68)</f>
        <v>0</v>
      </c>
      <c r="BX68">
        <f t="shared" ref="BX68:BX75" si="768">MAX(0,(BD68+ROUND(BD68*$E$16/12,2))-BN68)</f>
        <v>0</v>
      </c>
      <c r="BY68">
        <f t="shared" ref="BY68:BY99" si="769">IF(AU68&lt;=0,0,ROUND(MAX(0,(AU68+ROUND(AU68*$E$7/12,2))-BE68-(MIN(BO68,MAX(0,CI68-SUMPRODUCT(($AU$2:$BD$2&lt;$AU$2)*BO68:BX68))))),2))</f>
        <v>0</v>
      </c>
      <c r="BZ68">
        <f t="shared" ref="BZ68:BZ75" si="770">IF(AV68&lt;=0,0,ROUND(MAX(0,(AV68+ROUND(AV68*$E$8/12,2))-BF68-(MIN(BP68,MAX(0,CI68-SUMPRODUCT(($AU$2:$BD$2&lt;$AV$2)*BO68:BX68))))),2))</f>
        <v>0</v>
      </c>
      <c r="CA68">
        <f t="shared" ref="CA68:CA75" si="771">IF(AW68&lt;=0,0,ROUND(MAX(0,(AW68+ROUND(AW68*$E$9/12,2))-BG68-(MIN(BQ68,MAX(0,CI68-SUMPRODUCT(($AU$2:$BD$2&lt;$AW$2)*BO68:BX68))))),2))</f>
        <v>0</v>
      </c>
      <c r="CB68">
        <f t="shared" ref="CB68:CB75" si="772">IF(AX68&lt;=0,0,ROUND(MAX(0,(AX68+ROUND(AX68*$E$10/12,2))-BH68-(MIN(BR68,MAX(0,CI68-SUMPRODUCT(($AU$2:$BD$2&lt;$AX$2)*BO68:BX68))))),2))</f>
        <v>0</v>
      </c>
      <c r="CC68">
        <f t="shared" ref="CC68:CC75" si="773">IF(AY68&lt;=0,0,ROUND(MAX(0,(AY68+ROUND(AY68*$E$11/12,2))-BI68-(MIN(BS68,MAX(0,CI68-SUMPRODUCT(($AU$2:$BD$2&lt;$AY$2)*BO68:BX68))))),2))</f>
        <v>0</v>
      </c>
      <c r="CD68">
        <f t="shared" ref="CD68:CD75" si="774">IF(AZ68&lt;=0,0,ROUND(MAX(0,(AZ68+ROUND(AZ68*$E$12/12,2))-BJ68-(MIN(BT68,MAX(0,CI68-SUMPRODUCT(($AU$2:$BD$2&lt;$AZ$2)*BO68:BX68))))),2))</f>
        <v>0</v>
      </c>
      <c r="CE68">
        <f t="shared" ref="CE68:CE75" si="775">IF(BA68&lt;=0,0,ROUND(MAX(0,(BA68+ROUND(BA68*$E$13/12,2))-BK68-(MIN(BU68,MAX(0,CI68-SUMPRODUCT(($AU$2:$BD$2&lt;$BA$2)*BO68:BX68))))),2))</f>
        <v>0</v>
      </c>
      <c r="CF68">
        <f t="shared" ref="CF68:CF75" si="776">IF(BB68&lt;=0,0,ROUND(MAX(0,(BB68+ROUND(BB68*$E$14/12,2))-BL68-(MIN(BV68,MAX(0,CI68-SUMPRODUCT(($AU$2:$BD$2&lt;$BB$2)*BO68:BX68))))),2))</f>
        <v>0</v>
      </c>
      <c r="CG68">
        <f t="shared" ref="CG68:CG75" si="777">IF(BC68&lt;=0,0,ROUND(MAX(0,(BC68+ROUND(BC68*$E$15/12,2))-BM68-(MIN(BW68,MAX(0,CI68-SUMPRODUCT(($AU$2:$BD$2&lt;$BC$2)*BO68:BX68))))),2))</f>
        <v>0</v>
      </c>
      <c r="CH68">
        <f t="shared" ref="CH68:CH99" si="778">IF(BD68&lt;=0,0,ROUND(MAX(0,(BD68+ROUND(BD68*$E$16/12,2))-BN68-(MIN(BX68,MAX(0,CI68-SUMPRODUCT(($AU$2:$BD$2&lt;$BD$2)*BO68:BX68))))),2))</f>
        <v>0</v>
      </c>
      <c r="CI68">
        <f t="shared" ref="CI68:CI75" si="779">$CI$2-SUM(BE68:BN68)</f>
        <v>653</v>
      </c>
      <c r="CJ68">
        <f t="shared" ref="CJ68:CJ75" si="780">SUM(AU68:BD68)</f>
        <v>0</v>
      </c>
      <c r="CK68">
        <f t="shared" ref="CK68:CK75" si="781">SUM(BY68:CH68)</f>
        <v>0</v>
      </c>
      <c r="CL68">
        <f t="shared" ref="CL68:CL75" si="782">SUMPRODUCT(ROUND(AU68:BD68*$CS$2:$DB$2/12,2))</f>
        <v>0</v>
      </c>
      <c r="CM68">
        <f t="shared" ref="CM68:CM99" si="783">CL68+(CJ68-CK68)</f>
        <v>0</v>
      </c>
      <c r="CN68" t="str">
        <f t="shared" ref="CN68:CN75" si="784">IF(DM68&gt;=999,"",MATCH(DM68,$AU$2:$BD$2,0))</f>
        <v/>
      </c>
      <c r="CO68" t="str">
        <f t="shared" ref="CO68:CO75" si="785">IF(DN68&gt;=999,"",MATCH(DN68,$AU$2:$BD$2,0))</f>
        <v/>
      </c>
      <c r="CP68">
        <f t="shared" ref="CP68:CP75" si="786">SUMPRODUCT((BY68:CH68&lt;=0.005)*($DC$2:$DL$2&gt;0))</f>
        <v>3</v>
      </c>
      <c r="DM68">
        <f t="shared" ref="DM68:DM75" si="787">MIN(IF(AU68&gt;0.005,$AU$2,999),IF(AV68&gt;0.005,$AV$2,999),IF(AW68&gt;0.005,$AW$2,999),IF(AX68&gt;0.005,$AX$2,999),IF(AY68&gt;0.005,$AY$2,999),IF(AZ68&gt;0.005,$AZ$2,999),IF(BA68&gt;0.005,$BA$2,999),IF(BB68&gt;0.005,$BB$2,999),IF(BC68&gt;0.005,$BC$2,999),IF(BD68&gt;0.005,$BD$2,999))</f>
        <v>999</v>
      </c>
      <c r="DN68">
        <f t="shared" ref="DN68:DN75" si="788">MIN(IF(AND(AU68&gt;0.005,BY68&lt;=0.005),$AU$2,999),IF(AND(AV68&gt;0.005,BZ68&lt;=0.005),$AV$2,999),IF(AND(AW68&gt;0.005,CA68&lt;=0.005),$AW$2,999),IF(AND(AX68&gt;0.005,CB68&lt;=0.005),$AX$2,999),IF(AND(AY68&gt;0.005,CC68&lt;=0.005),$AY$2,999),IF(AND(AZ68&gt;0.005,CD68&lt;=0.005),$AZ$2,999),IF(AND(BA68&gt;0.005,CE68&lt;=0.005),$BA$2,999),IF(AND(BB68&gt;0.005,CF68&lt;=0.005),$BB$2,999),IF(AND(BC68&gt;0.005,CG68&lt;=0.005),$BC$2,999),IF(AND(BD68&gt;0.005,CH68&lt;=0.005),$BD$2,999))</f>
        <v>999</v>
      </c>
      <c r="DV68">
        <v>65</v>
      </c>
      <c r="DW68">
        <f t="shared" si="683"/>
        <v>0</v>
      </c>
      <c r="DX68">
        <f t="shared" si="684"/>
        <v>0</v>
      </c>
      <c r="DY68">
        <f t="shared" si="685"/>
        <v>0</v>
      </c>
      <c r="DZ68">
        <f t="shared" si="686"/>
        <v>0</v>
      </c>
      <c r="EA68">
        <f t="shared" si="687"/>
        <v>0</v>
      </c>
      <c r="EB68">
        <f t="shared" si="688"/>
        <v>0</v>
      </c>
      <c r="EC68">
        <f t="shared" si="689"/>
        <v>0</v>
      </c>
      <c r="ED68">
        <f t="shared" si="690"/>
        <v>0</v>
      </c>
      <c r="EE68">
        <f t="shared" si="691"/>
        <v>0</v>
      </c>
      <c r="EF68">
        <f t="shared" si="692"/>
        <v>0</v>
      </c>
      <c r="EG68">
        <f t="shared" ref="EG68:EG75" si="789">IF(DW68&lt;=0,0,MIN($F$7,(DW68+ROUND(DW68*$E$7/12,2))))</f>
        <v>0</v>
      </c>
      <c r="EH68">
        <f t="shared" ref="EH68:EH75" si="790">IF(DX68&lt;=0,0,MIN($F$8,(DX68+ROUND(DX68*$E$8/12,2))))</f>
        <v>0</v>
      </c>
      <c r="EI68">
        <f t="shared" ref="EI68:EI75" si="791">IF(DY68&lt;=0,0,MIN($F$9,(DY68+ROUND(DY68*$E$9/12,2))))</f>
        <v>0</v>
      </c>
      <c r="EJ68">
        <f t="shared" ref="EJ68:EJ75" si="792">IF(DZ68&lt;=0,0,MIN($F$10,(DZ68+ROUND(DZ68*$E$10/12,2))))</f>
        <v>0</v>
      </c>
      <c r="EK68">
        <f t="shared" ref="EK68:EK75" si="793">IF(EA68&lt;=0,0,MIN($F$11,(EA68+ROUND(EA68*$E$11/12,2))))</f>
        <v>0</v>
      </c>
      <c r="EL68">
        <f t="shared" ref="EL68:EL75" si="794">IF(EB68&lt;=0,0,MIN($F$12,(EB68+ROUND(EB68*$E$12/12,2))))</f>
        <v>0</v>
      </c>
      <c r="EM68">
        <f t="shared" ref="EM68:EM75" si="795">IF(EC68&lt;=0,0,MIN($F$13,(EC68+ROUND(EC68*$E$13/12,2))))</f>
        <v>0</v>
      </c>
      <c r="EN68">
        <f t="shared" ref="EN68:EN75" si="796">IF(ED68&lt;=0,0,MIN($F$14,(ED68+ROUND(ED68*$E$14/12,2))))</f>
        <v>0</v>
      </c>
      <c r="EO68">
        <f t="shared" ref="EO68:EO75" si="797">IF(EE68&lt;=0,0,MIN($F$15,(EE68+ROUND(EE68*$E$15/12,2))))</f>
        <v>0</v>
      </c>
      <c r="EP68">
        <f t="shared" ref="EP68:EP75" si="798">IF(EF68&lt;=0,0,MIN($F$16,(EF68+ROUND(EF68*$E$16/12,2))))</f>
        <v>0</v>
      </c>
      <c r="EQ68">
        <f t="shared" ref="EQ68:EQ75" si="799">MAX(0,(DW68+ROUND(DW68*$E$7/12,2))-EG68)</f>
        <v>0</v>
      </c>
      <c r="ER68">
        <f t="shared" ref="ER68:ER75" si="800">MAX(0,(DX68+ROUND(DX68*$E$8/12,2))-EH68)</f>
        <v>0</v>
      </c>
      <c r="ES68">
        <f t="shared" ref="ES68:ES75" si="801">MAX(0,(DY68+ROUND(DY68*$E$9/12,2))-EI68)</f>
        <v>0</v>
      </c>
      <c r="ET68">
        <f t="shared" ref="ET68:ET75" si="802">MAX(0,(DZ68+ROUND(DZ68*$E$10/12,2))-EJ68)</f>
        <v>0</v>
      </c>
      <c r="EU68">
        <f t="shared" ref="EU68:EU75" si="803">MAX(0,(EA68+ROUND(EA68*$E$11/12,2))-EK68)</f>
        <v>0</v>
      </c>
      <c r="EV68">
        <f t="shared" ref="EV68:EV75" si="804">MAX(0,(EB68+ROUND(EB68*$E$12/12,2))-EL68)</f>
        <v>0</v>
      </c>
      <c r="EW68">
        <f t="shared" ref="EW68:EW75" si="805">MAX(0,(EC68+ROUND(EC68*$E$13/12,2))-EM68)</f>
        <v>0</v>
      </c>
      <c r="EX68">
        <f t="shared" ref="EX68:EX75" si="806">MAX(0,(ED68+ROUND(ED68*$E$14/12,2))-EN68)</f>
        <v>0</v>
      </c>
      <c r="EY68">
        <f t="shared" ref="EY68:EY75" si="807">MAX(0,(EE68+ROUND(EE68*$E$15/12,2))-EO68)</f>
        <v>0</v>
      </c>
      <c r="EZ68">
        <f t="shared" ref="EZ68:EZ75" si="808">MAX(0,(EF68+ROUND(EF68*$E$16/12,2))-EP68)</f>
        <v>0</v>
      </c>
      <c r="FA68">
        <f t="shared" ref="FA68:FA99" si="809">IF(DW68&lt;=0,0,ROUND(MAX(0,(DW68+ROUND(DW68*$E$7/12,2))-EG68-(MIN(EQ68,MAX(0,FK68-SUMPRODUCT(($DW$2:$EF$2&lt;$DW$2)*EQ68:EZ68))))),2))</f>
        <v>0</v>
      </c>
      <c r="FB68">
        <f t="shared" ref="FB68:FB75" si="810">IF(DX68&lt;=0,0,ROUND(MAX(0,(DX68+ROUND(DX68*$E$8/12,2))-EH68-(MIN(ER68,MAX(0,FK68-SUMPRODUCT(($DW$2:$EF$2&lt;$DX$2)*EQ68:EZ68))))),2))</f>
        <v>0</v>
      </c>
      <c r="FC68">
        <f t="shared" ref="FC68:FC75" si="811">IF(DY68&lt;=0,0,ROUND(MAX(0,(DY68+ROUND(DY68*$E$9/12,2))-EI68-(MIN(ES68,MAX(0,FK68-SUMPRODUCT(($DW$2:$EF$2&lt;$DY$2)*EQ68:EZ68))))),2))</f>
        <v>0</v>
      </c>
      <c r="FD68">
        <f t="shared" ref="FD68:FD75" si="812">IF(DZ68&lt;=0,0,ROUND(MAX(0,(DZ68+ROUND(DZ68*$E$10/12,2))-EJ68-(MIN(ET68,MAX(0,FK68-SUMPRODUCT(($DW$2:$EF$2&lt;$DZ$2)*EQ68:EZ68))))),2))</f>
        <v>0</v>
      </c>
      <c r="FE68">
        <f t="shared" ref="FE68:FE75" si="813">IF(EA68&lt;=0,0,ROUND(MAX(0,(EA68+ROUND(EA68*$E$11/12,2))-EK68-(MIN(EU68,MAX(0,FK68-SUMPRODUCT(($DW$2:$EF$2&lt;$EA$2)*EQ68:EZ68))))),2))</f>
        <v>0</v>
      </c>
      <c r="FF68">
        <f t="shared" ref="FF68:FF75" si="814">IF(EB68&lt;=0,0,ROUND(MAX(0,(EB68+ROUND(EB68*$E$12/12,2))-EL68-(MIN(EV68,MAX(0,FK68-SUMPRODUCT(($DW$2:$EF$2&lt;$EB$2)*EQ68:EZ68))))),2))</f>
        <v>0</v>
      </c>
      <c r="FG68">
        <f t="shared" ref="FG68:FG75" si="815">IF(EC68&lt;=0,0,ROUND(MAX(0,(EC68+ROUND(EC68*$E$13/12,2))-EM68-(MIN(EW68,MAX(0,FK68-SUMPRODUCT(($DW$2:$EF$2&lt;$EC$2)*EQ68:EZ68))))),2))</f>
        <v>0</v>
      </c>
      <c r="FH68">
        <f t="shared" ref="FH68:FH75" si="816">IF(ED68&lt;=0,0,ROUND(MAX(0,(ED68+ROUND(ED68*$E$14/12,2))-EN68-(MIN(EX68,MAX(0,FK68-SUMPRODUCT(($DW$2:$EF$2&lt;$ED$2)*EQ68:EZ68))))),2))</f>
        <v>0</v>
      </c>
      <c r="FI68">
        <f t="shared" ref="FI68:FI75" si="817">IF(EE68&lt;=0,0,ROUND(MAX(0,(EE68+ROUND(EE68*$E$15/12,2))-EO68-(MIN(EY68,MAX(0,FK68-SUMPRODUCT(($DW$2:$EF$2&lt;$EE$2)*EQ68:EZ68))))),2))</f>
        <v>0</v>
      </c>
      <c r="FJ68">
        <f t="shared" ref="FJ68:FJ99" si="818">IF(EF68&lt;=0,0,ROUND(MAX(0,(EF68+ROUND(EF68*$E$16/12,2))-EP68-(MIN(EZ68,MAX(0,FK68-SUMPRODUCT(($DW$2:$EF$2&lt;$EF$2)*EQ68:EZ68))))),2))</f>
        <v>0</v>
      </c>
      <c r="FK68">
        <f t="shared" ref="FK68:FK75" si="819">$FK$2-SUM(EG68:EP68)</f>
        <v>653</v>
      </c>
      <c r="FL68">
        <f t="shared" ref="FL68:FL75" si="820">SUM(DW68:EF68)</f>
        <v>0</v>
      </c>
      <c r="FM68">
        <f t="shared" ref="FM68:FM75" si="821">SUM(FA68:FJ68)</f>
        <v>0</v>
      </c>
      <c r="FN68">
        <f t="shared" ref="FN68:FN75" si="822">SUMPRODUCT(ROUND(DW68:EF68*$FU$2:$GD$2/12,2))</f>
        <v>0</v>
      </c>
      <c r="FO68">
        <f t="shared" ref="FO68:FO99" si="823">FN68+(FL68-FM68)</f>
        <v>0</v>
      </c>
      <c r="FP68" t="str">
        <f t="shared" ref="FP68:FP75" si="824">IF(GO68&gt;=999,"",MATCH(GO68,$DW$2:$EF$2,0))</f>
        <v/>
      </c>
      <c r="FQ68" t="str">
        <f t="shared" ref="FQ68:FQ75" si="825">IF(GP68&gt;=999,"",MATCH(GP68,$DW$2:$EF$2,0))</f>
        <v/>
      </c>
      <c r="FR68">
        <f t="shared" ref="FR68:FR75" si="826">SUMPRODUCT((FA68:FJ68&lt;=0.005)*($GE$2:$GN$2&gt;0))</f>
        <v>3</v>
      </c>
      <c r="GO68">
        <f t="shared" ref="GO68:GO75" si="827">MIN(IF(DW68&gt;0.005,$DW$2,999),IF(DX68&gt;0.005,$DX$2,999),IF(DY68&gt;0.005,$DY$2,999),IF(DZ68&gt;0.005,$DZ$2,999),IF(EA68&gt;0.005,$EA$2,999),IF(EB68&gt;0.005,$EB$2,999),IF(EC68&gt;0.005,$EC$2,999),IF(ED68&gt;0.005,$ED$2,999),IF(EE68&gt;0.005,$EE$2,999),IF(EF68&gt;0.005,$EF$2,999))</f>
        <v>999</v>
      </c>
      <c r="GP68">
        <f t="shared" ref="GP68:GP75" si="828">MIN(IF(AND(DW68&gt;0.005,FA68&lt;=0.005),$DW$2,999),IF(AND(DX68&gt;0.005,FB68&lt;=0.005),$DX$2,999),IF(AND(DY68&gt;0.005,FC68&lt;=0.005),$DY$2,999),IF(AND(DZ68&gt;0.005,FD68&lt;=0.005),$DZ$2,999),IF(AND(EA68&gt;0.005,FE68&lt;=0.005),$EA$2,999),IF(AND(EB68&gt;0.005,FF68&lt;=0.005),$EB$2,999),IF(AND(EC68&gt;0.005,FG68&lt;=0.005),$EC$2,999),IF(AND(ED68&gt;0.005,FH68&lt;=0.005),$ED$2,999),IF(AND(EE68&gt;0.005,FI68&lt;=0.005),$EE$2,999),IF(AND(EF68&gt;0.005,FJ68&lt;=0.005),$EF$2,999))</f>
        <v>999</v>
      </c>
      <c r="GX68">
        <v>65</v>
      </c>
      <c r="GY68">
        <f t="shared" si="693"/>
        <v>0</v>
      </c>
      <c r="GZ68">
        <f t="shared" si="694"/>
        <v>2602.73</v>
      </c>
      <c r="HA68">
        <f t="shared" si="695"/>
        <v>0</v>
      </c>
      <c r="HB68">
        <f t="shared" si="696"/>
        <v>0</v>
      </c>
      <c r="HC68">
        <f t="shared" si="697"/>
        <v>0</v>
      </c>
      <c r="HD68">
        <f t="shared" si="698"/>
        <v>0</v>
      </c>
      <c r="HE68">
        <f t="shared" si="699"/>
        <v>0</v>
      </c>
      <c r="HF68">
        <f t="shared" si="700"/>
        <v>0</v>
      </c>
      <c r="HG68">
        <f t="shared" si="701"/>
        <v>0</v>
      </c>
      <c r="HH68">
        <f t="shared" si="702"/>
        <v>0</v>
      </c>
      <c r="HI68">
        <f t="shared" ref="HI68:HI75" si="829">IF(GY68&lt;=0,0,MIN($F$7,(GY68+ROUND(GY68*$E$7/12,2))))</f>
        <v>0</v>
      </c>
      <c r="HJ68">
        <f t="shared" ref="HJ68:HJ75" si="830">IF(GZ68&lt;=0,0,MIN($F$8,(GZ68+ROUND(GZ68*$E$8/12,2))))</f>
        <v>163</v>
      </c>
      <c r="HK68">
        <f t="shared" ref="HK68:HK75" si="831">IF(HA68&lt;=0,0,MIN($F$9,(HA68+ROUND(HA68*$E$9/12,2))))</f>
        <v>0</v>
      </c>
      <c r="HL68">
        <f t="shared" ref="HL68:HL75" si="832">IF(HB68&lt;=0,0,MIN($F$10,(HB68+ROUND(HB68*$E$10/12,2))))</f>
        <v>0</v>
      </c>
      <c r="HM68">
        <f t="shared" ref="HM68:HM75" si="833">IF(HC68&lt;=0,0,MIN($F$11,(HC68+ROUND(HC68*$E$11/12,2))))</f>
        <v>0</v>
      </c>
      <c r="HN68">
        <f t="shared" ref="HN68:HN75" si="834">IF(HD68&lt;=0,0,MIN($F$12,(HD68+ROUND(HD68*$E$12/12,2))))</f>
        <v>0</v>
      </c>
      <c r="HO68">
        <f t="shared" ref="HO68:HO75" si="835">IF(HE68&lt;=0,0,MIN($F$13,(HE68+ROUND(HE68*$E$13/12,2))))</f>
        <v>0</v>
      </c>
      <c r="HP68">
        <f t="shared" ref="HP68:HP75" si="836">IF(HF68&lt;=0,0,MIN($F$14,(HF68+ROUND(HF68*$E$14/12,2))))</f>
        <v>0</v>
      </c>
      <c r="HQ68">
        <f t="shared" ref="HQ68:HQ75" si="837">IF(HG68&lt;=0,0,MIN($F$15,(HG68+ROUND(HG68*$E$15/12,2))))</f>
        <v>0</v>
      </c>
      <c r="HR68">
        <f t="shared" ref="HR68:HR75" si="838">IF(HH68&lt;=0,0,MIN($F$16,(HH68+ROUND(HH68*$E$16/12,2))))</f>
        <v>0</v>
      </c>
      <c r="HS68">
        <f t="shared" ref="HS68:HS75" si="839">MAX(0,(GY68+ROUND(GY68*$E$7/12,2))-HI68)</f>
        <v>0</v>
      </c>
      <c r="HT68">
        <f t="shared" ref="HT68:HT75" si="840">MAX(0,(GZ68+ROUND(GZ68*$E$8/12,2))-HJ68)</f>
        <v>2499.35</v>
      </c>
      <c r="HU68">
        <f t="shared" ref="HU68:HU75" si="841">MAX(0,(HA68+ROUND(HA68*$E$9/12,2))-HK68)</f>
        <v>0</v>
      </c>
      <c r="HV68">
        <f t="shared" ref="HV68:HV75" si="842">MAX(0,(HB68+ROUND(HB68*$E$10/12,2))-HL68)</f>
        <v>0</v>
      </c>
      <c r="HW68">
        <f t="shared" ref="HW68:HW75" si="843">MAX(0,(HC68+ROUND(HC68*$E$11/12,2))-HM68)</f>
        <v>0</v>
      </c>
      <c r="HX68">
        <f t="shared" ref="HX68:HX75" si="844">MAX(0,(HD68+ROUND(HD68*$E$12/12,2))-HN68)</f>
        <v>0</v>
      </c>
      <c r="HY68">
        <f t="shared" ref="HY68:HY75" si="845">MAX(0,(HE68+ROUND(HE68*$E$13/12,2))-HO68)</f>
        <v>0</v>
      </c>
      <c r="HZ68">
        <f t="shared" ref="HZ68:HZ75" si="846">MAX(0,(HF68+ROUND(HF68*$E$14/12,2))-HP68)</f>
        <v>0</v>
      </c>
      <c r="IA68">
        <f t="shared" ref="IA68:IA75" si="847">MAX(0,(HG68+ROUND(HG68*$E$15/12,2))-HQ68)</f>
        <v>0</v>
      </c>
      <c r="IB68">
        <f t="shared" ref="IB68:IB75" si="848">MAX(0,(HH68+ROUND(HH68*$E$16/12,2))-HR68)</f>
        <v>0</v>
      </c>
      <c r="IC68">
        <f t="shared" ref="IC68:IC99" si="849">IF(GY68&lt;=0,0,ROUND(MAX(0,(GY68+ROUND(GY68*$E$7/12,2))-HI68-(MIN(HS68,MAX(0,IM68-SUMPRODUCT(($GY$2:$HH$2&lt;$GY$2)*HS68:IB68))))),2))</f>
        <v>0</v>
      </c>
      <c r="ID68">
        <f t="shared" ref="ID68:ID75" si="850">IF(GZ68&lt;=0,0,ROUND(MAX(0,(GZ68+ROUND(GZ68*$E$8/12,2))-HJ68-(MIN(HT68,MAX(0,IM68-SUMPRODUCT(($GY$2:$HH$2&lt;$GZ$2)*HS68:IB68))))),2))</f>
        <v>2209.35</v>
      </c>
      <c r="IE68">
        <f t="shared" ref="IE68:IE75" si="851">IF(HA68&lt;=0,0,ROUND(MAX(0,(HA68+ROUND(HA68*$E$9/12,2))-HK68-(MIN(HU68,MAX(0,IM68-SUMPRODUCT(($GY$2:$HH$2&lt;$HA$2)*HS68:IB68))))),2))</f>
        <v>0</v>
      </c>
      <c r="IF68">
        <f t="shared" ref="IF68:IF75" si="852">IF(HB68&lt;=0,0,ROUND(MAX(0,(HB68+ROUND(HB68*$E$10/12,2))-HL68-(MIN(HV68,MAX(0,IM68-SUMPRODUCT(($GY$2:$HH$2&lt;$HB$2)*HS68:IB68))))),2))</f>
        <v>0</v>
      </c>
      <c r="IG68">
        <f t="shared" ref="IG68:IG75" si="853">IF(HC68&lt;=0,0,ROUND(MAX(0,(HC68+ROUND(HC68*$E$11/12,2))-HM68-(MIN(HW68,MAX(0,IM68-SUMPRODUCT(($GY$2:$HH$2&lt;$HC$2)*HS68:IB68))))),2))</f>
        <v>0</v>
      </c>
      <c r="IH68">
        <f t="shared" ref="IH68:IH75" si="854">IF(HD68&lt;=0,0,ROUND(MAX(0,(HD68+ROUND(HD68*$E$12/12,2))-HN68-(MIN(HX68,MAX(0,IM68-SUMPRODUCT(($GY$2:$HH$2&lt;$HD$2)*HS68:IB68))))),2))</f>
        <v>0</v>
      </c>
      <c r="II68">
        <f t="shared" ref="II68:II75" si="855">IF(HE68&lt;=0,0,ROUND(MAX(0,(HE68+ROUND(HE68*$E$13/12,2))-HO68-(MIN(HY68,MAX(0,IM68-SUMPRODUCT(($GY$2:$HH$2&lt;$HE$2)*HS68:IB68))))),2))</f>
        <v>0</v>
      </c>
      <c r="IJ68">
        <f t="shared" ref="IJ68:IJ75" si="856">IF(HF68&lt;=0,0,ROUND(MAX(0,(HF68+ROUND(HF68*$E$14/12,2))-HP68-(MIN(HZ68,MAX(0,IM68-SUMPRODUCT(($GY$2:$HH$2&lt;$HF$2)*HS68:IB68))))),2))</f>
        <v>0</v>
      </c>
      <c r="IK68">
        <f t="shared" ref="IK68:IK75" si="857">IF(HG68&lt;=0,0,ROUND(MAX(0,(HG68+ROUND(HG68*$E$15/12,2))-HQ68-(MIN(IA68,MAX(0,IM68-SUMPRODUCT(($GY$2:$HH$2&lt;$HG$2)*HS68:IB68))))),2))</f>
        <v>0</v>
      </c>
      <c r="IL68">
        <f t="shared" ref="IL68:IL99" si="858">IF(HH68&lt;=0,0,ROUND(MAX(0,(HH68+ROUND(HH68*$E$16/12,2))-HR68-(MIN(IB68,MAX(0,IM68-SUMPRODUCT(($GY$2:$HH$2&lt;$HH$2)*HS68:IB68))))),2))</f>
        <v>0</v>
      </c>
      <c r="IM68">
        <f t="shared" ref="IM68:IM75" si="859">$IM$2-SUM(HI68:HR68)</f>
        <v>290</v>
      </c>
      <c r="IN68">
        <f t="shared" ref="IN68:IN75" si="860">SUM(GY68:HH68)</f>
        <v>2602.73</v>
      </c>
      <c r="IO68">
        <f t="shared" ref="IO68:IO75" si="861">SUM(IC68:IL68)</f>
        <v>2209.35</v>
      </c>
      <c r="IP68">
        <f t="shared" ref="IP68:IP75" si="862">SUMPRODUCT(ROUND(GY68:HH68*$IW$2:$JF$2/12,2))</f>
        <v>59.62</v>
      </c>
      <c r="IQ68">
        <f t="shared" ref="IQ68:IQ99" si="863">IP68+(IN68-IO68)</f>
        <v>453.00000000000011</v>
      </c>
      <c r="IR68">
        <f t="shared" ref="IR68:IR75" si="864">IF(JQ68&gt;=999,"",MATCH(JQ68,$GY$2:$HH$2,0))</f>
        <v>2</v>
      </c>
      <c r="IS68" t="str">
        <f t="shared" ref="IS68:IS75" si="865">IF(JR68&gt;=999,"",MATCH(JR68,$GY$2:$HH$2,0))</f>
        <v/>
      </c>
      <c r="IT68">
        <f t="shared" ref="IT68:IT75" si="866">SUMPRODUCT((IC68:IL68&lt;=0.005)*($JG$2:$JP$2&gt;0))</f>
        <v>2</v>
      </c>
      <c r="JQ68">
        <f t="shared" ref="JQ68:JQ75" si="867">MIN(IF(GY68&gt;0.005,$GY$2,999),IF(GZ68&gt;0.005,$GZ$2,999),IF(HA68&gt;0.005,$HA$2,999),IF(HB68&gt;0.005,$HB$2,999),IF(HC68&gt;0.005,$HC$2,999),IF(HD68&gt;0.005,$HD$2,999),IF(HE68&gt;0.005,$HE$2,999),IF(HF68&gt;0.005,$HF$2,999),IF(HG68&gt;0.005,$HG$2,999),IF(HH68&gt;0.005,$HH$2,999))</f>
        <v>2</v>
      </c>
      <c r="JR68">
        <f t="shared" ref="JR68:JR75" si="868">MIN(IF(AND(GY68&gt;0.005,IC68&lt;=0.005),$GY$2,999),IF(AND(GZ68&gt;0.005,ID68&lt;=0.005),$GZ$2,999),IF(AND(HA68&gt;0.005,IE68&lt;=0.005),$HA$2,999),IF(AND(HB68&gt;0.005,IF68&lt;=0.005),$HB$2,999),IF(AND(HC68&gt;0.005,IG68&lt;=0.005),$HC$2,999),IF(AND(HD68&gt;0.005,IH68&lt;=0.005),$HD$2,999),IF(AND(HE68&gt;0.005,II68&lt;=0.005),$HE$2,999),IF(AND(HF68&gt;0.005,IJ68&lt;=0.005),$HF$2,999),IF(AND(HG68&gt;0.005,IK68&lt;=0.005),$HG$2,999),IF(AND(HH68&gt;0.005,IL68&lt;=0.005),$HH$2,999))</f>
        <v>999</v>
      </c>
      <c r="JZ68">
        <v>65</v>
      </c>
      <c r="KA68">
        <f t="shared" si="703"/>
        <v>0</v>
      </c>
      <c r="KB68">
        <f t="shared" si="704"/>
        <v>0</v>
      </c>
      <c r="KC68">
        <f t="shared" si="705"/>
        <v>0</v>
      </c>
      <c r="KD68">
        <f t="shared" si="706"/>
        <v>0</v>
      </c>
      <c r="KE68">
        <f t="shared" si="707"/>
        <v>0</v>
      </c>
      <c r="KF68">
        <f t="shared" si="708"/>
        <v>0</v>
      </c>
      <c r="KG68">
        <f t="shared" si="709"/>
        <v>0</v>
      </c>
      <c r="KH68">
        <f t="shared" si="710"/>
        <v>0</v>
      </c>
      <c r="KI68">
        <f t="shared" si="711"/>
        <v>0</v>
      </c>
      <c r="KJ68">
        <f t="shared" si="712"/>
        <v>0</v>
      </c>
      <c r="KK68">
        <f t="shared" ref="KK68:KK75" si="869">IF(KA68&lt;=0,0,MIN($F$7,(KA68+ROUND(KA68*$E$7/12,2))))</f>
        <v>0</v>
      </c>
      <c r="KL68">
        <f t="shared" ref="KL68:KL75" si="870">IF(KB68&lt;=0,0,MIN($F$8,(KB68+ROUND(KB68*$E$8/12,2))))</f>
        <v>0</v>
      </c>
      <c r="KM68">
        <f t="shared" ref="KM68:KM75" si="871">IF(KC68&lt;=0,0,MIN($F$9,(KC68+ROUND(KC68*$E$9/12,2))))</f>
        <v>0</v>
      </c>
      <c r="KN68">
        <f t="shared" ref="KN68:KN75" si="872">IF(KD68&lt;=0,0,MIN($F$10,(KD68+ROUND(KD68*$E$10/12,2))))</f>
        <v>0</v>
      </c>
      <c r="KO68">
        <f t="shared" ref="KO68:KO75" si="873">IF(KE68&lt;=0,0,MIN($F$11,(KE68+ROUND(KE68*$E$11/12,2))))</f>
        <v>0</v>
      </c>
      <c r="KP68">
        <f t="shared" ref="KP68:KP75" si="874">IF(KF68&lt;=0,0,MIN($F$12,(KF68+ROUND(KF68*$E$12/12,2))))</f>
        <v>0</v>
      </c>
      <c r="KQ68">
        <f t="shared" ref="KQ68:KQ75" si="875">IF(KG68&lt;=0,0,MIN($F$13,(KG68+ROUND(KG68*$E$13/12,2))))</f>
        <v>0</v>
      </c>
      <c r="KR68">
        <f t="shared" ref="KR68:KR75" si="876">IF(KH68&lt;=0,0,MIN($F$14,(KH68+ROUND(KH68*$E$14/12,2))))</f>
        <v>0</v>
      </c>
      <c r="KS68">
        <f t="shared" ref="KS68:KS75" si="877">IF(KI68&lt;=0,0,MIN($F$15,(KI68+ROUND(KI68*$E$15/12,2))))</f>
        <v>0</v>
      </c>
      <c r="KT68">
        <f t="shared" ref="KT68:KT75" si="878">IF(KJ68&lt;=0,0,MIN($F$16,(KJ68+ROUND(KJ68*$E$16/12,2))))</f>
        <v>0</v>
      </c>
      <c r="KU68">
        <f t="shared" ref="KU68:KU75" si="879">MAX(0,(KA68+ROUND(KA68*$E$7/12,2))-KK68)</f>
        <v>0</v>
      </c>
      <c r="KV68">
        <f t="shared" ref="KV68:KV75" si="880">MAX(0,(KB68+ROUND(KB68*$E$8/12,2))-KL68)</f>
        <v>0</v>
      </c>
      <c r="KW68">
        <f t="shared" ref="KW68:KW75" si="881">MAX(0,(KC68+ROUND(KC68*$E$9/12,2))-KM68)</f>
        <v>0</v>
      </c>
      <c r="KX68">
        <f t="shared" ref="KX68:KX75" si="882">MAX(0,(KD68+ROUND(KD68*$E$10/12,2))-KN68)</f>
        <v>0</v>
      </c>
      <c r="KY68">
        <f t="shared" ref="KY68:KY75" si="883">MAX(0,(KE68+ROUND(KE68*$E$11/12,2))-KO68)</f>
        <v>0</v>
      </c>
      <c r="KZ68">
        <f t="shared" ref="KZ68:KZ75" si="884">MAX(0,(KF68+ROUND(KF68*$E$12/12,2))-KP68)</f>
        <v>0</v>
      </c>
      <c r="LA68">
        <f t="shared" ref="LA68:LA75" si="885">MAX(0,(KG68+ROUND(KG68*$E$13/12,2))-KQ68)</f>
        <v>0</v>
      </c>
      <c r="LB68">
        <f t="shared" ref="LB68:LB75" si="886">MAX(0,(KH68+ROUND(KH68*$E$14/12,2))-KR68)</f>
        <v>0</v>
      </c>
      <c r="LC68">
        <f t="shared" ref="LC68:LC75" si="887">MAX(0,(KI68+ROUND(KI68*$E$15/12,2))-KS68)</f>
        <v>0</v>
      </c>
      <c r="LD68">
        <f t="shared" ref="LD68:LD75" si="888">MAX(0,(KJ68+ROUND(KJ68*$E$16/12,2))-KT68)</f>
        <v>0</v>
      </c>
      <c r="LE68">
        <f t="shared" ref="LE68:LE99" si="889">IF(KA68&lt;=0,0,ROUND(MAX(0,(KA68+ROUND(KA68*$E$7/12,2))-KK68-(MIN(KU68,MAX(0,LO68-SUMPRODUCT(($KA$2:$KJ$2&lt;$KA$2)*KU68:LD68))))),2))</f>
        <v>0</v>
      </c>
      <c r="LF68">
        <f t="shared" ref="LF68:LF75" si="890">IF(KB68&lt;=0,0,ROUND(MAX(0,(KB68+ROUND(KB68*$E$8/12,2))-KL68-(MIN(KV68,MAX(0,LO68-SUMPRODUCT(($KA$2:$KJ$2&lt;$KB$2)*KU68:LD68))))),2))</f>
        <v>0</v>
      </c>
      <c r="LG68">
        <f t="shared" ref="LG68:LG75" si="891">IF(KC68&lt;=0,0,ROUND(MAX(0,(KC68+ROUND(KC68*$E$9/12,2))-KM68-(MIN(KW68,MAX(0,LO68-SUMPRODUCT(($KA$2:$KJ$2&lt;$KC$2)*KU68:LD68))))),2))</f>
        <v>0</v>
      </c>
      <c r="LH68">
        <f t="shared" ref="LH68:LH75" si="892">IF(KD68&lt;=0,0,ROUND(MAX(0,(KD68+ROUND(KD68*$E$10/12,2))-KN68-(MIN(KX68,MAX(0,LO68-SUMPRODUCT(($KA$2:$KJ$2&lt;$KD$2)*KU68:LD68))))),2))</f>
        <v>0</v>
      </c>
      <c r="LI68">
        <f t="shared" ref="LI68:LI75" si="893">IF(KE68&lt;=0,0,ROUND(MAX(0,(KE68+ROUND(KE68*$E$11/12,2))-KO68-(MIN(KY68,MAX(0,LO68-SUMPRODUCT(($KA$2:$KJ$2&lt;$KE$2)*KU68:LD68))))),2))</f>
        <v>0</v>
      </c>
      <c r="LJ68">
        <f t="shared" ref="LJ68:LJ75" si="894">IF(KF68&lt;=0,0,ROUND(MAX(0,(KF68+ROUND(KF68*$E$12/12,2))-KP68-(MIN(KZ68,MAX(0,LO68-SUMPRODUCT(($KA$2:$KJ$2&lt;$KF$2)*KU68:LD68))))),2))</f>
        <v>0</v>
      </c>
      <c r="LK68">
        <f t="shared" ref="LK68:LK75" si="895">IF(KG68&lt;=0,0,ROUND(MAX(0,(KG68+ROUND(KG68*$E$13/12,2))-KQ68-(MIN(LA68,MAX(0,LO68-SUMPRODUCT(($KA$2:$KJ$2&lt;$KG$2)*KU68:LD68))))),2))</f>
        <v>0</v>
      </c>
      <c r="LL68">
        <f t="shared" ref="LL68:LL75" si="896">IF(KH68&lt;=0,0,ROUND(MAX(0,(KH68+ROUND(KH68*$E$14/12,2))-KR68-(MIN(LB68,MAX(0,LO68-SUMPRODUCT(($KA$2:$KJ$2&lt;$KH$2)*KU68:LD68))))),2))</f>
        <v>0</v>
      </c>
      <c r="LM68">
        <f t="shared" ref="LM68:LM75" si="897">IF(KI68&lt;=0,0,ROUND(MAX(0,(KI68+ROUND(KI68*$E$15/12,2))-KS68-(MIN(LC68,MAX(0,LO68-SUMPRODUCT(($KA$2:$KJ$2&lt;$KI$2)*KU68:LD68))))),2))</f>
        <v>0</v>
      </c>
      <c r="LN68">
        <f t="shared" ref="LN68:LN99" si="898">IF(KJ68&lt;=0,0,ROUND(MAX(0,(KJ68+ROUND(KJ68*$E$16/12,2))-KT68-(MIN(LD68,MAX(0,LO68-SUMPRODUCT(($KA$2:$KJ$2&lt;$KJ$2)*KU68:LD68))))),2))</f>
        <v>0</v>
      </c>
      <c r="LO68">
        <f t="shared" ref="LO68:LO75" si="899">$LO$2-SUM(KK68:KT68)</f>
        <v>553</v>
      </c>
      <c r="LP68">
        <f t="shared" ref="LP68:LP75" si="900">SUM(KA68:KJ68)</f>
        <v>0</v>
      </c>
      <c r="LQ68">
        <f t="shared" ref="LQ68:LQ75" si="901">SUM(LE68:LN68)</f>
        <v>0</v>
      </c>
      <c r="LR68">
        <f t="shared" ref="LR68:LR75" si="902">SUMPRODUCT(ROUND(KA68:KJ68*$LY$2:$MH$2/12,2))</f>
        <v>0</v>
      </c>
      <c r="LS68">
        <f t="shared" ref="LS68:LS99" si="903">LR68+(LP68-LQ68)</f>
        <v>0</v>
      </c>
      <c r="LT68" t="str">
        <f t="shared" ref="LT68:LT75" si="904">IF(MS68&gt;=999,"",MATCH(MS68,$KA$2:$KJ$2,0))</f>
        <v/>
      </c>
      <c r="LU68" t="str">
        <f t="shared" ref="LU68:LU75" si="905">IF(MT68&gt;=999,"",MATCH(MT68,$KA$2:$KJ$2,0))</f>
        <v/>
      </c>
      <c r="LV68">
        <f t="shared" ref="LV68:LV75" si="906">SUMPRODUCT((LE68:LN68&lt;=0.005)*($MI$2:$MR$2&gt;0))</f>
        <v>3</v>
      </c>
      <c r="MS68">
        <f t="shared" ref="MS68:MS75" si="907">MIN(IF(KA68&gt;0.005,$KA$2,999),IF(KB68&gt;0.005,$KB$2,999),IF(KC68&gt;0.005,$KC$2,999),IF(KD68&gt;0.005,$KD$2,999),IF(KE68&gt;0.005,$KE$2,999),IF(KF68&gt;0.005,$KF$2,999),IF(KG68&gt;0.005,$KG$2,999),IF(KH68&gt;0.005,$KH$2,999),IF(KI68&gt;0.005,$KI$2,999),IF(KJ68&gt;0.005,$KJ$2,999))</f>
        <v>999</v>
      </c>
      <c r="MT68">
        <f t="shared" ref="MT68:MT75" si="908">MIN(IF(AND(KA68&gt;0.005,LE68&lt;=0.005),$KA$2,999),IF(AND(KB68&gt;0.005,LF68&lt;=0.005),$KB$2,999),IF(AND(KC68&gt;0.005,LG68&lt;=0.005),$KC$2,999),IF(AND(KD68&gt;0.005,LH68&lt;=0.005),$KD$2,999),IF(AND(KE68&gt;0.005,LI68&lt;=0.005),$KE$2,999),IF(AND(KF68&gt;0.005,LJ68&lt;=0.005),$KF$2,999),IF(AND(KG68&gt;0.005,LK68&lt;=0.005),$KG$2,999),IF(AND(KH68&gt;0.005,LL68&lt;=0.005),$KH$2,999),IF(AND(KI68&gt;0.005,LM68&lt;=0.005),$KI$2,999),IF(AND(KJ68&gt;0.005,LN68&lt;=0.005),$KJ$2,999))</f>
        <v>999</v>
      </c>
      <c r="NB68">
        <v>65</v>
      </c>
      <c r="NC68">
        <f t="shared" si="713"/>
        <v>0</v>
      </c>
      <c r="ND68">
        <f t="shared" si="714"/>
        <v>0</v>
      </c>
      <c r="NE68">
        <f t="shared" si="715"/>
        <v>0</v>
      </c>
      <c r="NF68">
        <f t="shared" si="716"/>
        <v>0</v>
      </c>
      <c r="NG68">
        <f t="shared" si="717"/>
        <v>0</v>
      </c>
      <c r="NH68">
        <f t="shared" si="718"/>
        <v>0</v>
      </c>
      <c r="NI68">
        <f t="shared" si="719"/>
        <v>0</v>
      </c>
      <c r="NJ68">
        <f t="shared" si="720"/>
        <v>0</v>
      </c>
      <c r="NK68">
        <f t="shared" si="721"/>
        <v>0</v>
      </c>
      <c r="NL68">
        <f t="shared" si="722"/>
        <v>0</v>
      </c>
      <c r="NM68">
        <f t="shared" ref="NM68:NM75" si="909">IF(NC68&lt;=0,0,MIN($F$7,(NC68+ROUND(NC68*$E$7/12,2))))</f>
        <v>0</v>
      </c>
      <c r="NN68">
        <f t="shared" ref="NN68:NN75" si="910">IF(ND68&lt;=0,0,MIN($F$8,(ND68+ROUND(ND68*$E$8/12,2))))</f>
        <v>0</v>
      </c>
      <c r="NO68">
        <f t="shared" ref="NO68:NO75" si="911">IF(NE68&lt;=0,0,MIN($F$9,(NE68+ROUND(NE68*$E$9/12,2))))</f>
        <v>0</v>
      </c>
      <c r="NP68">
        <f t="shared" ref="NP68:NP75" si="912">IF(NF68&lt;=0,0,MIN($F$10,(NF68+ROUND(NF68*$E$10/12,2))))</f>
        <v>0</v>
      </c>
      <c r="NQ68">
        <f t="shared" ref="NQ68:NQ75" si="913">IF(NG68&lt;=0,0,MIN($F$11,(NG68+ROUND(NG68*$E$11/12,2))))</f>
        <v>0</v>
      </c>
      <c r="NR68">
        <f t="shared" ref="NR68:NR75" si="914">IF(NH68&lt;=0,0,MIN($F$12,(NH68+ROUND(NH68*$E$12/12,2))))</f>
        <v>0</v>
      </c>
      <c r="NS68">
        <f t="shared" ref="NS68:NS75" si="915">IF(NI68&lt;=0,0,MIN($F$13,(NI68+ROUND(NI68*$E$13/12,2))))</f>
        <v>0</v>
      </c>
      <c r="NT68">
        <f t="shared" ref="NT68:NT75" si="916">IF(NJ68&lt;=0,0,MIN($F$14,(NJ68+ROUND(NJ68*$E$14/12,2))))</f>
        <v>0</v>
      </c>
      <c r="NU68">
        <f t="shared" ref="NU68:NU75" si="917">IF(NK68&lt;=0,0,MIN($F$15,(NK68+ROUND(NK68*$E$15/12,2))))</f>
        <v>0</v>
      </c>
      <c r="NV68">
        <f t="shared" ref="NV68:NV75" si="918">IF(NL68&lt;=0,0,MIN($F$16,(NL68+ROUND(NL68*$E$16/12,2))))</f>
        <v>0</v>
      </c>
      <c r="NW68">
        <f t="shared" ref="NW68:NW75" si="919">MAX(0,(NC68+ROUND(NC68*$E$7/12,2))-NM68)</f>
        <v>0</v>
      </c>
      <c r="NX68">
        <f t="shared" ref="NX68:NX75" si="920">MAX(0,(ND68+ROUND(ND68*$E$8/12,2))-NN68)</f>
        <v>0</v>
      </c>
      <c r="NY68">
        <f t="shared" ref="NY68:NY75" si="921">MAX(0,(NE68+ROUND(NE68*$E$9/12,2))-NO68)</f>
        <v>0</v>
      </c>
      <c r="NZ68">
        <f t="shared" ref="NZ68:NZ75" si="922">MAX(0,(NF68+ROUND(NF68*$E$10/12,2))-NP68)</f>
        <v>0</v>
      </c>
      <c r="OA68">
        <f t="shared" ref="OA68:OA75" si="923">MAX(0,(NG68+ROUND(NG68*$E$11/12,2))-NQ68)</f>
        <v>0</v>
      </c>
      <c r="OB68">
        <f t="shared" ref="OB68:OB75" si="924">MAX(0,(NH68+ROUND(NH68*$E$12/12,2))-NR68)</f>
        <v>0</v>
      </c>
      <c r="OC68">
        <f t="shared" ref="OC68:OC75" si="925">MAX(0,(NI68+ROUND(NI68*$E$13/12,2))-NS68)</f>
        <v>0</v>
      </c>
      <c r="OD68">
        <f t="shared" ref="OD68:OD75" si="926">MAX(0,(NJ68+ROUND(NJ68*$E$14/12,2))-NT68)</f>
        <v>0</v>
      </c>
      <c r="OE68">
        <f t="shared" ref="OE68:OE75" si="927">MAX(0,(NK68+ROUND(NK68*$E$15/12,2))-NU68)</f>
        <v>0</v>
      </c>
      <c r="OF68">
        <f t="shared" ref="OF68:OF75" si="928">MAX(0,(NL68+ROUND(NL68*$E$16/12,2))-NV68)</f>
        <v>0</v>
      </c>
      <c r="OG68">
        <f t="shared" ref="OG68:OG99" si="929">IF(NC68&lt;=0,0,ROUND(MAX(0,(NC68+ROUND(NC68*$E$7/12,2))-NM68-(MIN(NW68,MAX(0,OQ68-SUMPRODUCT(($NC$2:$NL$2&lt;$NC$2)*NW68:OF68))))),2))</f>
        <v>0</v>
      </c>
      <c r="OH68">
        <f t="shared" ref="OH68:OH75" si="930">IF(ND68&lt;=0,0,ROUND(MAX(0,(ND68+ROUND(ND68*$E$8/12,2))-NN68-(MIN(NX68,MAX(0,OQ68-SUMPRODUCT(($NC$2:$NL$2&lt;$ND$2)*NW68:OF68))))),2))</f>
        <v>0</v>
      </c>
      <c r="OI68">
        <f t="shared" ref="OI68:OI75" si="931">IF(NE68&lt;=0,0,ROUND(MAX(0,(NE68+ROUND(NE68*$E$9/12,2))-NO68-(MIN(NY68,MAX(0,OQ68-SUMPRODUCT(($NC$2:$NL$2&lt;$NE$2)*NW68:OF68))))),2))</f>
        <v>0</v>
      </c>
      <c r="OJ68">
        <f t="shared" ref="OJ68:OJ75" si="932">IF(NF68&lt;=0,0,ROUND(MAX(0,(NF68+ROUND(NF68*$E$10/12,2))-NP68-(MIN(NZ68,MAX(0,OQ68-SUMPRODUCT(($NC$2:$NL$2&lt;$NF$2)*NW68:OF68))))),2))</f>
        <v>0</v>
      </c>
      <c r="OK68">
        <f t="shared" ref="OK68:OK75" si="933">IF(NG68&lt;=0,0,ROUND(MAX(0,(NG68+ROUND(NG68*$E$11/12,2))-NQ68-(MIN(OA68,MAX(0,OQ68-SUMPRODUCT(($NC$2:$NL$2&lt;$NG$2)*NW68:OF68))))),2))</f>
        <v>0</v>
      </c>
      <c r="OL68">
        <f t="shared" ref="OL68:OL75" si="934">IF(NH68&lt;=0,0,ROUND(MAX(0,(NH68+ROUND(NH68*$E$12/12,2))-NR68-(MIN(OB68,MAX(0,OQ68-SUMPRODUCT(($NC$2:$NL$2&lt;$NH$2)*NW68:OF68))))),2))</f>
        <v>0</v>
      </c>
      <c r="OM68">
        <f t="shared" ref="OM68:OM75" si="935">IF(NI68&lt;=0,0,ROUND(MAX(0,(NI68+ROUND(NI68*$E$13/12,2))-NS68-(MIN(OC68,MAX(0,OQ68-SUMPRODUCT(($NC$2:$NL$2&lt;$NI$2)*NW68:OF68))))),2))</f>
        <v>0</v>
      </c>
      <c r="ON68">
        <f t="shared" ref="ON68:ON75" si="936">IF(NJ68&lt;=0,0,ROUND(MAX(0,(NJ68+ROUND(NJ68*$E$14/12,2))-NT68-(MIN(OD68,MAX(0,OQ68-SUMPRODUCT(($NC$2:$NL$2&lt;$NJ$2)*NW68:OF68))))),2))</f>
        <v>0</v>
      </c>
      <c r="OO68">
        <f t="shared" ref="OO68:OO75" si="937">IF(NK68&lt;=0,0,ROUND(MAX(0,(NK68+ROUND(NK68*$E$15/12,2))-NU68-(MIN(OE68,MAX(0,OQ68-SUMPRODUCT(($NC$2:$NL$2&lt;$NK$2)*NW68:OF68))))),2))</f>
        <v>0</v>
      </c>
      <c r="OP68">
        <f t="shared" ref="OP68:OP99" si="938">IF(NL68&lt;=0,0,ROUND(MAX(0,(NL68+ROUND(NL68*$E$16/12,2))-NV68-(MIN(OF68,MAX(0,OQ68-SUMPRODUCT(($NC$2:$NL$2&lt;$NL$2)*NW68:OF68))))),2))</f>
        <v>0</v>
      </c>
      <c r="OQ68">
        <f t="shared" ref="OQ68:OQ75" si="939">$OQ$2-SUM(NM68:NV68)</f>
        <v>653</v>
      </c>
      <c r="OR68">
        <f t="shared" ref="OR68:OR75" si="940">SUM(NC68:NL68)</f>
        <v>0</v>
      </c>
      <c r="OS68">
        <f t="shared" ref="OS68:OS75" si="941">SUM(OG68:OP68)</f>
        <v>0</v>
      </c>
      <c r="OT68">
        <f t="shared" ref="OT68:OT75" si="942">SUMPRODUCT(ROUND(NC68:NL68*$PA$2:$PJ$2/12,2))</f>
        <v>0</v>
      </c>
      <c r="OU68">
        <f t="shared" ref="OU68:OU99" si="943">OT68+(OR68-OS68)</f>
        <v>0</v>
      </c>
      <c r="OV68" t="str">
        <f t="shared" ref="OV68:OV75" si="944">IF(PU68&gt;=999,"",MATCH(PU68,$NC$2:$NL$2,0))</f>
        <v/>
      </c>
      <c r="OW68" t="str">
        <f t="shared" ref="OW68:OW75" si="945">IF(PV68&gt;=999,"",MATCH(PV68,$NC$2:$NL$2,0))</f>
        <v/>
      </c>
      <c r="OX68">
        <f t="shared" ref="OX68:OX75" si="946">SUMPRODUCT((OG68:OP68&lt;=0.005)*($PK$2:$PT$2&gt;0))</f>
        <v>3</v>
      </c>
      <c r="PU68">
        <f t="shared" ref="PU68:PU75" si="947">MIN(IF(NC68&gt;0.005,$NC$2,999),IF(ND68&gt;0.005,$ND$2,999),IF(NE68&gt;0.005,$NE$2,999),IF(NF68&gt;0.005,$NF$2,999),IF(NG68&gt;0.005,$NG$2,999),IF(NH68&gt;0.005,$NH$2,999),IF(NI68&gt;0.005,$NI$2,999),IF(NJ68&gt;0.005,$NJ$2,999),IF(NK68&gt;0.005,$NK$2,999),IF(NL68&gt;0.005,$NL$2,999))</f>
        <v>999</v>
      </c>
      <c r="PV68">
        <f t="shared" ref="PV68:PV75" si="948">MIN(IF(AND(NC68&gt;0.005,OG68&lt;=0.005),$NC$2,999),IF(AND(ND68&gt;0.005,OH68&lt;=0.005),$ND$2,999),IF(AND(NE68&gt;0.005,OI68&lt;=0.005),$NE$2,999),IF(AND(NF68&gt;0.005,OJ68&lt;=0.005),$NF$2,999),IF(AND(NG68&gt;0.005,OK68&lt;=0.005),$NG$2,999),IF(AND(NH68&gt;0.005,OL68&lt;=0.005),$NH$2,999),IF(AND(NI68&gt;0.005,OM68&lt;=0.005),$NI$2,999),IF(AND(NJ68&gt;0.005,ON68&lt;=0.005),$NJ$2,999),IF(AND(NK68&gt;0.005,OO68&lt;=0.005),$NK$2,999),IF(AND(NL68&gt;0.005,OP68&lt;=0.005),$NL$2,999))</f>
        <v>999</v>
      </c>
      <c r="QD68">
        <v>65</v>
      </c>
      <c r="QE68">
        <f t="shared" si="723"/>
        <v>0</v>
      </c>
      <c r="QF68">
        <f t="shared" si="724"/>
        <v>0</v>
      </c>
      <c r="QG68">
        <f t="shared" si="725"/>
        <v>0</v>
      </c>
      <c r="QH68">
        <f t="shared" si="726"/>
        <v>0</v>
      </c>
      <c r="QI68">
        <f t="shared" si="727"/>
        <v>0</v>
      </c>
      <c r="QJ68">
        <f t="shared" si="728"/>
        <v>0</v>
      </c>
      <c r="QK68">
        <f t="shared" si="729"/>
        <v>0</v>
      </c>
      <c r="QL68">
        <f t="shared" si="730"/>
        <v>0</v>
      </c>
      <c r="QM68">
        <f t="shared" si="731"/>
        <v>0</v>
      </c>
      <c r="QN68">
        <f t="shared" si="732"/>
        <v>0</v>
      </c>
      <c r="QO68">
        <f t="shared" ref="QO68:QO75" si="949">IF(QE68&lt;=0,0,MIN($F$7,(QE68+ROUND(QE68*$E$7/12,2))))</f>
        <v>0</v>
      </c>
      <c r="QP68">
        <f t="shared" ref="QP68:QP75" si="950">IF(QF68&lt;=0,0,MIN($F$8,(QF68+ROUND(QF68*$E$8/12,2))))</f>
        <v>0</v>
      </c>
      <c r="QQ68">
        <f t="shared" ref="QQ68:QQ75" si="951">IF(QG68&lt;=0,0,MIN($F$9,(QG68+ROUND(QG68*$E$9/12,2))))</f>
        <v>0</v>
      </c>
      <c r="QR68">
        <f t="shared" ref="QR68:QR75" si="952">IF(QH68&lt;=0,0,MIN($F$10,(QH68+ROUND(QH68*$E$10/12,2))))</f>
        <v>0</v>
      </c>
      <c r="QS68">
        <f t="shared" ref="QS68:QS75" si="953">IF(QI68&lt;=0,0,MIN($F$11,(QI68+ROUND(QI68*$E$11/12,2))))</f>
        <v>0</v>
      </c>
      <c r="QT68">
        <f t="shared" ref="QT68:QT75" si="954">IF(QJ68&lt;=0,0,MIN($F$12,(QJ68+ROUND(QJ68*$E$12/12,2))))</f>
        <v>0</v>
      </c>
      <c r="QU68">
        <f t="shared" ref="QU68:QU75" si="955">IF(QK68&lt;=0,0,MIN($F$13,(QK68+ROUND(QK68*$E$13/12,2))))</f>
        <v>0</v>
      </c>
      <c r="QV68">
        <f t="shared" ref="QV68:QV75" si="956">IF(QL68&lt;=0,0,MIN($F$14,(QL68+ROUND(QL68*$E$14/12,2))))</f>
        <v>0</v>
      </c>
      <c r="QW68">
        <f t="shared" ref="QW68:QW75" si="957">IF(QM68&lt;=0,0,MIN($F$15,(QM68+ROUND(QM68*$E$15/12,2))))</f>
        <v>0</v>
      </c>
      <c r="QX68">
        <f t="shared" ref="QX68:QX75" si="958">IF(QN68&lt;=0,0,MIN($F$16,(QN68+ROUND(QN68*$E$16/12,2))))</f>
        <v>0</v>
      </c>
      <c r="QY68">
        <f t="shared" ref="QY68:QY75" si="959">MAX(0,(QE68+ROUND(QE68*$E$7/12,2))-QO68)</f>
        <v>0</v>
      </c>
      <c r="QZ68">
        <f t="shared" ref="QZ68:QZ75" si="960">MAX(0,(QF68+ROUND(QF68*$E$8/12,2))-QP68)</f>
        <v>0</v>
      </c>
      <c r="RA68">
        <f t="shared" ref="RA68:RA75" si="961">MAX(0,(QG68+ROUND(QG68*$E$9/12,2))-QQ68)</f>
        <v>0</v>
      </c>
      <c r="RB68">
        <f t="shared" ref="RB68:RB75" si="962">MAX(0,(QH68+ROUND(QH68*$E$10/12,2))-QR68)</f>
        <v>0</v>
      </c>
      <c r="RC68">
        <f t="shared" ref="RC68:RC75" si="963">MAX(0,(QI68+ROUND(QI68*$E$11/12,2))-QS68)</f>
        <v>0</v>
      </c>
      <c r="RD68">
        <f t="shared" ref="RD68:RD75" si="964">MAX(0,(QJ68+ROUND(QJ68*$E$12/12,2))-QT68)</f>
        <v>0</v>
      </c>
      <c r="RE68">
        <f t="shared" ref="RE68:RE75" si="965">MAX(0,(QK68+ROUND(QK68*$E$13/12,2))-QU68)</f>
        <v>0</v>
      </c>
      <c r="RF68">
        <f t="shared" ref="RF68:RF75" si="966">MAX(0,(QL68+ROUND(QL68*$E$14/12,2))-QV68)</f>
        <v>0</v>
      </c>
      <c r="RG68">
        <f t="shared" ref="RG68:RG75" si="967">MAX(0,(QM68+ROUND(QM68*$E$15/12,2))-QW68)</f>
        <v>0</v>
      </c>
      <c r="RH68">
        <f t="shared" ref="RH68:RH75" si="968">MAX(0,(QN68+ROUND(QN68*$E$16/12,2))-QX68)</f>
        <v>0</v>
      </c>
      <c r="RI68">
        <f t="shared" ref="RI68:RI99" si="969">IF(QE68&lt;=0,0,ROUND(MAX(0,(QE68+ROUND(QE68*$E$7/12,2))-QO68-(MIN(QY68,MAX(0,RS68-SUMPRODUCT(($QE$2:$QN$2&lt;$QE$2)*QY68:RH68))))),2))</f>
        <v>0</v>
      </c>
      <c r="RJ68">
        <f t="shared" ref="RJ68:RJ75" si="970">IF(QF68&lt;=0,0,ROUND(MAX(0,(QF68+ROUND(QF68*$E$8/12,2))-QP68-(MIN(QZ68,MAX(0,RS68-SUMPRODUCT(($QE$2:$QN$2&lt;$QF$2)*QY68:RH68))))),2))</f>
        <v>0</v>
      </c>
      <c r="RK68">
        <f t="shared" ref="RK68:RK75" si="971">IF(QG68&lt;=0,0,ROUND(MAX(0,(QG68+ROUND(QG68*$E$9/12,2))-QQ68-(MIN(RA68,MAX(0,RS68-SUMPRODUCT(($QE$2:$QN$2&lt;$QG$2)*QY68:RH68))))),2))</f>
        <v>0</v>
      </c>
      <c r="RL68">
        <f t="shared" ref="RL68:RL75" si="972">IF(QH68&lt;=0,0,ROUND(MAX(0,(QH68+ROUND(QH68*$E$10/12,2))-QR68-(MIN(RB68,MAX(0,RS68-SUMPRODUCT(($QE$2:$QN$2&lt;$QH$2)*QY68:RH68))))),2))</f>
        <v>0</v>
      </c>
      <c r="RM68">
        <f t="shared" ref="RM68:RM75" si="973">IF(QI68&lt;=0,0,ROUND(MAX(0,(QI68+ROUND(QI68*$E$11/12,2))-QS68-(MIN(RC68,MAX(0,RS68-SUMPRODUCT(($QE$2:$QN$2&lt;$QI$2)*QY68:RH68))))),2))</f>
        <v>0</v>
      </c>
      <c r="RN68">
        <f t="shared" ref="RN68:RN75" si="974">IF(QJ68&lt;=0,0,ROUND(MAX(0,(QJ68+ROUND(QJ68*$E$12/12,2))-QT68-(MIN(RD68,MAX(0,RS68-SUMPRODUCT(($QE$2:$QN$2&lt;$QJ$2)*QY68:RH68))))),2))</f>
        <v>0</v>
      </c>
      <c r="RO68">
        <f t="shared" ref="RO68:RO75" si="975">IF(QK68&lt;=0,0,ROUND(MAX(0,(QK68+ROUND(QK68*$E$13/12,2))-QU68-(MIN(RE68,MAX(0,RS68-SUMPRODUCT(($QE$2:$QN$2&lt;$QK$2)*QY68:RH68))))),2))</f>
        <v>0</v>
      </c>
      <c r="RP68">
        <f t="shared" ref="RP68:RP75" si="976">IF(QL68&lt;=0,0,ROUND(MAX(0,(QL68+ROUND(QL68*$E$14/12,2))-QV68-(MIN(RF68,MAX(0,RS68-SUMPRODUCT(($QE$2:$QN$2&lt;$QL$2)*QY68:RH68))))),2))</f>
        <v>0</v>
      </c>
      <c r="RQ68">
        <f t="shared" ref="RQ68:RQ75" si="977">IF(QM68&lt;=0,0,ROUND(MAX(0,(QM68+ROUND(QM68*$E$15/12,2))-QW68-(MIN(RG68,MAX(0,RS68-SUMPRODUCT(($QE$2:$QN$2&lt;$QM$2)*QY68:RH68))))),2))</f>
        <v>0</v>
      </c>
      <c r="RR68">
        <f t="shared" ref="RR68:RR99" si="978">IF(QN68&lt;=0,0,ROUND(MAX(0,(QN68+ROUND(QN68*$E$16/12,2))-QX68-(MIN(RH68,MAX(0,RS68-SUMPRODUCT(($QE$2:$QN$2&lt;$QN$2)*QY68:RH68))))),2))</f>
        <v>0</v>
      </c>
      <c r="RS68">
        <f t="shared" ref="RS68:RS75" si="979">$RS$2-SUM(QO68:QX68)</f>
        <v>753</v>
      </c>
      <c r="RT68">
        <f t="shared" ref="RT68:RT75" si="980">SUM(QE68:QN68)</f>
        <v>0</v>
      </c>
      <c r="RU68">
        <f t="shared" ref="RU68:RU75" si="981">SUM(RI68:RR68)</f>
        <v>0</v>
      </c>
      <c r="RV68">
        <f t="shared" ref="RV68:RV75" si="982">SUMPRODUCT(ROUND(QE68:QN68*$SC$2:$SL$2/12,2))</f>
        <v>0</v>
      </c>
      <c r="RW68">
        <f t="shared" ref="RW68:RW99" si="983">RV68+(RT68-RU68)</f>
        <v>0</v>
      </c>
      <c r="RX68" t="str">
        <f t="shared" ref="RX68:RX75" si="984">IF(SW68&gt;=999,"",MATCH(SW68,$QE$2:$QN$2,0))</f>
        <v/>
      </c>
      <c r="RY68" t="str">
        <f t="shared" ref="RY68:RY75" si="985">IF(SX68&gt;=999,"",MATCH(SX68,$QE$2:$QN$2,0))</f>
        <v/>
      </c>
      <c r="RZ68">
        <f t="shared" ref="RZ68:RZ75" si="986">SUMPRODUCT((RI68:RR68&lt;=0.005)*($SM$2:$SV$2&gt;0))</f>
        <v>3</v>
      </c>
      <c r="SW68">
        <f t="shared" ref="SW68:SW75" si="987">MIN(IF(QE68&gt;0.005,$QE$2,999),IF(QF68&gt;0.005,$QF$2,999),IF(QG68&gt;0.005,$QG$2,999),IF(QH68&gt;0.005,$QH$2,999),IF(QI68&gt;0.005,$QI$2,999),IF(QJ68&gt;0.005,$QJ$2,999),IF(QK68&gt;0.005,$QK$2,999),IF(QL68&gt;0.005,$QL$2,999),IF(QM68&gt;0.005,$QM$2,999),IF(QN68&gt;0.005,$QN$2,999))</f>
        <v>999</v>
      </c>
      <c r="SX68">
        <f t="shared" ref="SX68:SX75" si="988">MIN(IF(AND(QE68&gt;0.005,RI68&lt;=0.005),$QE$2,999),IF(AND(QF68&gt;0.005,RJ68&lt;=0.005),$QF$2,999),IF(AND(QG68&gt;0.005,RK68&lt;=0.005),$QG$2,999),IF(AND(QH68&gt;0.005,RL68&lt;=0.005),$QH$2,999),IF(AND(QI68&gt;0.005,RM68&lt;=0.005),$QI$2,999),IF(AND(QJ68&gt;0.005,RN68&lt;=0.005),$QJ$2,999),IF(AND(QK68&gt;0.005,RO68&lt;=0.005),$QK$2,999),IF(AND(QL68&gt;0.005,RP68&lt;=0.005),$QL$2,999),IF(AND(QM68&gt;0.005,RQ68&lt;=0.005),$QM$2,999),IF(AND(QN68&gt;0.005,RR68&lt;=0.005),$QN$2,999))</f>
        <v>999</v>
      </c>
      <c r="TF68">
        <v>65</v>
      </c>
      <c r="TG68">
        <f t="shared" si="733"/>
        <v>0</v>
      </c>
      <c r="TH68">
        <f t="shared" si="734"/>
        <v>0</v>
      </c>
      <c r="TI68">
        <f t="shared" si="735"/>
        <v>0</v>
      </c>
      <c r="TJ68">
        <f t="shared" si="736"/>
        <v>0</v>
      </c>
      <c r="TK68">
        <f t="shared" si="737"/>
        <v>0</v>
      </c>
      <c r="TL68">
        <f t="shared" si="738"/>
        <v>0</v>
      </c>
      <c r="TM68">
        <f t="shared" si="739"/>
        <v>0</v>
      </c>
      <c r="TN68">
        <f t="shared" si="740"/>
        <v>0</v>
      </c>
      <c r="TO68">
        <f t="shared" si="741"/>
        <v>0</v>
      </c>
      <c r="TP68">
        <f t="shared" si="742"/>
        <v>0</v>
      </c>
      <c r="TQ68">
        <f t="shared" ref="TQ68:TQ75" si="989">IF(TG68&lt;=0,0,MIN($F$7,(TG68+ROUND(TG68*$E$7/12,2))))</f>
        <v>0</v>
      </c>
      <c r="TR68">
        <f t="shared" ref="TR68:TR75" si="990">IF(TH68&lt;=0,0,MIN($F$8,(TH68+ROUND(TH68*$E$8/12,2))))</f>
        <v>0</v>
      </c>
      <c r="TS68">
        <f t="shared" ref="TS68:TS75" si="991">IF(TI68&lt;=0,0,MIN($F$9,(TI68+ROUND(TI68*$E$9/12,2))))</f>
        <v>0</v>
      </c>
      <c r="TT68">
        <f t="shared" ref="TT68:TT75" si="992">IF(TJ68&lt;=0,0,MIN($F$10,(TJ68+ROUND(TJ68*$E$10/12,2))))</f>
        <v>0</v>
      </c>
      <c r="TU68">
        <f t="shared" ref="TU68:TU75" si="993">IF(TK68&lt;=0,0,MIN($F$11,(TK68+ROUND(TK68*$E$11/12,2))))</f>
        <v>0</v>
      </c>
      <c r="TV68">
        <f t="shared" ref="TV68:TV75" si="994">IF(TL68&lt;=0,0,MIN($F$12,(TL68+ROUND(TL68*$E$12/12,2))))</f>
        <v>0</v>
      </c>
      <c r="TW68">
        <f t="shared" ref="TW68:TW75" si="995">IF(TM68&lt;=0,0,MIN($F$13,(TM68+ROUND(TM68*$E$13/12,2))))</f>
        <v>0</v>
      </c>
      <c r="TX68">
        <f t="shared" ref="TX68:TX75" si="996">IF(TN68&lt;=0,0,MIN($F$14,(TN68+ROUND(TN68*$E$14/12,2))))</f>
        <v>0</v>
      </c>
      <c r="TY68">
        <f t="shared" ref="TY68:TY75" si="997">IF(TO68&lt;=0,0,MIN($F$15,(TO68+ROUND(TO68*$E$15/12,2))))</f>
        <v>0</v>
      </c>
      <c r="TZ68">
        <f t="shared" ref="TZ68:TZ75" si="998">IF(TP68&lt;=0,0,MIN($F$16,(TP68+ROUND(TP68*$E$16/12,2))))</f>
        <v>0</v>
      </c>
      <c r="UA68">
        <f t="shared" ref="UA68:UA75" si="999">MAX(0,(TG68+ROUND(TG68*$E$7/12,2))-TQ68)</f>
        <v>0</v>
      </c>
      <c r="UB68">
        <f t="shared" ref="UB68:UB75" si="1000">MAX(0,(TH68+ROUND(TH68*$E$8/12,2))-TR68)</f>
        <v>0</v>
      </c>
      <c r="UC68">
        <f t="shared" ref="UC68:UC75" si="1001">MAX(0,(TI68+ROUND(TI68*$E$9/12,2))-TS68)</f>
        <v>0</v>
      </c>
      <c r="UD68">
        <f t="shared" ref="UD68:UD75" si="1002">MAX(0,(TJ68+ROUND(TJ68*$E$10/12,2))-TT68)</f>
        <v>0</v>
      </c>
      <c r="UE68">
        <f t="shared" ref="UE68:UE75" si="1003">MAX(0,(TK68+ROUND(TK68*$E$11/12,2))-TU68)</f>
        <v>0</v>
      </c>
      <c r="UF68">
        <f t="shared" ref="UF68:UF75" si="1004">MAX(0,(TL68+ROUND(TL68*$E$12/12,2))-TV68)</f>
        <v>0</v>
      </c>
      <c r="UG68">
        <f t="shared" ref="UG68:UG75" si="1005">MAX(0,(TM68+ROUND(TM68*$E$13/12,2))-TW68)</f>
        <v>0</v>
      </c>
      <c r="UH68">
        <f t="shared" ref="UH68:UH75" si="1006">MAX(0,(TN68+ROUND(TN68*$E$14/12,2))-TX68)</f>
        <v>0</v>
      </c>
      <c r="UI68">
        <f t="shared" ref="UI68:UI75" si="1007">MAX(0,(TO68+ROUND(TO68*$E$15/12,2))-TY68)</f>
        <v>0</v>
      </c>
      <c r="UJ68">
        <f t="shared" ref="UJ68:UJ75" si="1008">MAX(0,(TP68+ROUND(TP68*$E$16/12,2))-TZ68)</f>
        <v>0</v>
      </c>
      <c r="UK68">
        <f t="shared" ref="UK68:UK99" si="1009">IF(TG68&lt;=0,0,ROUND(MAX(0,(TG68+ROUND(TG68*$E$7/12,2))-TQ68-(MIN(UA68,MAX(0,UU68-SUMPRODUCT(($TG$2:$TP$2&lt;$TG$2)*UA68:UJ68))))),2))</f>
        <v>0</v>
      </c>
      <c r="UL68">
        <f t="shared" ref="UL68:UL75" si="1010">IF(TH68&lt;=0,0,ROUND(MAX(0,(TH68+ROUND(TH68*$E$8/12,2))-TR68-(MIN(UB68,MAX(0,UU68-SUMPRODUCT(($TG$2:$TP$2&lt;$TH$2)*UA68:UJ68))))),2))</f>
        <v>0</v>
      </c>
      <c r="UM68">
        <f t="shared" ref="UM68:UM75" si="1011">IF(TI68&lt;=0,0,ROUND(MAX(0,(TI68+ROUND(TI68*$E$9/12,2))-TS68-(MIN(UC68,MAX(0,UU68-SUMPRODUCT(($TG$2:$TP$2&lt;$TI$2)*UA68:UJ68))))),2))</f>
        <v>0</v>
      </c>
      <c r="UN68">
        <f t="shared" ref="UN68:UN75" si="1012">IF(TJ68&lt;=0,0,ROUND(MAX(0,(TJ68+ROUND(TJ68*$E$10/12,2))-TT68-(MIN(UD68,MAX(0,UU68-SUMPRODUCT(($TG$2:$TP$2&lt;$TJ$2)*UA68:UJ68))))),2))</f>
        <v>0</v>
      </c>
      <c r="UO68">
        <f t="shared" ref="UO68:UO75" si="1013">IF(TK68&lt;=0,0,ROUND(MAX(0,(TK68+ROUND(TK68*$E$11/12,2))-TU68-(MIN(UE68,MAX(0,UU68-SUMPRODUCT(($TG$2:$TP$2&lt;$TK$2)*UA68:UJ68))))),2))</f>
        <v>0</v>
      </c>
      <c r="UP68">
        <f t="shared" ref="UP68:UP75" si="1014">IF(TL68&lt;=0,0,ROUND(MAX(0,(TL68+ROUND(TL68*$E$12/12,2))-TV68-(MIN(UF68,MAX(0,UU68-SUMPRODUCT(($TG$2:$TP$2&lt;$TL$2)*UA68:UJ68))))),2))</f>
        <v>0</v>
      </c>
      <c r="UQ68">
        <f t="shared" ref="UQ68:UQ75" si="1015">IF(TM68&lt;=0,0,ROUND(MAX(0,(TM68+ROUND(TM68*$E$13/12,2))-TW68-(MIN(UG68,MAX(0,UU68-SUMPRODUCT(($TG$2:$TP$2&lt;$TM$2)*UA68:UJ68))))),2))</f>
        <v>0</v>
      </c>
      <c r="UR68">
        <f t="shared" ref="UR68:UR75" si="1016">IF(TN68&lt;=0,0,ROUND(MAX(0,(TN68+ROUND(TN68*$E$14/12,2))-TX68-(MIN(UH68,MAX(0,UU68-SUMPRODUCT(($TG$2:$TP$2&lt;$TN$2)*UA68:UJ68))))),2))</f>
        <v>0</v>
      </c>
      <c r="US68">
        <f t="shared" ref="US68:US75" si="1017">IF(TO68&lt;=0,0,ROUND(MAX(0,(TO68+ROUND(TO68*$E$15/12,2))-TY68-(MIN(UI68,MAX(0,UU68-SUMPRODUCT(($TG$2:$TP$2&lt;$TO$2)*UA68:UJ68))))),2))</f>
        <v>0</v>
      </c>
      <c r="UT68">
        <f t="shared" ref="UT68:UT99" si="1018">IF(TP68&lt;=0,0,ROUND(MAX(0,(TP68+ROUND(TP68*$E$16/12,2))-TZ68-(MIN(UJ68,MAX(0,UU68-SUMPRODUCT(($TG$2:$TP$2&lt;$TP$2)*UA68:UJ68))))),2))</f>
        <v>0</v>
      </c>
      <c r="UU68">
        <f t="shared" ref="UU68:UU75" si="1019">$UU$2-SUM(TQ68:TZ68)</f>
        <v>853</v>
      </c>
      <c r="UV68">
        <f t="shared" ref="UV68:UV75" si="1020">SUM(TG68:TP68)</f>
        <v>0</v>
      </c>
      <c r="UW68">
        <f t="shared" ref="UW68:UW75" si="1021">SUM(UK68:UT68)</f>
        <v>0</v>
      </c>
      <c r="UX68">
        <f t="shared" ref="UX68:UX75" si="1022">SUMPRODUCT(ROUND(TG68:TP68*$VE$2:$VN$2/12,2))</f>
        <v>0</v>
      </c>
      <c r="UY68">
        <f t="shared" ref="UY68:UY99" si="1023">UX68+(UV68-UW68)</f>
        <v>0</v>
      </c>
      <c r="UZ68" t="str">
        <f t="shared" ref="UZ68:UZ75" si="1024">IF(VY68&gt;=999,"",MATCH(VY68,$TG$2:$TP$2,0))</f>
        <v/>
      </c>
      <c r="VA68" t="str">
        <f t="shared" ref="VA68:VA75" si="1025">IF(VZ68&gt;=999,"",MATCH(VZ68,$TG$2:$TP$2,0))</f>
        <v/>
      </c>
      <c r="VB68">
        <f t="shared" ref="VB68:VB75" si="1026">SUMPRODUCT((UK68:UT68&lt;=0.005)*($VO$2:$VX$2&gt;0))</f>
        <v>3</v>
      </c>
      <c r="VY68">
        <f t="shared" ref="VY68:VY75" si="1027">MIN(IF(TG68&gt;0.005,$TG$2,999),IF(TH68&gt;0.005,$TH$2,999),IF(TI68&gt;0.005,$TI$2,999),IF(TJ68&gt;0.005,$TJ$2,999),IF(TK68&gt;0.005,$TK$2,999),IF(TL68&gt;0.005,$TL$2,999),IF(TM68&gt;0.005,$TM$2,999),IF(TN68&gt;0.005,$TN$2,999),IF(TO68&gt;0.005,$TO$2,999),IF(TP68&gt;0.005,$TP$2,999))</f>
        <v>999</v>
      </c>
      <c r="VZ68">
        <f t="shared" ref="VZ68:VZ75" si="1028">MIN(IF(AND(TG68&gt;0.005,UK68&lt;=0.005),$TG$2,999),IF(AND(TH68&gt;0.005,UL68&lt;=0.005),$TH$2,999),IF(AND(TI68&gt;0.005,UM68&lt;=0.005),$TI$2,999),IF(AND(TJ68&gt;0.005,UN68&lt;=0.005),$TJ$2,999),IF(AND(TK68&gt;0.005,UO68&lt;=0.005),$TK$2,999),IF(AND(TL68&gt;0.005,UP68&lt;=0.005),$TL$2,999),IF(AND(TM68&gt;0.005,UQ68&lt;=0.005),$TM$2,999),IF(AND(TN68&gt;0.005,UR68&lt;=0.005),$TN$2,999),IF(AND(TO68&gt;0.005,US68&lt;=0.005),$TO$2,999),IF(AND(TP68&gt;0.005,UT68&lt;=0.005),$TP$2,999))</f>
        <v>999</v>
      </c>
      <c r="WH68">
        <v>65</v>
      </c>
      <c r="WI68">
        <f t="shared" si="383"/>
        <v>0</v>
      </c>
      <c r="WJ68">
        <f t="shared" si="384"/>
        <v>4493.16</v>
      </c>
      <c r="WK68">
        <f t="shared" si="385"/>
        <v>0</v>
      </c>
      <c r="WL68">
        <f t="shared" si="386"/>
        <v>0</v>
      </c>
      <c r="WM68">
        <f t="shared" si="387"/>
        <v>0</v>
      </c>
      <c r="WN68">
        <f t="shared" si="388"/>
        <v>0</v>
      </c>
      <c r="WO68">
        <f t="shared" si="389"/>
        <v>0</v>
      </c>
      <c r="WP68">
        <f t="shared" si="390"/>
        <v>0</v>
      </c>
      <c r="WQ68">
        <f t="shared" si="391"/>
        <v>0</v>
      </c>
      <c r="WR68">
        <f t="shared" si="392"/>
        <v>0</v>
      </c>
      <c r="WS68">
        <f t="shared" ref="WS68:WS131" si="1029">IF(WI68&lt;=0,0,MIN($F$7,(WI68+ROUND(WI68*$E$7/12,2))))</f>
        <v>0</v>
      </c>
      <c r="WT68">
        <f t="shared" ref="WT68:WT131" si="1030">IF(WJ68&lt;=0,0,MIN($F$8,(WJ68+ROUND(WJ68*$E$8/12,2))))</f>
        <v>163</v>
      </c>
      <c r="WU68">
        <f t="shared" ref="WU68:WU131" si="1031">IF(WK68&lt;=0,0,MIN($F$9,(WK68+ROUND(WK68*$E$9/12,2))))</f>
        <v>0</v>
      </c>
      <c r="WV68">
        <f t="shared" ref="WV68:WV131" si="1032">IF(WL68&lt;=0,0,MIN($F$10,(WL68+ROUND(WL68*$E$10/12,2))))</f>
        <v>0</v>
      </c>
      <c r="WW68">
        <f t="shared" ref="WW68:WW131" si="1033">IF(WM68&lt;=0,0,MIN($F$11,(WM68+ROUND(WM68*$E$11/12,2))))</f>
        <v>0</v>
      </c>
      <c r="WX68">
        <f t="shared" ref="WX68:WX131" si="1034">IF(WN68&lt;=0,0,MIN($F$12,(WN68+ROUND(WN68*$E$12/12,2))))</f>
        <v>0</v>
      </c>
      <c r="WY68">
        <f t="shared" ref="WY68:WY131" si="1035">IF(WO68&lt;=0,0,MIN($F$13,(WO68+ROUND(WO68*$E$13/12,2))))</f>
        <v>0</v>
      </c>
      <c r="WZ68">
        <f t="shared" ref="WZ68:WZ131" si="1036">IF(WP68&lt;=0,0,MIN($F$14,(WP68+ROUND(WP68*$E$14/12,2))))</f>
        <v>0</v>
      </c>
      <c r="XA68">
        <f t="shared" ref="XA68:XA131" si="1037">IF(WQ68&lt;=0,0,MIN($F$15,(WQ68+ROUND(WQ68*$E$15/12,2))))</f>
        <v>0</v>
      </c>
      <c r="XB68">
        <f t="shared" ref="XB68:XB131" si="1038">IF(WR68&lt;=0,0,MIN($F$16,(WR68+ROUND(WR68*$E$16/12,2))))</f>
        <v>0</v>
      </c>
      <c r="XC68">
        <f t="shared" ref="XC68:XC131" si="1039">MAX(0,(WI68+ROUND(WI68*$E$7/12,2))-WS68)</f>
        <v>0</v>
      </c>
      <c r="XD68">
        <f t="shared" ref="XD68:XD131" si="1040">MAX(0,(WJ68+ROUND(WJ68*$E$8/12,2))-WT68)</f>
        <v>4433.09</v>
      </c>
      <c r="XE68">
        <f t="shared" ref="XE68:XE131" si="1041">MAX(0,(WK68+ROUND(WK68*$E$9/12,2))-WU68)</f>
        <v>0</v>
      </c>
      <c r="XF68">
        <f t="shared" ref="XF68:XF131" si="1042">MAX(0,(WL68+ROUND(WL68*$E$10/12,2))-WV68)</f>
        <v>0</v>
      </c>
      <c r="XG68">
        <f t="shared" ref="XG68:XG131" si="1043">MAX(0,(WM68+ROUND(WM68*$E$11/12,2))-WW68)</f>
        <v>0</v>
      </c>
      <c r="XH68">
        <f t="shared" ref="XH68:XH131" si="1044">MAX(0,(WN68+ROUND(WN68*$E$12/12,2))-WX68)</f>
        <v>0</v>
      </c>
      <c r="XI68">
        <f t="shared" ref="XI68:XI131" si="1045">MAX(0,(WO68+ROUND(WO68*$E$13/12,2))-WY68)</f>
        <v>0</v>
      </c>
      <c r="XJ68">
        <f t="shared" ref="XJ68:XJ131" si="1046">MAX(0,(WP68+ROUND(WP68*$E$14/12,2))-WZ68)</f>
        <v>0</v>
      </c>
      <c r="XK68">
        <f t="shared" ref="XK68:XK131" si="1047">MAX(0,(WQ68+ROUND(WQ68*$E$15/12,2))-XA68)</f>
        <v>0</v>
      </c>
      <c r="XL68">
        <f t="shared" ref="XL68:XL131" si="1048">MAX(0,(WR68+ROUND(WR68*$E$16/12,2))-XB68)</f>
        <v>0</v>
      </c>
      <c r="XM68">
        <f t="shared" ref="XM68:XM131" si="1049">IF(WI68&lt;=0,0,ROUND(MAX(0,(WI68+ROUND(WI68*$E$7/12,2))-WS68),2))</f>
        <v>0</v>
      </c>
      <c r="XN68">
        <f t="shared" ref="XN68:XN131" si="1050">IF(WJ68&lt;=0,0,ROUND(MAX(0,(WJ68+ROUND(WJ68*$E$8/12,2))-WT68),2))</f>
        <v>4433.09</v>
      </c>
      <c r="XO68">
        <f t="shared" ref="XO68:XO131" si="1051">IF(WK68&lt;=0,0,ROUND(MAX(0,(WK68+ROUND(WK68*$E$9/12,2))-WU68),2))</f>
        <v>0</v>
      </c>
      <c r="XP68">
        <f t="shared" ref="XP68:XP131" si="1052">IF(WL68&lt;=0,0,ROUND(MAX(0,(WL68+ROUND(WL68*$E$10/12,2))-WV68),2))</f>
        <v>0</v>
      </c>
      <c r="XQ68">
        <f t="shared" ref="XQ68:XQ131" si="1053">IF(WM68&lt;=0,0,ROUND(MAX(0,(WM68+ROUND(WM68*$E$11/12,2))-WW68),2))</f>
        <v>0</v>
      </c>
      <c r="XR68">
        <f t="shared" ref="XR68:XR131" si="1054">IF(WN68&lt;=0,0,ROUND(MAX(0,(WN68+ROUND(WN68*$E$12/12,2))-WX68),2))</f>
        <v>0</v>
      </c>
      <c r="XS68">
        <f t="shared" ref="XS68:XS131" si="1055">IF(WO68&lt;=0,0,ROUND(MAX(0,(WO68+ROUND(WO68*$E$13/12,2))-WY68),2))</f>
        <v>0</v>
      </c>
      <c r="XT68">
        <f t="shared" ref="XT68:XT131" si="1056">IF(WP68&lt;=0,0,ROUND(MAX(0,(WP68+ROUND(WP68*$E$14/12,2))-WZ68),2))</f>
        <v>0</v>
      </c>
      <c r="XU68">
        <f t="shared" ref="XU68:XU131" si="1057">IF(WQ68&lt;=0,0,ROUND(MAX(0,(WQ68+ROUND(WQ68*$E$15/12,2))-XA68),2))</f>
        <v>0</v>
      </c>
      <c r="XV68">
        <f t="shared" ref="XV68:XV131" si="1058">IF(WR68&lt;=0,0,ROUND(MAX(0,(WR68+ROUND(WR68*$E$16/12,2))-XB68),2))</f>
        <v>0</v>
      </c>
      <c r="XX68">
        <f t="shared" ref="XX68:XX131" si="1059">SUM(WI68:WR68)</f>
        <v>4493.16</v>
      </c>
      <c r="XY68">
        <f t="shared" ref="XY68:XY131" si="1060">SUM(XM68:XV68)</f>
        <v>4433.09</v>
      </c>
      <c r="XZ68">
        <f t="shared" ref="XZ68:XZ131" si="1061">SUMPRODUCT(ROUND(WI68:WR68*$YG$2:$YP$2/12,2))</f>
        <v>102.93</v>
      </c>
    </row>
    <row r="69" spans="2:650" x14ac:dyDescent="0.45">
      <c r="B69" s="31">
        <f>IF((IF($D$20="Snowball",CJ12,FL12)&gt;0.005),9,"")</f>
        <v>9</v>
      </c>
      <c r="C69" s="32">
        <f>IF(AND((IF($D$20="Snowball",CJ12,FL12)&gt;0.005),$D$19&lt;&gt;""),EDATE($D$19,8),"")</f>
        <v>46266</v>
      </c>
      <c r="D69" s="29">
        <f t="shared" si="743"/>
        <v>652.99999999999966</v>
      </c>
      <c r="E69" s="29">
        <f t="shared" si="744"/>
        <v>245.6</v>
      </c>
      <c r="F69" s="29">
        <f t="shared" si="745"/>
        <v>407.39999999999964</v>
      </c>
      <c r="G69" s="29">
        <f t="shared" si="746"/>
        <v>15063.140000000001</v>
      </c>
      <c r="H69" s="35" t="str">
        <f t="shared" si="747"/>
        <v>Card A</v>
      </c>
      <c r="I69" s="36" t="str">
        <f t="shared" si="748"/>
        <v/>
      </c>
      <c r="AT69">
        <v>66</v>
      </c>
      <c r="AU69">
        <f t="shared" ref="AU69:AU75" si="1062">BY68</f>
        <v>0</v>
      </c>
      <c r="AV69">
        <f t="shared" ref="AV69:AV75" si="1063">BZ68</f>
        <v>0</v>
      </c>
      <c r="AW69">
        <f t="shared" ref="AW69:AW75" si="1064">CA68</f>
        <v>0</v>
      </c>
      <c r="AX69">
        <f t="shared" ref="AX69:AX75" si="1065">CB68</f>
        <v>0</v>
      </c>
      <c r="AY69">
        <f t="shared" ref="AY69:AY75" si="1066">CC68</f>
        <v>0</v>
      </c>
      <c r="AZ69">
        <f t="shared" ref="AZ69:AZ75" si="1067">CD68</f>
        <v>0</v>
      </c>
      <c r="BA69">
        <f t="shared" ref="BA69:BA75" si="1068">CE68</f>
        <v>0</v>
      </c>
      <c r="BB69">
        <f t="shared" ref="BB69:BB75" si="1069">CF68</f>
        <v>0</v>
      </c>
      <c r="BC69">
        <f t="shared" ref="BC69:BC75" si="1070">CG68</f>
        <v>0</v>
      </c>
      <c r="BD69">
        <f t="shared" ref="BD69:BD75" si="1071">CH68</f>
        <v>0</v>
      </c>
      <c r="BE69">
        <f t="shared" si="749"/>
        <v>0</v>
      </c>
      <c r="BF69">
        <f t="shared" si="750"/>
        <v>0</v>
      </c>
      <c r="BG69">
        <f t="shared" si="751"/>
        <v>0</v>
      </c>
      <c r="BH69">
        <f t="shared" si="752"/>
        <v>0</v>
      </c>
      <c r="BI69">
        <f t="shared" si="753"/>
        <v>0</v>
      </c>
      <c r="BJ69">
        <f t="shared" si="754"/>
        <v>0</v>
      </c>
      <c r="BK69">
        <f t="shared" si="755"/>
        <v>0</v>
      </c>
      <c r="BL69">
        <f t="shared" si="756"/>
        <v>0</v>
      </c>
      <c r="BM69">
        <f t="shared" si="757"/>
        <v>0</v>
      </c>
      <c r="BN69">
        <f t="shared" si="758"/>
        <v>0</v>
      </c>
      <c r="BO69">
        <f t="shared" si="759"/>
        <v>0</v>
      </c>
      <c r="BP69">
        <f t="shared" si="760"/>
        <v>0</v>
      </c>
      <c r="BQ69">
        <f t="shared" si="761"/>
        <v>0</v>
      </c>
      <c r="BR69">
        <f t="shared" si="762"/>
        <v>0</v>
      </c>
      <c r="BS69">
        <f t="shared" si="763"/>
        <v>0</v>
      </c>
      <c r="BT69">
        <f t="shared" si="764"/>
        <v>0</v>
      </c>
      <c r="BU69">
        <f t="shared" si="765"/>
        <v>0</v>
      </c>
      <c r="BV69">
        <f t="shared" si="766"/>
        <v>0</v>
      </c>
      <c r="BW69">
        <f t="shared" si="767"/>
        <v>0</v>
      </c>
      <c r="BX69">
        <f t="shared" si="768"/>
        <v>0</v>
      </c>
      <c r="BY69">
        <f t="shared" si="769"/>
        <v>0</v>
      </c>
      <c r="BZ69">
        <f t="shared" si="770"/>
        <v>0</v>
      </c>
      <c r="CA69">
        <f t="shared" si="771"/>
        <v>0</v>
      </c>
      <c r="CB69">
        <f t="shared" si="772"/>
        <v>0</v>
      </c>
      <c r="CC69">
        <f t="shared" si="773"/>
        <v>0</v>
      </c>
      <c r="CD69">
        <f t="shared" si="774"/>
        <v>0</v>
      </c>
      <c r="CE69">
        <f t="shared" si="775"/>
        <v>0</v>
      </c>
      <c r="CF69">
        <f t="shared" si="776"/>
        <v>0</v>
      </c>
      <c r="CG69">
        <f t="shared" si="777"/>
        <v>0</v>
      </c>
      <c r="CH69">
        <f t="shared" si="778"/>
        <v>0</v>
      </c>
      <c r="CI69">
        <f t="shared" si="779"/>
        <v>653</v>
      </c>
      <c r="CJ69">
        <f t="shared" si="780"/>
        <v>0</v>
      </c>
      <c r="CK69">
        <f t="shared" si="781"/>
        <v>0</v>
      </c>
      <c r="CL69">
        <f t="shared" si="782"/>
        <v>0</v>
      </c>
      <c r="CM69">
        <f t="shared" si="783"/>
        <v>0</v>
      </c>
      <c r="CN69" t="str">
        <f t="shared" si="784"/>
        <v/>
      </c>
      <c r="CO69" t="str">
        <f t="shared" si="785"/>
        <v/>
      </c>
      <c r="CP69">
        <f t="shared" si="786"/>
        <v>3</v>
      </c>
      <c r="DM69">
        <f t="shared" si="787"/>
        <v>999</v>
      </c>
      <c r="DN69">
        <f t="shared" si="788"/>
        <v>999</v>
      </c>
      <c r="DV69">
        <v>66</v>
      </c>
      <c r="DW69">
        <f t="shared" ref="DW69:DW75" si="1072">FA68</f>
        <v>0</v>
      </c>
      <c r="DX69">
        <f t="shared" ref="DX69:DX75" si="1073">FB68</f>
        <v>0</v>
      </c>
      <c r="DY69">
        <f t="shared" ref="DY69:DY75" si="1074">FC68</f>
        <v>0</v>
      </c>
      <c r="DZ69">
        <f t="shared" ref="DZ69:DZ75" si="1075">FD68</f>
        <v>0</v>
      </c>
      <c r="EA69">
        <f t="shared" ref="EA69:EA75" si="1076">FE68</f>
        <v>0</v>
      </c>
      <c r="EB69">
        <f t="shared" ref="EB69:EB75" si="1077">FF68</f>
        <v>0</v>
      </c>
      <c r="EC69">
        <f t="shared" ref="EC69:EC75" si="1078">FG68</f>
        <v>0</v>
      </c>
      <c r="ED69">
        <f t="shared" ref="ED69:ED75" si="1079">FH68</f>
        <v>0</v>
      </c>
      <c r="EE69">
        <f t="shared" ref="EE69:EE75" si="1080">FI68</f>
        <v>0</v>
      </c>
      <c r="EF69">
        <f t="shared" ref="EF69:EF75" si="1081">FJ68</f>
        <v>0</v>
      </c>
      <c r="EG69">
        <f t="shared" si="789"/>
        <v>0</v>
      </c>
      <c r="EH69">
        <f t="shared" si="790"/>
        <v>0</v>
      </c>
      <c r="EI69">
        <f t="shared" si="791"/>
        <v>0</v>
      </c>
      <c r="EJ69">
        <f t="shared" si="792"/>
        <v>0</v>
      </c>
      <c r="EK69">
        <f t="shared" si="793"/>
        <v>0</v>
      </c>
      <c r="EL69">
        <f t="shared" si="794"/>
        <v>0</v>
      </c>
      <c r="EM69">
        <f t="shared" si="795"/>
        <v>0</v>
      </c>
      <c r="EN69">
        <f t="shared" si="796"/>
        <v>0</v>
      </c>
      <c r="EO69">
        <f t="shared" si="797"/>
        <v>0</v>
      </c>
      <c r="EP69">
        <f t="shared" si="798"/>
        <v>0</v>
      </c>
      <c r="EQ69">
        <f t="shared" si="799"/>
        <v>0</v>
      </c>
      <c r="ER69">
        <f t="shared" si="800"/>
        <v>0</v>
      </c>
      <c r="ES69">
        <f t="shared" si="801"/>
        <v>0</v>
      </c>
      <c r="ET69">
        <f t="shared" si="802"/>
        <v>0</v>
      </c>
      <c r="EU69">
        <f t="shared" si="803"/>
        <v>0</v>
      </c>
      <c r="EV69">
        <f t="shared" si="804"/>
        <v>0</v>
      </c>
      <c r="EW69">
        <f t="shared" si="805"/>
        <v>0</v>
      </c>
      <c r="EX69">
        <f t="shared" si="806"/>
        <v>0</v>
      </c>
      <c r="EY69">
        <f t="shared" si="807"/>
        <v>0</v>
      </c>
      <c r="EZ69">
        <f t="shared" si="808"/>
        <v>0</v>
      </c>
      <c r="FA69">
        <f t="shared" si="809"/>
        <v>0</v>
      </c>
      <c r="FB69">
        <f t="shared" si="810"/>
        <v>0</v>
      </c>
      <c r="FC69">
        <f t="shared" si="811"/>
        <v>0</v>
      </c>
      <c r="FD69">
        <f t="shared" si="812"/>
        <v>0</v>
      </c>
      <c r="FE69">
        <f t="shared" si="813"/>
        <v>0</v>
      </c>
      <c r="FF69">
        <f t="shared" si="814"/>
        <v>0</v>
      </c>
      <c r="FG69">
        <f t="shared" si="815"/>
        <v>0</v>
      </c>
      <c r="FH69">
        <f t="shared" si="816"/>
        <v>0</v>
      </c>
      <c r="FI69">
        <f t="shared" si="817"/>
        <v>0</v>
      </c>
      <c r="FJ69">
        <f t="shared" si="818"/>
        <v>0</v>
      </c>
      <c r="FK69">
        <f t="shared" si="819"/>
        <v>653</v>
      </c>
      <c r="FL69">
        <f t="shared" si="820"/>
        <v>0</v>
      </c>
      <c r="FM69">
        <f t="shared" si="821"/>
        <v>0</v>
      </c>
      <c r="FN69">
        <f t="shared" si="822"/>
        <v>0</v>
      </c>
      <c r="FO69">
        <f t="shared" si="823"/>
        <v>0</v>
      </c>
      <c r="FP69" t="str">
        <f t="shared" si="824"/>
        <v/>
      </c>
      <c r="FQ69" t="str">
        <f t="shared" si="825"/>
        <v/>
      </c>
      <c r="FR69">
        <f t="shared" si="826"/>
        <v>3</v>
      </c>
      <c r="GO69">
        <f t="shared" si="827"/>
        <v>999</v>
      </c>
      <c r="GP69">
        <f t="shared" si="828"/>
        <v>999</v>
      </c>
      <c r="GX69">
        <v>66</v>
      </c>
      <c r="GY69">
        <f t="shared" ref="GY69:GY75" si="1082">IC68</f>
        <v>0</v>
      </c>
      <c r="GZ69">
        <f t="shared" ref="GZ69:GZ75" si="1083">ID68</f>
        <v>2209.35</v>
      </c>
      <c r="HA69">
        <f t="shared" ref="HA69:HA75" si="1084">IE68</f>
        <v>0</v>
      </c>
      <c r="HB69">
        <f t="shared" ref="HB69:HB75" si="1085">IF68</f>
        <v>0</v>
      </c>
      <c r="HC69">
        <f t="shared" ref="HC69:HC75" si="1086">IG68</f>
        <v>0</v>
      </c>
      <c r="HD69">
        <f t="shared" ref="HD69:HD75" si="1087">IH68</f>
        <v>0</v>
      </c>
      <c r="HE69">
        <f t="shared" ref="HE69:HE75" si="1088">II68</f>
        <v>0</v>
      </c>
      <c r="HF69">
        <f t="shared" ref="HF69:HF75" si="1089">IJ68</f>
        <v>0</v>
      </c>
      <c r="HG69">
        <f t="shared" ref="HG69:HG75" si="1090">IK68</f>
        <v>0</v>
      </c>
      <c r="HH69">
        <f t="shared" ref="HH69:HH75" si="1091">IL68</f>
        <v>0</v>
      </c>
      <c r="HI69">
        <f t="shared" si="829"/>
        <v>0</v>
      </c>
      <c r="HJ69">
        <f t="shared" si="830"/>
        <v>163</v>
      </c>
      <c r="HK69">
        <f t="shared" si="831"/>
        <v>0</v>
      </c>
      <c r="HL69">
        <f t="shared" si="832"/>
        <v>0</v>
      </c>
      <c r="HM69">
        <f t="shared" si="833"/>
        <v>0</v>
      </c>
      <c r="HN69">
        <f t="shared" si="834"/>
        <v>0</v>
      </c>
      <c r="HO69">
        <f t="shared" si="835"/>
        <v>0</v>
      </c>
      <c r="HP69">
        <f t="shared" si="836"/>
        <v>0</v>
      </c>
      <c r="HQ69">
        <f t="shared" si="837"/>
        <v>0</v>
      </c>
      <c r="HR69">
        <f t="shared" si="838"/>
        <v>0</v>
      </c>
      <c r="HS69">
        <f t="shared" si="839"/>
        <v>0</v>
      </c>
      <c r="HT69">
        <f t="shared" si="840"/>
        <v>2096.96</v>
      </c>
      <c r="HU69">
        <f t="shared" si="841"/>
        <v>0</v>
      </c>
      <c r="HV69">
        <f t="shared" si="842"/>
        <v>0</v>
      </c>
      <c r="HW69">
        <f t="shared" si="843"/>
        <v>0</v>
      </c>
      <c r="HX69">
        <f t="shared" si="844"/>
        <v>0</v>
      </c>
      <c r="HY69">
        <f t="shared" si="845"/>
        <v>0</v>
      </c>
      <c r="HZ69">
        <f t="shared" si="846"/>
        <v>0</v>
      </c>
      <c r="IA69">
        <f t="shared" si="847"/>
        <v>0</v>
      </c>
      <c r="IB69">
        <f t="shared" si="848"/>
        <v>0</v>
      </c>
      <c r="IC69">
        <f t="shared" si="849"/>
        <v>0</v>
      </c>
      <c r="ID69">
        <f t="shared" si="850"/>
        <v>1806.96</v>
      </c>
      <c r="IE69">
        <f t="shared" si="851"/>
        <v>0</v>
      </c>
      <c r="IF69">
        <f t="shared" si="852"/>
        <v>0</v>
      </c>
      <c r="IG69">
        <f t="shared" si="853"/>
        <v>0</v>
      </c>
      <c r="IH69">
        <f t="shared" si="854"/>
        <v>0</v>
      </c>
      <c r="II69">
        <f t="shared" si="855"/>
        <v>0</v>
      </c>
      <c r="IJ69">
        <f t="shared" si="856"/>
        <v>0</v>
      </c>
      <c r="IK69">
        <f t="shared" si="857"/>
        <v>0</v>
      </c>
      <c r="IL69">
        <f t="shared" si="858"/>
        <v>0</v>
      </c>
      <c r="IM69">
        <f t="shared" si="859"/>
        <v>290</v>
      </c>
      <c r="IN69">
        <f t="shared" si="860"/>
        <v>2209.35</v>
      </c>
      <c r="IO69">
        <f t="shared" si="861"/>
        <v>1806.96</v>
      </c>
      <c r="IP69">
        <f t="shared" si="862"/>
        <v>50.61</v>
      </c>
      <c r="IQ69">
        <f t="shared" si="863"/>
        <v>452.99999999999989</v>
      </c>
      <c r="IR69">
        <f t="shared" si="864"/>
        <v>2</v>
      </c>
      <c r="IS69" t="str">
        <f t="shared" si="865"/>
        <v/>
      </c>
      <c r="IT69">
        <f t="shared" si="866"/>
        <v>2</v>
      </c>
      <c r="JQ69">
        <f t="shared" si="867"/>
        <v>2</v>
      </c>
      <c r="JR69">
        <f t="shared" si="868"/>
        <v>999</v>
      </c>
      <c r="JZ69">
        <v>66</v>
      </c>
      <c r="KA69">
        <f t="shared" ref="KA69:KA75" si="1092">LE68</f>
        <v>0</v>
      </c>
      <c r="KB69">
        <f t="shared" ref="KB69:KB75" si="1093">LF68</f>
        <v>0</v>
      </c>
      <c r="KC69">
        <f t="shared" ref="KC69:KC75" si="1094">LG68</f>
        <v>0</v>
      </c>
      <c r="KD69">
        <f t="shared" ref="KD69:KD75" si="1095">LH68</f>
        <v>0</v>
      </c>
      <c r="KE69">
        <f t="shared" ref="KE69:KE75" si="1096">LI68</f>
        <v>0</v>
      </c>
      <c r="KF69">
        <f t="shared" ref="KF69:KF75" si="1097">LJ68</f>
        <v>0</v>
      </c>
      <c r="KG69">
        <f t="shared" ref="KG69:KG75" si="1098">LK68</f>
        <v>0</v>
      </c>
      <c r="KH69">
        <f t="shared" ref="KH69:KH75" si="1099">LL68</f>
        <v>0</v>
      </c>
      <c r="KI69">
        <f t="shared" ref="KI69:KI75" si="1100">LM68</f>
        <v>0</v>
      </c>
      <c r="KJ69">
        <f t="shared" ref="KJ69:KJ75" si="1101">LN68</f>
        <v>0</v>
      </c>
      <c r="KK69">
        <f t="shared" si="869"/>
        <v>0</v>
      </c>
      <c r="KL69">
        <f t="shared" si="870"/>
        <v>0</v>
      </c>
      <c r="KM69">
        <f t="shared" si="871"/>
        <v>0</v>
      </c>
      <c r="KN69">
        <f t="shared" si="872"/>
        <v>0</v>
      </c>
      <c r="KO69">
        <f t="shared" si="873"/>
        <v>0</v>
      </c>
      <c r="KP69">
        <f t="shared" si="874"/>
        <v>0</v>
      </c>
      <c r="KQ69">
        <f t="shared" si="875"/>
        <v>0</v>
      </c>
      <c r="KR69">
        <f t="shared" si="876"/>
        <v>0</v>
      </c>
      <c r="KS69">
        <f t="shared" si="877"/>
        <v>0</v>
      </c>
      <c r="KT69">
        <f t="shared" si="878"/>
        <v>0</v>
      </c>
      <c r="KU69">
        <f t="shared" si="879"/>
        <v>0</v>
      </c>
      <c r="KV69">
        <f t="shared" si="880"/>
        <v>0</v>
      </c>
      <c r="KW69">
        <f t="shared" si="881"/>
        <v>0</v>
      </c>
      <c r="KX69">
        <f t="shared" si="882"/>
        <v>0</v>
      </c>
      <c r="KY69">
        <f t="shared" si="883"/>
        <v>0</v>
      </c>
      <c r="KZ69">
        <f t="shared" si="884"/>
        <v>0</v>
      </c>
      <c r="LA69">
        <f t="shared" si="885"/>
        <v>0</v>
      </c>
      <c r="LB69">
        <f t="shared" si="886"/>
        <v>0</v>
      </c>
      <c r="LC69">
        <f t="shared" si="887"/>
        <v>0</v>
      </c>
      <c r="LD69">
        <f t="shared" si="888"/>
        <v>0</v>
      </c>
      <c r="LE69">
        <f t="shared" si="889"/>
        <v>0</v>
      </c>
      <c r="LF69">
        <f t="shared" si="890"/>
        <v>0</v>
      </c>
      <c r="LG69">
        <f t="shared" si="891"/>
        <v>0</v>
      </c>
      <c r="LH69">
        <f t="shared" si="892"/>
        <v>0</v>
      </c>
      <c r="LI69">
        <f t="shared" si="893"/>
        <v>0</v>
      </c>
      <c r="LJ69">
        <f t="shared" si="894"/>
        <v>0</v>
      </c>
      <c r="LK69">
        <f t="shared" si="895"/>
        <v>0</v>
      </c>
      <c r="LL69">
        <f t="shared" si="896"/>
        <v>0</v>
      </c>
      <c r="LM69">
        <f t="shared" si="897"/>
        <v>0</v>
      </c>
      <c r="LN69">
        <f t="shared" si="898"/>
        <v>0</v>
      </c>
      <c r="LO69">
        <f t="shared" si="899"/>
        <v>553</v>
      </c>
      <c r="LP69">
        <f t="shared" si="900"/>
        <v>0</v>
      </c>
      <c r="LQ69">
        <f t="shared" si="901"/>
        <v>0</v>
      </c>
      <c r="LR69">
        <f t="shared" si="902"/>
        <v>0</v>
      </c>
      <c r="LS69">
        <f t="shared" si="903"/>
        <v>0</v>
      </c>
      <c r="LT69" t="str">
        <f t="shared" si="904"/>
        <v/>
      </c>
      <c r="LU69" t="str">
        <f t="shared" si="905"/>
        <v/>
      </c>
      <c r="LV69">
        <f t="shared" si="906"/>
        <v>3</v>
      </c>
      <c r="MS69">
        <f t="shared" si="907"/>
        <v>999</v>
      </c>
      <c r="MT69">
        <f t="shared" si="908"/>
        <v>999</v>
      </c>
      <c r="NB69">
        <v>66</v>
      </c>
      <c r="NC69">
        <f t="shared" ref="NC69:NC75" si="1102">OG68</f>
        <v>0</v>
      </c>
      <c r="ND69">
        <f t="shared" ref="ND69:ND75" si="1103">OH68</f>
        <v>0</v>
      </c>
      <c r="NE69">
        <f t="shared" ref="NE69:NE75" si="1104">OI68</f>
        <v>0</v>
      </c>
      <c r="NF69">
        <f t="shared" ref="NF69:NF75" si="1105">OJ68</f>
        <v>0</v>
      </c>
      <c r="NG69">
        <f t="shared" ref="NG69:NG75" si="1106">OK68</f>
        <v>0</v>
      </c>
      <c r="NH69">
        <f t="shared" ref="NH69:NH75" si="1107">OL68</f>
        <v>0</v>
      </c>
      <c r="NI69">
        <f t="shared" ref="NI69:NI75" si="1108">OM68</f>
        <v>0</v>
      </c>
      <c r="NJ69">
        <f t="shared" ref="NJ69:NJ75" si="1109">ON68</f>
        <v>0</v>
      </c>
      <c r="NK69">
        <f t="shared" ref="NK69:NK75" si="1110">OO68</f>
        <v>0</v>
      </c>
      <c r="NL69">
        <f t="shared" ref="NL69:NL75" si="1111">OP68</f>
        <v>0</v>
      </c>
      <c r="NM69">
        <f t="shared" si="909"/>
        <v>0</v>
      </c>
      <c r="NN69">
        <f t="shared" si="910"/>
        <v>0</v>
      </c>
      <c r="NO69">
        <f t="shared" si="911"/>
        <v>0</v>
      </c>
      <c r="NP69">
        <f t="shared" si="912"/>
        <v>0</v>
      </c>
      <c r="NQ69">
        <f t="shared" si="913"/>
        <v>0</v>
      </c>
      <c r="NR69">
        <f t="shared" si="914"/>
        <v>0</v>
      </c>
      <c r="NS69">
        <f t="shared" si="915"/>
        <v>0</v>
      </c>
      <c r="NT69">
        <f t="shared" si="916"/>
        <v>0</v>
      </c>
      <c r="NU69">
        <f t="shared" si="917"/>
        <v>0</v>
      </c>
      <c r="NV69">
        <f t="shared" si="918"/>
        <v>0</v>
      </c>
      <c r="NW69">
        <f t="shared" si="919"/>
        <v>0</v>
      </c>
      <c r="NX69">
        <f t="shared" si="920"/>
        <v>0</v>
      </c>
      <c r="NY69">
        <f t="shared" si="921"/>
        <v>0</v>
      </c>
      <c r="NZ69">
        <f t="shared" si="922"/>
        <v>0</v>
      </c>
      <c r="OA69">
        <f t="shared" si="923"/>
        <v>0</v>
      </c>
      <c r="OB69">
        <f t="shared" si="924"/>
        <v>0</v>
      </c>
      <c r="OC69">
        <f t="shared" si="925"/>
        <v>0</v>
      </c>
      <c r="OD69">
        <f t="shared" si="926"/>
        <v>0</v>
      </c>
      <c r="OE69">
        <f t="shared" si="927"/>
        <v>0</v>
      </c>
      <c r="OF69">
        <f t="shared" si="928"/>
        <v>0</v>
      </c>
      <c r="OG69">
        <f t="shared" si="929"/>
        <v>0</v>
      </c>
      <c r="OH69">
        <f t="shared" si="930"/>
        <v>0</v>
      </c>
      <c r="OI69">
        <f t="shared" si="931"/>
        <v>0</v>
      </c>
      <c r="OJ69">
        <f t="shared" si="932"/>
        <v>0</v>
      </c>
      <c r="OK69">
        <f t="shared" si="933"/>
        <v>0</v>
      </c>
      <c r="OL69">
        <f t="shared" si="934"/>
        <v>0</v>
      </c>
      <c r="OM69">
        <f t="shared" si="935"/>
        <v>0</v>
      </c>
      <c r="ON69">
        <f t="shared" si="936"/>
        <v>0</v>
      </c>
      <c r="OO69">
        <f t="shared" si="937"/>
        <v>0</v>
      </c>
      <c r="OP69">
        <f t="shared" si="938"/>
        <v>0</v>
      </c>
      <c r="OQ69">
        <f t="shared" si="939"/>
        <v>653</v>
      </c>
      <c r="OR69">
        <f t="shared" si="940"/>
        <v>0</v>
      </c>
      <c r="OS69">
        <f t="shared" si="941"/>
        <v>0</v>
      </c>
      <c r="OT69">
        <f t="shared" si="942"/>
        <v>0</v>
      </c>
      <c r="OU69">
        <f t="shared" si="943"/>
        <v>0</v>
      </c>
      <c r="OV69" t="str">
        <f t="shared" si="944"/>
        <v/>
      </c>
      <c r="OW69" t="str">
        <f t="shared" si="945"/>
        <v/>
      </c>
      <c r="OX69">
        <f t="shared" si="946"/>
        <v>3</v>
      </c>
      <c r="PU69">
        <f t="shared" si="947"/>
        <v>999</v>
      </c>
      <c r="PV69">
        <f t="shared" si="948"/>
        <v>999</v>
      </c>
      <c r="QD69">
        <v>66</v>
      </c>
      <c r="QE69">
        <f t="shared" ref="QE69:QE75" si="1112">RI68</f>
        <v>0</v>
      </c>
      <c r="QF69">
        <f t="shared" ref="QF69:QF75" si="1113">RJ68</f>
        <v>0</v>
      </c>
      <c r="QG69">
        <f t="shared" ref="QG69:QG75" si="1114">RK68</f>
        <v>0</v>
      </c>
      <c r="QH69">
        <f t="shared" ref="QH69:QH75" si="1115">RL68</f>
        <v>0</v>
      </c>
      <c r="QI69">
        <f t="shared" ref="QI69:QI75" si="1116">RM68</f>
        <v>0</v>
      </c>
      <c r="QJ69">
        <f t="shared" ref="QJ69:QJ75" si="1117">RN68</f>
        <v>0</v>
      </c>
      <c r="QK69">
        <f t="shared" ref="QK69:QK75" si="1118">RO68</f>
        <v>0</v>
      </c>
      <c r="QL69">
        <f t="shared" ref="QL69:QL75" si="1119">RP68</f>
        <v>0</v>
      </c>
      <c r="QM69">
        <f t="shared" ref="QM69:QM75" si="1120">RQ68</f>
        <v>0</v>
      </c>
      <c r="QN69">
        <f t="shared" ref="QN69:QN75" si="1121">RR68</f>
        <v>0</v>
      </c>
      <c r="QO69">
        <f t="shared" si="949"/>
        <v>0</v>
      </c>
      <c r="QP69">
        <f t="shared" si="950"/>
        <v>0</v>
      </c>
      <c r="QQ69">
        <f t="shared" si="951"/>
        <v>0</v>
      </c>
      <c r="QR69">
        <f t="shared" si="952"/>
        <v>0</v>
      </c>
      <c r="QS69">
        <f t="shared" si="953"/>
        <v>0</v>
      </c>
      <c r="QT69">
        <f t="shared" si="954"/>
        <v>0</v>
      </c>
      <c r="QU69">
        <f t="shared" si="955"/>
        <v>0</v>
      </c>
      <c r="QV69">
        <f t="shared" si="956"/>
        <v>0</v>
      </c>
      <c r="QW69">
        <f t="shared" si="957"/>
        <v>0</v>
      </c>
      <c r="QX69">
        <f t="shared" si="958"/>
        <v>0</v>
      </c>
      <c r="QY69">
        <f t="shared" si="959"/>
        <v>0</v>
      </c>
      <c r="QZ69">
        <f t="shared" si="960"/>
        <v>0</v>
      </c>
      <c r="RA69">
        <f t="shared" si="961"/>
        <v>0</v>
      </c>
      <c r="RB69">
        <f t="shared" si="962"/>
        <v>0</v>
      </c>
      <c r="RC69">
        <f t="shared" si="963"/>
        <v>0</v>
      </c>
      <c r="RD69">
        <f t="shared" si="964"/>
        <v>0</v>
      </c>
      <c r="RE69">
        <f t="shared" si="965"/>
        <v>0</v>
      </c>
      <c r="RF69">
        <f t="shared" si="966"/>
        <v>0</v>
      </c>
      <c r="RG69">
        <f t="shared" si="967"/>
        <v>0</v>
      </c>
      <c r="RH69">
        <f t="shared" si="968"/>
        <v>0</v>
      </c>
      <c r="RI69">
        <f t="shared" si="969"/>
        <v>0</v>
      </c>
      <c r="RJ69">
        <f t="shared" si="970"/>
        <v>0</v>
      </c>
      <c r="RK69">
        <f t="shared" si="971"/>
        <v>0</v>
      </c>
      <c r="RL69">
        <f t="shared" si="972"/>
        <v>0</v>
      </c>
      <c r="RM69">
        <f t="shared" si="973"/>
        <v>0</v>
      </c>
      <c r="RN69">
        <f t="shared" si="974"/>
        <v>0</v>
      </c>
      <c r="RO69">
        <f t="shared" si="975"/>
        <v>0</v>
      </c>
      <c r="RP69">
        <f t="shared" si="976"/>
        <v>0</v>
      </c>
      <c r="RQ69">
        <f t="shared" si="977"/>
        <v>0</v>
      </c>
      <c r="RR69">
        <f t="shared" si="978"/>
        <v>0</v>
      </c>
      <c r="RS69">
        <f t="shared" si="979"/>
        <v>753</v>
      </c>
      <c r="RT69">
        <f t="shared" si="980"/>
        <v>0</v>
      </c>
      <c r="RU69">
        <f t="shared" si="981"/>
        <v>0</v>
      </c>
      <c r="RV69">
        <f t="shared" si="982"/>
        <v>0</v>
      </c>
      <c r="RW69">
        <f t="shared" si="983"/>
        <v>0</v>
      </c>
      <c r="RX69" t="str">
        <f t="shared" si="984"/>
        <v/>
      </c>
      <c r="RY69" t="str">
        <f t="shared" si="985"/>
        <v/>
      </c>
      <c r="RZ69">
        <f t="shared" si="986"/>
        <v>3</v>
      </c>
      <c r="SW69">
        <f t="shared" si="987"/>
        <v>999</v>
      </c>
      <c r="SX69">
        <f t="shared" si="988"/>
        <v>999</v>
      </c>
      <c r="TF69">
        <v>66</v>
      </c>
      <c r="TG69">
        <f t="shared" ref="TG69:TG75" si="1122">UK68</f>
        <v>0</v>
      </c>
      <c r="TH69">
        <f t="shared" ref="TH69:TH75" si="1123">UL68</f>
        <v>0</v>
      </c>
      <c r="TI69">
        <f t="shared" ref="TI69:TI75" si="1124">UM68</f>
        <v>0</v>
      </c>
      <c r="TJ69">
        <f t="shared" ref="TJ69:TJ75" si="1125">UN68</f>
        <v>0</v>
      </c>
      <c r="TK69">
        <f t="shared" ref="TK69:TK75" si="1126">UO68</f>
        <v>0</v>
      </c>
      <c r="TL69">
        <f t="shared" ref="TL69:TL75" si="1127">UP68</f>
        <v>0</v>
      </c>
      <c r="TM69">
        <f t="shared" ref="TM69:TM75" si="1128">UQ68</f>
        <v>0</v>
      </c>
      <c r="TN69">
        <f t="shared" ref="TN69:TN75" si="1129">UR68</f>
        <v>0</v>
      </c>
      <c r="TO69">
        <f t="shared" ref="TO69:TO75" si="1130">US68</f>
        <v>0</v>
      </c>
      <c r="TP69">
        <f t="shared" ref="TP69:TP75" si="1131">UT68</f>
        <v>0</v>
      </c>
      <c r="TQ69">
        <f t="shared" si="989"/>
        <v>0</v>
      </c>
      <c r="TR69">
        <f t="shared" si="990"/>
        <v>0</v>
      </c>
      <c r="TS69">
        <f t="shared" si="991"/>
        <v>0</v>
      </c>
      <c r="TT69">
        <f t="shared" si="992"/>
        <v>0</v>
      </c>
      <c r="TU69">
        <f t="shared" si="993"/>
        <v>0</v>
      </c>
      <c r="TV69">
        <f t="shared" si="994"/>
        <v>0</v>
      </c>
      <c r="TW69">
        <f t="shared" si="995"/>
        <v>0</v>
      </c>
      <c r="TX69">
        <f t="shared" si="996"/>
        <v>0</v>
      </c>
      <c r="TY69">
        <f t="shared" si="997"/>
        <v>0</v>
      </c>
      <c r="TZ69">
        <f t="shared" si="998"/>
        <v>0</v>
      </c>
      <c r="UA69">
        <f t="shared" si="999"/>
        <v>0</v>
      </c>
      <c r="UB69">
        <f t="shared" si="1000"/>
        <v>0</v>
      </c>
      <c r="UC69">
        <f t="shared" si="1001"/>
        <v>0</v>
      </c>
      <c r="UD69">
        <f t="shared" si="1002"/>
        <v>0</v>
      </c>
      <c r="UE69">
        <f t="shared" si="1003"/>
        <v>0</v>
      </c>
      <c r="UF69">
        <f t="shared" si="1004"/>
        <v>0</v>
      </c>
      <c r="UG69">
        <f t="shared" si="1005"/>
        <v>0</v>
      </c>
      <c r="UH69">
        <f t="shared" si="1006"/>
        <v>0</v>
      </c>
      <c r="UI69">
        <f t="shared" si="1007"/>
        <v>0</v>
      </c>
      <c r="UJ69">
        <f t="shared" si="1008"/>
        <v>0</v>
      </c>
      <c r="UK69">
        <f t="shared" si="1009"/>
        <v>0</v>
      </c>
      <c r="UL69">
        <f t="shared" si="1010"/>
        <v>0</v>
      </c>
      <c r="UM69">
        <f t="shared" si="1011"/>
        <v>0</v>
      </c>
      <c r="UN69">
        <f t="shared" si="1012"/>
        <v>0</v>
      </c>
      <c r="UO69">
        <f t="shared" si="1013"/>
        <v>0</v>
      </c>
      <c r="UP69">
        <f t="shared" si="1014"/>
        <v>0</v>
      </c>
      <c r="UQ69">
        <f t="shared" si="1015"/>
        <v>0</v>
      </c>
      <c r="UR69">
        <f t="shared" si="1016"/>
        <v>0</v>
      </c>
      <c r="US69">
        <f t="shared" si="1017"/>
        <v>0</v>
      </c>
      <c r="UT69">
        <f t="shared" si="1018"/>
        <v>0</v>
      </c>
      <c r="UU69">
        <f t="shared" si="1019"/>
        <v>853</v>
      </c>
      <c r="UV69">
        <f t="shared" si="1020"/>
        <v>0</v>
      </c>
      <c r="UW69">
        <f t="shared" si="1021"/>
        <v>0</v>
      </c>
      <c r="UX69">
        <f t="shared" si="1022"/>
        <v>0</v>
      </c>
      <c r="UY69">
        <f t="shared" si="1023"/>
        <v>0</v>
      </c>
      <c r="UZ69" t="str">
        <f t="shared" si="1024"/>
        <v/>
      </c>
      <c r="VA69" t="str">
        <f t="shared" si="1025"/>
        <v/>
      </c>
      <c r="VB69">
        <f t="shared" si="1026"/>
        <v>3</v>
      </c>
      <c r="VY69">
        <f t="shared" si="1027"/>
        <v>999</v>
      </c>
      <c r="VZ69">
        <f t="shared" si="1028"/>
        <v>999</v>
      </c>
      <c r="WH69">
        <v>66</v>
      </c>
      <c r="WI69">
        <f t="shared" ref="WI69:WI132" si="1132">XM68</f>
        <v>0</v>
      </c>
      <c r="WJ69">
        <f t="shared" ref="WJ69:WJ132" si="1133">XN68</f>
        <v>4433.09</v>
      </c>
      <c r="WK69">
        <f t="shared" ref="WK69:WK132" si="1134">XO68</f>
        <v>0</v>
      </c>
      <c r="WL69">
        <f t="shared" ref="WL69:WL132" si="1135">XP68</f>
        <v>0</v>
      </c>
      <c r="WM69">
        <f t="shared" ref="WM69:WM132" si="1136">XQ68</f>
        <v>0</v>
      </c>
      <c r="WN69">
        <f t="shared" ref="WN69:WN132" si="1137">XR68</f>
        <v>0</v>
      </c>
      <c r="WO69">
        <f t="shared" ref="WO69:WO132" si="1138">XS68</f>
        <v>0</v>
      </c>
      <c r="WP69">
        <f t="shared" ref="WP69:WP132" si="1139">XT68</f>
        <v>0</v>
      </c>
      <c r="WQ69">
        <f t="shared" ref="WQ69:WQ132" si="1140">XU68</f>
        <v>0</v>
      </c>
      <c r="WR69">
        <f t="shared" ref="WR69:WR132" si="1141">XV68</f>
        <v>0</v>
      </c>
      <c r="WS69">
        <f t="shared" si="1029"/>
        <v>0</v>
      </c>
      <c r="WT69">
        <f t="shared" si="1030"/>
        <v>163</v>
      </c>
      <c r="WU69">
        <f t="shared" si="1031"/>
        <v>0</v>
      </c>
      <c r="WV69">
        <f t="shared" si="1032"/>
        <v>0</v>
      </c>
      <c r="WW69">
        <f t="shared" si="1033"/>
        <v>0</v>
      </c>
      <c r="WX69">
        <f t="shared" si="1034"/>
        <v>0</v>
      </c>
      <c r="WY69">
        <f t="shared" si="1035"/>
        <v>0</v>
      </c>
      <c r="WZ69">
        <f t="shared" si="1036"/>
        <v>0</v>
      </c>
      <c r="XA69">
        <f t="shared" si="1037"/>
        <v>0</v>
      </c>
      <c r="XB69">
        <f t="shared" si="1038"/>
        <v>0</v>
      </c>
      <c r="XC69">
        <f t="shared" si="1039"/>
        <v>0</v>
      </c>
      <c r="XD69">
        <f t="shared" si="1040"/>
        <v>4371.6400000000003</v>
      </c>
      <c r="XE69">
        <f t="shared" si="1041"/>
        <v>0</v>
      </c>
      <c r="XF69">
        <f t="shared" si="1042"/>
        <v>0</v>
      </c>
      <c r="XG69">
        <f t="shared" si="1043"/>
        <v>0</v>
      </c>
      <c r="XH69">
        <f t="shared" si="1044"/>
        <v>0</v>
      </c>
      <c r="XI69">
        <f t="shared" si="1045"/>
        <v>0</v>
      </c>
      <c r="XJ69">
        <f t="shared" si="1046"/>
        <v>0</v>
      </c>
      <c r="XK69">
        <f t="shared" si="1047"/>
        <v>0</v>
      </c>
      <c r="XL69">
        <f t="shared" si="1048"/>
        <v>0</v>
      </c>
      <c r="XM69">
        <f t="shared" si="1049"/>
        <v>0</v>
      </c>
      <c r="XN69">
        <f t="shared" si="1050"/>
        <v>4371.6400000000003</v>
      </c>
      <c r="XO69">
        <f t="shared" si="1051"/>
        <v>0</v>
      </c>
      <c r="XP69">
        <f t="shared" si="1052"/>
        <v>0</v>
      </c>
      <c r="XQ69">
        <f t="shared" si="1053"/>
        <v>0</v>
      </c>
      <c r="XR69">
        <f t="shared" si="1054"/>
        <v>0</v>
      </c>
      <c r="XS69">
        <f t="shared" si="1055"/>
        <v>0</v>
      </c>
      <c r="XT69">
        <f t="shared" si="1056"/>
        <v>0</v>
      </c>
      <c r="XU69">
        <f t="shared" si="1057"/>
        <v>0</v>
      </c>
      <c r="XV69">
        <f t="shared" si="1058"/>
        <v>0</v>
      </c>
      <c r="XX69">
        <f t="shared" si="1059"/>
        <v>4433.09</v>
      </c>
      <c r="XY69">
        <f t="shared" si="1060"/>
        <v>4371.6400000000003</v>
      </c>
      <c r="XZ69">
        <f t="shared" si="1061"/>
        <v>101.55</v>
      </c>
    </row>
    <row r="70" spans="2:650" x14ac:dyDescent="0.45">
      <c r="B70" s="31">
        <f>IF((IF($D$20="Snowball",CJ13,FL13)&gt;0.005),10,"")</f>
        <v>10</v>
      </c>
      <c r="C70" s="32">
        <f>IF(AND((IF($D$20="Snowball",CJ13,FL13)&gt;0.005),$D$19&lt;&gt;""),EDATE($D$19,9),"")</f>
        <v>46296</v>
      </c>
      <c r="D70" s="29">
        <f t="shared" si="743"/>
        <v>653.00000000000318</v>
      </c>
      <c r="E70" s="29">
        <f t="shared" si="744"/>
        <v>238.84999999999997</v>
      </c>
      <c r="F70" s="29">
        <f t="shared" si="745"/>
        <v>414.15000000000322</v>
      </c>
      <c r="G70" s="29">
        <f t="shared" si="746"/>
        <v>14648.989999999998</v>
      </c>
      <c r="H70" s="35" t="str">
        <f t="shared" si="747"/>
        <v>Card A</v>
      </c>
      <c r="I70" s="36" t="str">
        <f t="shared" si="748"/>
        <v/>
      </c>
      <c r="AT70">
        <v>67</v>
      </c>
      <c r="AU70">
        <f t="shared" si="1062"/>
        <v>0</v>
      </c>
      <c r="AV70">
        <f t="shared" si="1063"/>
        <v>0</v>
      </c>
      <c r="AW70">
        <f t="shared" si="1064"/>
        <v>0</v>
      </c>
      <c r="AX70">
        <f t="shared" si="1065"/>
        <v>0</v>
      </c>
      <c r="AY70">
        <f t="shared" si="1066"/>
        <v>0</v>
      </c>
      <c r="AZ70">
        <f t="shared" si="1067"/>
        <v>0</v>
      </c>
      <c r="BA70">
        <f t="shared" si="1068"/>
        <v>0</v>
      </c>
      <c r="BB70">
        <f t="shared" si="1069"/>
        <v>0</v>
      </c>
      <c r="BC70">
        <f t="shared" si="1070"/>
        <v>0</v>
      </c>
      <c r="BD70">
        <f t="shared" si="1071"/>
        <v>0</v>
      </c>
      <c r="BE70">
        <f t="shared" si="749"/>
        <v>0</v>
      </c>
      <c r="BF70">
        <f t="shared" si="750"/>
        <v>0</v>
      </c>
      <c r="BG70">
        <f t="shared" si="751"/>
        <v>0</v>
      </c>
      <c r="BH70">
        <f t="shared" si="752"/>
        <v>0</v>
      </c>
      <c r="BI70">
        <f t="shared" si="753"/>
        <v>0</v>
      </c>
      <c r="BJ70">
        <f t="shared" si="754"/>
        <v>0</v>
      </c>
      <c r="BK70">
        <f t="shared" si="755"/>
        <v>0</v>
      </c>
      <c r="BL70">
        <f t="shared" si="756"/>
        <v>0</v>
      </c>
      <c r="BM70">
        <f t="shared" si="757"/>
        <v>0</v>
      </c>
      <c r="BN70">
        <f t="shared" si="758"/>
        <v>0</v>
      </c>
      <c r="BO70">
        <f t="shared" si="759"/>
        <v>0</v>
      </c>
      <c r="BP70">
        <f t="shared" si="760"/>
        <v>0</v>
      </c>
      <c r="BQ70">
        <f t="shared" si="761"/>
        <v>0</v>
      </c>
      <c r="BR70">
        <f t="shared" si="762"/>
        <v>0</v>
      </c>
      <c r="BS70">
        <f t="shared" si="763"/>
        <v>0</v>
      </c>
      <c r="BT70">
        <f t="shared" si="764"/>
        <v>0</v>
      </c>
      <c r="BU70">
        <f t="shared" si="765"/>
        <v>0</v>
      </c>
      <c r="BV70">
        <f t="shared" si="766"/>
        <v>0</v>
      </c>
      <c r="BW70">
        <f t="shared" si="767"/>
        <v>0</v>
      </c>
      <c r="BX70">
        <f t="shared" si="768"/>
        <v>0</v>
      </c>
      <c r="BY70">
        <f t="shared" si="769"/>
        <v>0</v>
      </c>
      <c r="BZ70">
        <f t="shared" si="770"/>
        <v>0</v>
      </c>
      <c r="CA70">
        <f t="shared" si="771"/>
        <v>0</v>
      </c>
      <c r="CB70">
        <f t="shared" si="772"/>
        <v>0</v>
      </c>
      <c r="CC70">
        <f t="shared" si="773"/>
        <v>0</v>
      </c>
      <c r="CD70">
        <f t="shared" si="774"/>
        <v>0</v>
      </c>
      <c r="CE70">
        <f t="shared" si="775"/>
        <v>0</v>
      </c>
      <c r="CF70">
        <f t="shared" si="776"/>
        <v>0</v>
      </c>
      <c r="CG70">
        <f t="shared" si="777"/>
        <v>0</v>
      </c>
      <c r="CH70">
        <f t="shared" si="778"/>
        <v>0</v>
      </c>
      <c r="CI70">
        <f t="shared" si="779"/>
        <v>653</v>
      </c>
      <c r="CJ70">
        <f t="shared" si="780"/>
        <v>0</v>
      </c>
      <c r="CK70">
        <f t="shared" si="781"/>
        <v>0</v>
      </c>
      <c r="CL70">
        <f t="shared" si="782"/>
        <v>0</v>
      </c>
      <c r="CM70">
        <f t="shared" si="783"/>
        <v>0</v>
      </c>
      <c r="CN70" t="str">
        <f t="shared" si="784"/>
        <v/>
      </c>
      <c r="CO70" t="str">
        <f t="shared" si="785"/>
        <v/>
      </c>
      <c r="CP70">
        <f t="shared" si="786"/>
        <v>3</v>
      </c>
      <c r="DM70">
        <f t="shared" si="787"/>
        <v>999</v>
      </c>
      <c r="DN70">
        <f t="shared" si="788"/>
        <v>999</v>
      </c>
      <c r="DV70">
        <v>67</v>
      </c>
      <c r="DW70">
        <f t="shared" si="1072"/>
        <v>0</v>
      </c>
      <c r="DX70">
        <f t="shared" si="1073"/>
        <v>0</v>
      </c>
      <c r="DY70">
        <f t="shared" si="1074"/>
        <v>0</v>
      </c>
      <c r="DZ70">
        <f t="shared" si="1075"/>
        <v>0</v>
      </c>
      <c r="EA70">
        <f t="shared" si="1076"/>
        <v>0</v>
      </c>
      <c r="EB70">
        <f t="shared" si="1077"/>
        <v>0</v>
      </c>
      <c r="EC70">
        <f t="shared" si="1078"/>
        <v>0</v>
      </c>
      <c r="ED70">
        <f t="shared" si="1079"/>
        <v>0</v>
      </c>
      <c r="EE70">
        <f t="shared" si="1080"/>
        <v>0</v>
      </c>
      <c r="EF70">
        <f t="shared" si="1081"/>
        <v>0</v>
      </c>
      <c r="EG70">
        <f t="shared" si="789"/>
        <v>0</v>
      </c>
      <c r="EH70">
        <f t="shared" si="790"/>
        <v>0</v>
      </c>
      <c r="EI70">
        <f t="shared" si="791"/>
        <v>0</v>
      </c>
      <c r="EJ70">
        <f t="shared" si="792"/>
        <v>0</v>
      </c>
      <c r="EK70">
        <f t="shared" si="793"/>
        <v>0</v>
      </c>
      <c r="EL70">
        <f t="shared" si="794"/>
        <v>0</v>
      </c>
      <c r="EM70">
        <f t="shared" si="795"/>
        <v>0</v>
      </c>
      <c r="EN70">
        <f t="shared" si="796"/>
        <v>0</v>
      </c>
      <c r="EO70">
        <f t="shared" si="797"/>
        <v>0</v>
      </c>
      <c r="EP70">
        <f t="shared" si="798"/>
        <v>0</v>
      </c>
      <c r="EQ70">
        <f t="shared" si="799"/>
        <v>0</v>
      </c>
      <c r="ER70">
        <f t="shared" si="800"/>
        <v>0</v>
      </c>
      <c r="ES70">
        <f t="shared" si="801"/>
        <v>0</v>
      </c>
      <c r="ET70">
        <f t="shared" si="802"/>
        <v>0</v>
      </c>
      <c r="EU70">
        <f t="shared" si="803"/>
        <v>0</v>
      </c>
      <c r="EV70">
        <f t="shared" si="804"/>
        <v>0</v>
      </c>
      <c r="EW70">
        <f t="shared" si="805"/>
        <v>0</v>
      </c>
      <c r="EX70">
        <f t="shared" si="806"/>
        <v>0</v>
      </c>
      <c r="EY70">
        <f t="shared" si="807"/>
        <v>0</v>
      </c>
      <c r="EZ70">
        <f t="shared" si="808"/>
        <v>0</v>
      </c>
      <c r="FA70">
        <f t="shared" si="809"/>
        <v>0</v>
      </c>
      <c r="FB70">
        <f t="shared" si="810"/>
        <v>0</v>
      </c>
      <c r="FC70">
        <f t="shared" si="811"/>
        <v>0</v>
      </c>
      <c r="FD70">
        <f t="shared" si="812"/>
        <v>0</v>
      </c>
      <c r="FE70">
        <f t="shared" si="813"/>
        <v>0</v>
      </c>
      <c r="FF70">
        <f t="shared" si="814"/>
        <v>0</v>
      </c>
      <c r="FG70">
        <f t="shared" si="815"/>
        <v>0</v>
      </c>
      <c r="FH70">
        <f t="shared" si="816"/>
        <v>0</v>
      </c>
      <c r="FI70">
        <f t="shared" si="817"/>
        <v>0</v>
      </c>
      <c r="FJ70">
        <f t="shared" si="818"/>
        <v>0</v>
      </c>
      <c r="FK70">
        <f t="shared" si="819"/>
        <v>653</v>
      </c>
      <c r="FL70">
        <f t="shared" si="820"/>
        <v>0</v>
      </c>
      <c r="FM70">
        <f t="shared" si="821"/>
        <v>0</v>
      </c>
      <c r="FN70">
        <f t="shared" si="822"/>
        <v>0</v>
      </c>
      <c r="FO70">
        <f t="shared" si="823"/>
        <v>0</v>
      </c>
      <c r="FP70" t="str">
        <f t="shared" si="824"/>
        <v/>
      </c>
      <c r="FQ70" t="str">
        <f t="shared" si="825"/>
        <v/>
      </c>
      <c r="FR70">
        <f t="shared" si="826"/>
        <v>3</v>
      </c>
      <c r="GO70">
        <f t="shared" si="827"/>
        <v>999</v>
      </c>
      <c r="GP70">
        <f t="shared" si="828"/>
        <v>999</v>
      </c>
      <c r="GX70">
        <v>67</v>
      </c>
      <c r="GY70">
        <f t="shared" si="1082"/>
        <v>0</v>
      </c>
      <c r="GZ70">
        <f t="shared" si="1083"/>
        <v>1806.96</v>
      </c>
      <c r="HA70">
        <f t="shared" si="1084"/>
        <v>0</v>
      </c>
      <c r="HB70">
        <f t="shared" si="1085"/>
        <v>0</v>
      </c>
      <c r="HC70">
        <f t="shared" si="1086"/>
        <v>0</v>
      </c>
      <c r="HD70">
        <f t="shared" si="1087"/>
        <v>0</v>
      </c>
      <c r="HE70">
        <f t="shared" si="1088"/>
        <v>0</v>
      </c>
      <c r="HF70">
        <f t="shared" si="1089"/>
        <v>0</v>
      </c>
      <c r="HG70">
        <f t="shared" si="1090"/>
        <v>0</v>
      </c>
      <c r="HH70">
        <f t="shared" si="1091"/>
        <v>0</v>
      </c>
      <c r="HI70">
        <f t="shared" si="829"/>
        <v>0</v>
      </c>
      <c r="HJ70">
        <f t="shared" si="830"/>
        <v>163</v>
      </c>
      <c r="HK70">
        <f t="shared" si="831"/>
        <v>0</v>
      </c>
      <c r="HL70">
        <f t="shared" si="832"/>
        <v>0</v>
      </c>
      <c r="HM70">
        <f t="shared" si="833"/>
        <v>0</v>
      </c>
      <c r="HN70">
        <f t="shared" si="834"/>
        <v>0</v>
      </c>
      <c r="HO70">
        <f t="shared" si="835"/>
        <v>0</v>
      </c>
      <c r="HP70">
        <f t="shared" si="836"/>
        <v>0</v>
      </c>
      <c r="HQ70">
        <f t="shared" si="837"/>
        <v>0</v>
      </c>
      <c r="HR70">
        <f t="shared" si="838"/>
        <v>0</v>
      </c>
      <c r="HS70">
        <f t="shared" si="839"/>
        <v>0</v>
      </c>
      <c r="HT70">
        <f t="shared" si="840"/>
        <v>1685.3500000000001</v>
      </c>
      <c r="HU70">
        <f t="shared" si="841"/>
        <v>0</v>
      </c>
      <c r="HV70">
        <f t="shared" si="842"/>
        <v>0</v>
      </c>
      <c r="HW70">
        <f t="shared" si="843"/>
        <v>0</v>
      </c>
      <c r="HX70">
        <f t="shared" si="844"/>
        <v>0</v>
      </c>
      <c r="HY70">
        <f t="shared" si="845"/>
        <v>0</v>
      </c>
      <c r="HZ70">
        <f t="shared" si="846"/>
        <v>0</v>
      </c>
      <c r="IA70">
        <f t="shared" si="847"/>
        <v>0</v>
      </c>
      <c r="IB70">
        <f t="shared" si="848"/>
        <v>0</v>
      </c>
      <c r="IC70">
        <f t="shared" si="849"/>
        <v>0</v>
      </c>
      <c r="ID70">
        <f t="shared" si="850"/>
        <v>1395.35</v>
      </c>
      <c r="IE70">
        <f t="shared" si="851"/>
        <v>0</v>
      </c>
      <c r="IF70">
        <f t="shared" si="852"/>
        <v>0</v>
      </c>
      <c r="IG70">
        <f t="shared" si="853"/>
        <v>0</v>
      </c>
      <c r="IH70">
        <f t="shared" si="854"/>
        <v>0</v>
      </c>
      <c r="II70">
        <f t="shared" si="855"/>
        <v>0</v>
      </c>
      <c r="IJ70">
        <f t="shared" si="856"/>
        <v>0</v>
      </c>
      <c r="IK70">
        <f t="shared" si="857"/>
        <v>0</v>
      </c>
      <c r="IL70">
        <f t="shared" si="858"/>
        <v>0</v>
      </c>
      <c r="IM70">
        <f t="shared" si="859"/>
        <v>290</v>
      </c>
      <c r="IN70">
        <f t="shared" si="860"/>
        <v>1806.96</v>
      </c>
      <c r="IO70">
        <f t="shared" si="861"/>
        <v>1395.35</v>
      </c>
      <c r="IP70">
        <f t="shared" si="862"/>
        <v>41.39</v>
      </c>
      <c r="IQ70">
        <f t="shared" si="863"/>
        <v>453.00000000000011</v>
      </c>
      <c r="IR70">
        <f t="shared" si="864"/>
        <v>2</v>
      </c>
      <c r="IS70" t="str">
        <f t="shared" si="865"/>
        <v/>
      </c>
      <c r="IT70">
        <f t="shared" si="866"/>
        <v>2</v>
      </c>
      <c r="JQ70">
        <f t="shared" si="867"/>
        <v>2</v>
      </c>
      <c r="JR70">
        <f t="shared" si="868"/>
        <v>999</v>
      </c>
      <c r="JZ70">
        <v>67</v>
      </c>
      <c r="KA70">
        <f t="shared" si="1092"/>
        <v>0</v>
      </c>
      <c r="KB70">
        <f t="shared" si="1093"/>
        <v>0</v>
      </c>
      <c r="KC70">
        <f t="shared" si="1094"/>
        <v>0</v>
      </c>
      <c r="KD70">
        <f t="shared" si="1095"/>
        <v>0</v>
      </c>
      <c r="KE70">
        <f t="shared" si="1096"/>
        <v>0</v>
      </c>
      <c r="KF70">
        <f t="shared" si="1097"/>
        <v>0</v>
      </c>
      <c r="KG70">
        <f t="shared" si="1098"/>
        <v>0</v>
      </c>
      <c r="KH70">
        <f t="shared" si="1099"/>
        <v>0</v>
      </c>
      <c r="KI70">
        <f t="shared" si="1100"/>
        <v>0</v>
      </c>
      <c r="KJ70">
        <f t="shared" si="1101"/>
        <v>0</v>
      </c>
      <c r="KK70">
        <f t="shared" si="869"/>
        <v>0</v>
      </c>
      <c r="KL70">
        <f t="shared" si="870"/>
        <v>0</v>
      </c>
      <c r="KM70">
        <f t="shared" si="871"/>
        <v>0</v>
      </c>
      <c r="KN70">
        <f t="shared" si="872"/>
        <v>0</v>
      </c>
      <c r="KO70">
        <f t="shared" si="873"/>
        <v>0</v>
      </c>
      <c r="KP70">
        <f t="shared" si="874"/>
        <v>0</v>
      </c>
      <c r="KQ70">
        <f t="shared" si="875"/>
        <v>0</v>
      </c>
      <c r="KR70">
        <f t="shared" si="876"/>
        <v>0</v>
      </c>
      <c r="KS70">
        <f t="shared" si="877"/>
        <v>0</v>
      </c>
      <c r="KT70">
        <f t="shared" si="878"/>
        <v>0</v>
      </c>
      <c r="KU70">
        <f t="shared" si="879"/>
        <v>0</v>
      </c>
      <c r="KV70">
        <f t="shared" si="880"/>
        <v>0</v>
      </c>
      <c r="KW70">
        <f t="shared" si="881"/>
        <v>0</v>
      </c>
      <c r="KX70">
        <f t="shared" si="882"/>
        <v>0</v>
      </c>
      <c r="KY70">
        <f t="shared" si="883"/>
        <v>0</v>
      </c>
      <c r="KZ70">
        <f t="shared" si="884"/>
        <v>0</v>
      </c>
      <c r="LA70">
        <f t="shared" si="885"/>
        <v>0</v>
      </c>
      <c r="LB70">
        <f t="shared" si="886"/>
        <v>0</v>
      </c>
      <c r="LC70">
        <f t="shared" si="887"/>
        <v>0</v>
      </c>
      <c r="LD70">
        <f t="shared" si="888"/>
        <v>0</v>
      </c>
      <c r="LE70">
        <f t="shared" si="889"/>
        <v>0</v>
      </c>
      <c r="LF70">
        <f t="shared" si="890"/>
        <v>0</v>
      </c>
      <c r="LG70">
        <f t="shared" si="891"/>
        <v>0</v>
      </c>
      <c r="LH70">
        <f t="shared" si="892"/>
        <v>0</v>
      </c>
      <c r="LI70">
        <f t="shared" si="893"/>
        <v>0</v>
      </c>
      <c r="LJ70">
        <f t="shared" si="894"/>
        <v>0</v>
      </c>
      <c r="LK70">
        <f t="shared" si="895"/>
        <v>0</v>
      </c>
      <c r="LL70">
        <f t="shared" si="896"/>
        <v>0</v>
      </c>
      <c r="LM70">
        <f t="shared" si="897"/>
        <v>0</v>
      </c>
      <c r="LN70">
        <f t="shared" si="898"/>
        <v>0</v>
      </c>
      <c r="LO70">
        <f t="shared" si="899"/>
        <v>553</v>
      </c>
      <c r="LP70">
        <f t="shared" si="900"/>
        <v>0</v>
      </c>
      <c r="LQ70">
        <f t="shared" si="901"/>
        <v>0</v>
      </c>
      <c r="LR70">
        <f t="shared" si="902"/>
        <v>0</v>
      </c>
      <c r="LS70">
        <f t="shared" si="903"/>
        <v>0</v>
      </c>
      <c r="LT70" t="str">
        <f t="shared" si="904"/>
        <v/>
      </c>
      <c r="LU70" t="str">
        <f t="shared" si="905"/>
        <v/>
      </c>
      <c r="LV70">
        <f t="shared" si="906"/>
        <v>3</v>
      </c>
      <c r="MS70">
        <f t="shared" si="907"/>
        <v>999</v>
      </c>
      <c r="MT70">
        <f t="shared" si="908"/>
        <v>999</v>
      </c>
      <c r="NB70">
        <v>67</v>
      </c>
      <c r="NC70">
        <f t="shared" si="1102"/>
        <v>0</v>
      </c>
      <c r="ND70">
        <f t="shared" si="1103"/>
        <v>0</v>
      </c>
      <c r="NE70">
        <f t="shared" si="1104"/>
        <v>0</v>
      </c>
      <c r="NF70">
        <f t="shared" si="1105"/>
        <v>0</v>
      </c>
      <c r="NG70">
        <f t="shared" si="1106"/>
        <v>0</v>
      </c>
      <c r="NH70">
        <f t="shared" si="1107"/>
        <v>0</v>
      </c>
      <c r="NI70">
        <f t="shared" si="1108"/>
        <v>0</v>
      </c>
      <c r="NJ70">
        <f t="shared" si="1109"/>
        <v>0</v>
      </c>
      <c r="NK70">
        <f t="shared" si="1110"/>
        <v>0</v>
      </c>
      <c r="NL70">
        <f t="shared" si="1111"/>
        <v>0</v>
      </c>
      <c r="NM70">
        <f t="shared" si="909"/>
        <v>0</v>
      </c>
      <c r="NN70">
        <f t="shared" si="910"/>
        <v>0</v>
      </c>
      <c r="NO70">
        <f t="shared" si="911"/>
        <v>0</v>
      </c>
      <c r="NP70">
        <f t="shared" si="912"/>
        <v>0</v>
      </c>
      <c r="NQ70">
        <f t="shared" si="913"/>
        <v>0</v>
      </c>
      <c r="NR70">
        <f t="shared" si="914"/>
        <v>0</v>
      </c>
      <c r="NS70">
        <f t="shared" si="915"/>
        <v>0</v>
      </c>
      <c r="NT70">
        <f t="shared" si="916"/>
        <v>0</v>
      </c>
      <c r="NU70">
        <f t="shared" si="917"/>
        <v>0</v>
      </c>
      <c r="NV70">
        <f t="shared" si="918"/>
        <v>0</v>
      </c>
      <c r="NW70">
        <f t="shared" si="919"/>
        <v>0</v>
      </c>
      <c r="NX70">
        <f t="shared" si="920"/>
        <v>0</v>
      </c>
      <c r="NY70">
        <f t="shared" si="921"/>
        <v>0</v>
      </c>
      <c r="NZ70">
        <f t="shared" si="922"/>
        <v>0</v>
      </c>
      <c r="OA70">
        <f t="shared" si="923"/>
        <v>0</v>
      </c>
      <c r="OB70">
        <f t="shared" si="924"/>
        <v>0</v>
      </c>
      <c r="OC70">
        <f t="shared" si="925"/>
        <v>0</v>
      </c>
      <c r="OD70">
        <f t="shared" si="926"/>
        <v>0</v>
      </c>
      <c r="OE70">
        <f t="shared" si="927"/>
        <v>0</v>
      </c>
      <c r="OF70">
        <f t="shared" si="928"/>
        <v>0</v>
      </c>
      <c r="OG70">
        <f t="shared" si="929"/>
        <v>0</v>
      </c>
      <c r="OH70">
        <f t="shared" si="930"/>
        <v>0</v>
      </c>
      <c r="OI70">
        <f t="shared" si="931"/>
        <v>0</v>
      </c>
      <c r="OJ70">
        <f t="shared" si="932"/>
        <v>0</v>
      </c>
      <c r="OK70">
        <f t="shared" si="933"/>
        <v>0</v>
      </c>
      <c r="OL70">
        <f t="shared" si="934"/>
        <v>0</v>
      </c>
      <c r="OM70">
        <f t="shared" si="935"/>
        <v>0</v>
      </c>
      <c r="ON70">
        <f t="shared" si="936"/>
        <v>0</v>
      </c>
      <c r="OO70">
        <f t="shared" si="937"/>
        <v>0</v>
      </c>
      <c r="OP70">
        <f t="shared" si="938"/>
        <v>0</v>
      </c>
      <c r="OQ70">
        <f t="shared" si="939"/>
        <v>653</v>
      </c>
      <c r="OR70">
        <f t="shared" si="940"/>
        <v>0</v>
      </c>
      <c r="OS70">
        <f t="shared" si="941"/>
        <v>0</v>
      </c>
      <c r="OT70">
        <f t="shared" si="942"/>
        <v>0</v>
      </c>
      <c r="OU70">
        <f t="shared" si="943"/>
        <v>0</v>
      </c>
      <c r="OV70" t="str">
        <f t="shared" si="944"/>
        <v/>
      </c>
      <c r="OW70" t="str">
        <f t="shared" si="945"/>
        <v/>
      </c>
      <c r="OX70">
        <f t="shared" si="946"/>
        <v>3</v>
      </c>
      <c r="PU70">
        <f t="shared" si="947"/>
        <v>999</v>
      </c>
      <c r="PV70">
        <f t="shared" si="948"/>
        <v>999</v>
      </c>
      <c r="QD70">
        <v>67</v>
      </c>
      <c r="QE70">
        <f t="shared" si="1112"/>
        <v>0</v>
      </c>
      <c r="QF70">
        <f t="shared" si="1113"/>
        <v>0</v>
      </c>
      <c r="QG70">
        <f t="shared" si="1114"/>
        <v>0</v>
      </c>
      <c r="QH70">
        <f t="shared" si="1115"/>
        <v>0</v>
      </c>
      <c r="QI70">
        <f t="shared" si="1116"/>
        <v>0</v>
      </c>
      <c r="QJ70">
        <f t="shared" si="1117"/>
        <v>0</v>
      </c>
      <c r="QK70">
        <f t="shared" si="1118"/>
        <v>0</v>
      </c>
      <c r="QL70">
        <f t="shared" si="1119"/>
        <v>0</v>
      </c>
      <c r="QM70">
        <f t="shared" si="1120"/>
        <v>0</v>
      </c>
      <c r="QN70">
        <f t="shared" si="1121"/>
        <v>0</v>
      </c>
      <c r="QO70">
        <f t="shared" si="949"/>
        <v>0</v>
      </c>
      <c r="QP70">
        <f t="shared" si="950"/>
        <v>0</v>
      </c>
      <c r="QQ70">
        <f t="shared" si="951"/>
        <v>0</v>
      </c>
      <c r="QR70">
        <f t="shared" si="952"/>
        <v>0</v>
      </c>
      <c r="QS70">
        <f t="shared" si="953"/>
        <v>0</v>
      </c>
      <c r="QT70">
        <f t="shared" si="954"/>
        <v>0</v>
      </c>
      <c r="QU70">
        <f t="shared" si="955"/>
        <v>0</v>
      </c>
      <c r="QV70">
        <f t="shared" si="956"/>
        <v>0</v>
      </c>
      <c r="QW70">
        <f t="shared" si="957"/>
        <v>0</v>
      </c>
      <c r="QX70">
        <f t="shared" si="958"/>
        <v>0</v>
      </c>
      <c r="QY70">
        <f t="shared" si="959"/>
        <v>0</v>
      </c>
      <c r="QZ70">
        <f t="shared" si="960"/>
        <v>0</v>
      </c>
      <c r="RA70">
        <f t="shared" si="961"/>
        <v>0</v>
      </c>
      <c r="RB70">
        <f t="shared" si="962"/>
        <v>0</v>
      </c>
      <c r="RC70">
        <f t="shared" si="963"/>
        <v>0</v>
      </c>
      <c r="RD70">
        <f t="shared" si="964"/>
        <v>0</v>
      </c>
      <c r="RE70">
        <f t="shared" si="965"/>
        <v>0</v>
      </c>
      <c r="RF70">
        <f t="shared" si="966"/>
        <v>0</v>
      </c>
      <c r="RG70">
        <f t="shared" si="967"/>
        <v>0</v>
      </c>
      <c r="RH70">
        <f t="shared" si="968"/>
        <v>0</v>
      </c>
      <c r="RI70">
        <f t="shared" si="969"/>
        <v>0</v>
      </c>
      <c r="RJ70">
        <f t="shared" si="970"/>
        <v>0</v>
      </c>
      <c r="RK70">
        <f t="shared" si="971"/>
        <v>0</v>
      </c>
      <c r="RL70">
        <f t="shared" si="972"/>
        <v>0</v>
      </c>
      <c r="RM70">
        <f t="shared" si="973"/>
        <v>0</v>
      </c>
      <c r="RN70">
        <f t="shared" si="974"/>
        <v>0</v>
      </c>
      <c r="RO70">
        <f t="shared" si="975"/>
        <v>0</v>
      </c>
      <c r="RP70">
        <f t="shared" si="976"/>
        <v>0</v>
      </c>
      <c r="RQ70">
        <f t="shared" si="977"/>
        <v>0</v>
      </c>
      <c r="RR70">
        <f t="shared" si="978"/>
        <v>0</v>
      </c>
      <c r="RS70">
        <f t="shared" si="979"/>
        <v>753</v>
      </c>
      <c r="RT70">
        <f t="shared" si="980"/>
        <v>0</v>
      </c>
      <c r="RU70">
        <f t="shared" si="981"/>
        <v>0</v>
      </c>
      <c r="RV70">
        <f t="shared" si="982"/>
        <v>0</v>
      </c>
      <c r="RW70">
        <f t="shared" si="983"/>
        <v>0</v>
      </c>
      <c r="RX70" t="str">
        <f t="shared" si="984"/>
        <v/>
      </c>
      <c r="RY70" t="str">
        <f t="shared" si="985"/>
        <v/>
      </c>
      <c r="RZ70">
        <f t="shared" si="986"/>
        <v>3</v>
      </c>
      <c r="SW70">
        <f t="shared" si="987"/>
        <v>999</v>
      </c>
      <c r="SX70">
        <f t="shared" si="988"/>
        <v>999</v>
      </c>
      <c r="TF70">
        <v>67</v>
      </c>
      <c r="TG70">
        <f t="shared" si="1122"/>
        <v>0</v>
      </c>
      <c r="TH70">
        <f t="shared" si="1123"/>
        <v>0</v>
      </c>
      <c r="TI70">
        <f t="shared" si="1124"/>
        <v>0</v>
      </c>
      <c r="TJ70">
        <f t="shared" si="1125"/>
        <v>0</v>
      </c>
      <c r="TK70">
        <f t="shared" si="1126"/>
        <v>0</v>
      </c>
      <c r="TL70">
        <f t="shared" si="1127"/>
        <v>0</v>
      </c>
      <c r="TM70">
        <f t="shared" si="1128"/>
        <v>0</v>
      </c>
      <c r="TN70">
        <f t="shared" si="1129"/>
        <v>0</v>
      </c>
      <c r="TO70">
        <f t="shared" si="1130"/>
        <v>0</v>
      </c>
      <c r="TP70">
        <f t="shared" si="1131"/>
        <v>0</v>
      </c>
      <c r="TQ70">
        <f t="shared" si="989"/>
        <v>0</v>
      </c>
      <c r="TR70">
        <f t="shared" si="990"/>
        <v>0</v>
      </c>
      <c r="TS70">
        <f t="shared" si="991"/>
        <v>0</v>
      </c>
      <c r="TT70">
        <f t="shared" si="992"/>
        <v>0</v>
      </c>
      <c r="TU70">
        <f t="shared" si="993"/>
        <v>0</v>
      </c>
      <c r="TV70">
        <f t="shared" si="994"/>
        <v>0</v>
      </c>
      <c r="TW70">
        <f t="shared" si="995"/>
        <v>0</v>
      </c>
      <c r="TX70">
        <f t="shared" si="996"/>
        <v>0</v>
      </c>
      <c r="TY70">
        <f t="shared" si="997"/>
        <v>0</v>
      </c>
      <c r="TZ70">
        <f t="shared" si="998"/>
        <v>0</v>
      </c>
      <c r="UA70">
        <f t="shared" si="999"/>
        <v>0</v>
      </c>
      <c r="UB70">
        <f t="shared" si="1000"/>
        <v>0</v>
      </c>
      <c r="UC70">
        <f t="shared" si="1001"/>
        <v>0</v>
      </c>
      <c r="UD70">
        <f t="shared" si="1002"/>
        <v>0</v>
      </c>
      <c r="UE70">
        <f t="shared" si="1003"/>
        <v>0</v>
      </c>
      <c r="UF70">
        <f t="shared" si="1004"/>
        <v>0</v>
      </c>
      <c r="UG70">
        <f t="shared" si="1005"/>
        <v>0</v>
      </c>
      <c r="UH70">
        <f t="shared" si="1006"/>
        <v>0</v>
      </c>
      <c r="UI70">
        <f t="shared" si="1007"/>
        <v>0</v>
      </c>
      <c r="UJ70">
        <f t="shared" si="1008"/>
        <v>0</v>
      </c>
      <c r="UK70">
        <f t="shared" si="1009"/>
        <v>0</v>
      </c>
      <c r="UL70">
        <f t="shared" si="1010"/>
        <v>0</v>
      </c>
      <c r="UM70">
        <f t="shared" si="1011"/>
        <v>0</v>
      </c>
      <c r="UN70">
        <f t="shared" si="1012"/>
        <v>0</v>
      </c>
      <c r="UO70">
        <f t="shared" si="1013"/>
        <v>0</v>
      </c>
      <c r="UP70">
        <f t="shared" si="1014"/>
        <v>0</v>
      </c>
      <c r="UQ70">
        <f t="shared" si="1015"/>
        <v>0</v>
      </c>
      <c r="UR70">
        <f t="shared" si="1016"/>
        <v>0</v>
      </c>
      <c r="US70">
        <f t="shared" si="1017"/>
        <v>0</v>
      </c>
      <c r="UT70">
        <f t="shared" si="1018"/>
        <v>0</v>
      </c>
      <c r="UU70">
        <f t="shared" si="1019"/>
        <v>853</v>
      </c>
      <c r="UV70">
        <f t="shared" si="1020"/>
        <v>0</v>
      </c>
      <c r="UW70">
        <f t="shared" si="1021"/>
        <v>0</v>
      </c>
      <c r="UX70">
        <f t="shared" si="1022"/>
        <v>0</v>
      </c>
      <c r="UY70">
        <f t="shared" si="1023"/>
        <v>0</v>
      </c>
      <c r="UZ70" t="str">
        <f t="shared" si="1024"/>
        <v/>
      </c>
      <c r="VA70" t="str">
        <f t="shared" si="1025"/>
        <v/>
      </c>
      <c r="VB70">
        <f t="shared" si="1026"/>
        <v>3</v>
      </c>
      <c r="VY70">
        <f t="shared" si="1027"/>
        <v>999</v>
      </c>
      <c r="VZ70">
        <f t="shared" si="1028"/>
        <v>999</v>
      </c>
      <c r="WH70">
        <v>67</v>
      </c>
      <c r="WI70">
        <f t="shared" si="1132"/>
        <v>0</v>
      </c>
      <c r="WJ70">
        <f t="shared" si="1133"/>
        <v>4371.6400000000003</v>
      </c>
      <c r="WK70">
        <f t="shared" si="1134"/>
        <v>0</v>
      </c>
      <c r="WL70">
        <f t="shared" si="1135"/>
        <v>0</v>
      </c>
      <c r="WM70">
        <f t="shared" si="1136"/>
        <v>0</v>
      </c>
      <c r="WN70">
        <f t="shared" si="1137"/>
        <v>0</v>
      </c>
      <c r="WO70">
        <f t="shared" si="1138"/>
        <v>0</v>
      </c>
      <c r="WP70">
        <f t="shared" si="1139"/>
        <v>0</v>
      </c>
      <c r="WQ70">
        <f t="shared" si="1140"/>
        <v>0</v>
      </c>
      <c r="WR70">
        <f t="shared" si="1141"/>
        <v>0</v>
      </c>
      <c r="WS70">
        <f t="shared" si="1029"/>
        <v>0</v>
      </c>
      <c r="WT70">
        <f t="shared" si="1030"/>
        <v>163</v>
      </c>
      <c r="WU70">
        <f t="shared" si="1031"/>
        <v>0</v>
      </c>
      <c r="WV70">
        <f t="shared" si="1032"/>
        <v>0</v>
      </c>
      <c r="WW70">
        <f t="shared" si="1033"/>
        <v>0</v>
      </c>
      <c r="WX70">
        <f t="shared" si="1034"/>
        <v>0</v>
      </c>
      <c r="WY70">
        <f t="shared" si="1035"/>
        <v>0</v>
      </c>
      <c r="WZ70">
        <f t="shared" si="1036"/>
        <v>0</v>
      </c>
      <c r="XA70">
        <f t="shared" si="1037"/>
        <v>0</v>
      </c>
      <c r="XB70">
        <f t="shared" si="1038"/>
        <v>0</v>
      </c>
      <c r="XC70">
        <f t="shared" si="1039"/>
        <v>0</v>
      </c>
      <c r="XD70">
        <f t="shared" si="1040"/>
        <v>4308.79</v>
      </c>
      <c r="XE70">
        <f t="shared" si="1041"/>
        <v>0</v>
      </c>
      <c r="XF70">
        <f t="shared" si="1042"/>
        <v>0</v>
      </c>
      <c r="XG70">
        <f t="shared" si="1043"/>
        <v>0</v>
      </c>
      <c r="XH70">
        <f t="shared" si="1044"/>
        <v>0</v>
      </c>
      <c r="XI70">
        <f t="shared" si="1045"/>
        <v>0</v>
      </c>
      <c r="XJ70">
        <f t="shared" si="1046"/>
        <v>0</v>
      </c>
      <c r="XK70">
        <f t="shared" si="1047"/>
        <v>0</v>
      </c>
      <c r="XL70">
        <f t="shared" si="1048"/>
        <v>0</v>
      </c>
      <c r="XM70">
        <f t="shared" si="1049"/>
        <v>0</v>
      </c>
      <c r="XN70">
        <f t="shared" si="1050"/>
        <v>4308.79</v>
      </c>
      <c r="XO70">
        <f t="shared" si="1051"/>
        <v>0</v>
      </c>
      <c r="XP70">
        <f t="shared" si="1052"/>
        <v>0</v>
      </c>
      <c r="XQ70">
        <f t="shared" si="1053"/>
        <v>0</v>
      </c>
      <c r="XR70">
        <f t="shared" si="1054"/>
        <v>0</v>
      </c>
      <c r="XS70">
        <f t="shared" si="1055"/>
        <v>0</v>
      </c>
      <c r="XT70">
        <f t="shared" si="1056"/>
        <v>0</v>
      </c>
      <c r="XU70">
        <f t="shared" si="1057"/>
        <v>0</v>
      </c>
      <c r="XV70">
        <f t="shared" si="1058"/>
        <v>0</v>
      </c>
      <c r="XX70">
        <f t="shared" si="1059"/>
        <v>4371.6400000000003</v>
      </c>
      <c r="XY70">
        <f t="shared" si="1060"/>
        <v>4308.79</v>
      </c>
      <c r="XZ70">
        <f t="shared" si="1061"/>
        <v>100.15</v>
      </c>
    </row>
    <row r="71" spans="2:650" x14ac:dyDescent="0.45">
      <c r="B71" s="31">
        <f>IF((IF($D$20="Snowball",CJ14,FL14)&gt;0.005),11,"")</f>
        <v>11</v>
      </c>
      <c r="C71" s="32">
        <f>IF(AND((IF($D$20="Snowball",CJ14,FL14)&gt;0.005),$D$19&lt;&gt;""),EDATE($D$19,10),"")</f>
        <v>46327</v>
      </c>
      <c r="D71" s="29">
        <f t="shared" si="743"/>
        <v>652.99999999999727</v>
      </c>
      <c r="E71" s="29">
        <f t="shared" si="744"/>
        <v>231.95999999999998</v>
      </c>
      <c r="F71" s="29">
        <f t="shared" si="745"/>
        <v>421.03999999999729</v>
      </c>
      <c r="G71" s="29">
        <f t="shared" si="746"/>
        <v>14227.95</v>
      </c>
      <c r="H71" s="35" t="str">
        <f t="shared" si="747"/>
        <v>Card A</v>
      </c>
      <c r="I71" s="36" t="str">
        <f t="shared" si="748"/>
        <v/>
      </c>
      <c r="AT71">
        <v>68</v>
      </c>
      <c r="AU71">
        <f t="shared" si="1062"/>
        <v>0</v>
      </c>
      <c r="AV71">
        <f t="shared" si="1063"/>
        <v>0</v>
      </c>
      <c r="AW71">
        <f t="shared" si="1064"/>
        <v>0</v>
      </c>
      <c r="AX71">
        <f t="shared" si="1065"/>
        <v>0</v>
      </c>
      <c r="AY71">
        <f t="shared" si="1066"/>
        <v>0</v>
      </c>
      <c r="AZ71">
        <f t="shared" si="1067"/>
        <v>0</v>
      </c>
      <c r="BA71">
        <f t="shared" si="1068"/>
        <v>0</v>
      </c>
      <c r="BB71">
        <f t="shared" si="1069"/>
        <v>0</v>
      </c>
      <c r="BC71">
        <f t="shared" si="1070"/>
        <v>0</v>
      </c>
      <c r="BD71">
        <f t="shared" si="1071"/>
        <v>0</v>
      </c>
      <c r="BE71">
        <f t="shared" si="749"/>
        <v>0</v>
      </c>
      <c r="BF71">
        <f t="shared" si="750"/>
        <v>0</v>
      </c>
      <c r="BG71">
        <f t="shared" si="751"/>
        <v>0</v>
      </c>
      <c r="BH71">
        <f t="shared" si="752"/>
        <v>0</v>
      </c>
      <c r="BI71">
        <f t="shared" si="753"/>
        <v>0</v>
      </c>
      <c r="BJ71">
        <f t="shared" si="754"/>
        <v>0</v>
      </c>
      <c r="BK71">
        <f t="shared" si="755"/>
        <v>0</v>
      </c>
      <c r="BL71">
        <f t="shared" si="756"/>
        <v>0</v>
      </c>
      <c r="BM71">
        <f t="shared" si="757"/>
        <v>0</v>
      </c>
      <c r="BN71">
        <f t="shared" si="758"/>
        <v>0</v>
      </c>
      <c r="BO71">
        <f t="shared" si="759"/>
        <v>0</v>
      </c>
      <c r="BP71">
        <f t="shared" si="760"/>
        <v>0</v>
      </c>
      <c r="BQ71">
        <f t="shared" si="761"/>
        <v>0</v>
      </c>
      <c r="BR71">
        <f t="shared" si="762"/>
        <v>0</v>
      </c>
      <c r="BS71">
        <f t="shared" si="763"/>
        <v>0</v>
      </c>
      <c r="BT71">
        <f t="shared" si="764"/>
        <v>0</v>
      </c>
      <c r="BU71">
        <f t="shared" si="765"/>
        <v>0</v>
      </c>
      <c r="BV71">
        <f t="shared" si="766"/>
        <v>0</v>
      </c>
      <c r="BW71">
        <f t="shared" si="767"/>
        <v>0</v>
      </c>
      <c r="BX71">
        <f t="shared" si="768"/>
        <v>0</v>
      </c>
      <c r="BY71">
        <f t="shared" si="769"/>
        <v>0</v>
      </c>
      <c r="BZ71">
        <f t="shared" si="770"/>
        <v>0</v>
      </c>
      <c r="CA71">
        <f t="shared" si="771"/>
        <v>0</v>
      </c>
      <c r="CB71">
        <f t="shared" si="772"/>
        <v>0</v>
      </c>
      <c r="CC71">
        <f t="shared" si="773"/>
        <v>0</v>
      </c>
      <c r="CD71">
        <f t="shared" si="774"/>
        <v>0</v>
      </c>
      <c r="CE71">
        <f t="shared" si="775"/>
        <v>0</v>
      </c>
      <c r="CF71">
        <f t="shared" si="776"/>
        <v>0</v>
      </c>
      <c r="CG71">
        <f t="shared" si="777"/>
        <v>0</v>
      </c>
      <c r="CH71">
        <f t="shared" si="778"/>
        <v>0</v>
      </c>
      <c r="CI71">
        <f t="shared" si="779"/>
        <v>653</v>
      </c>
      <c r="CJ71">
        <f t="shared" si="780"/>
        <v>0</v>
      </c>
      <c r="CK71">
        <f t="shared" si="781"/>
        <v>0</v>
      </c>
      <c r="CL71">
        <f t="shared" si="782"/>
        <v>0</v>
      </c>
      <c r="CM71">
        <f t="shared" si="783"/>
        <v>0</v>
      </c>
      <c r="CN71" t="str">
        <f t="shared" si="784"/>
        <v/>
      </c>
      <c r="CO71" t="str">
        <f t="shared" si="785"/>
        <v/>
      </c>
      <c r="CP71">
        <f t="shared" si="786"/>
        <v>3</v>
      </c>
      <c r="DM71">
        <f t="shared" si="787"/>
        <v>999</v>
      </c>
      <c r="DN71">
        <f t="shared" si="788"/>
        <v>999</v>
      </c>
      <c r="DV71">
        <v>68</v>
      </c>
      <c r="DW71">
        <f t="shared" si="1072"/>
        <v>0</v>
      </c>
      <c r="DX71">
        <f t="shared" si="1073"/>
        <v>0</v>
      </c>
      <c r="DY71">
        <f t="shared" si="1074"/>
        <v>0</v>
      </c>
      <c r="DZ71">
        <f t="shared" si="1075"/>
        <v>0</v>
      </c>
      <c r="EA71">
        <f t="shared" si="1076"/>
        <v>0</v>
      </c>
      <c r="EB71">
        <f t="shared" si="1077"/>
        <v>0</v>
      </c>
      <c r="EC71">
        <f t="shared" si="1078"/>
        <v>0</v>
      </c>
      <c r="ED71">
        <f t="shared" si="1079"/>
        <v>0</v>
      </c>
      <c r="EE71">
        <f t="shared" si="1080"/>
        <v>0</v>
      </c>
      <c r="EF71">
        <f t="shared" si="1081"/>
        <v>0</v>
      </c>
      <c r="EG71">
        <f t="shared" si="789"/>
        <v>0</v>
      </c>
      <c r="EH71">
        <f t="shared" si="790"/>
        <v>0</v>
      </c>
      <c r="EI71">
        <f t="shared" si="791"/>
        <v>0</v>
      </c>
      <c r="EJ71">
        <f t="shared" si="792"/>
        <v>0</v>
      </c>
      <c r="EK71">
        <f t="shared" si="793"/>
        <v>0</v>
      </c>
      <c r="EL71">
        <f t="shared" si="794"/>
        <v>0</v>
      </c>
      <c r="EM71">
        <f t="shared" si="795"/>
        <v>0</v>
      </c>
      <c r="EN71">
        <f t="shared" si="796"/>
        <v>0</v>
      </c>
      <c r="EO71">
        <f t="shared" si="797"/>
        <v>0</v>
      </c>
      <c r="EP71">
        <f t="shared" si="798"/>
        <v>0</v>
      </c>
      <c r="EQ71">
        <f t="shared" si="799"/>
        <v>0</v>
      </c>
      <c r="ER71">
        <f t="shared" si="800"/>
        <v>0</v>
      </c>
      <c r="ES71">
        <f t="shared" si="801"/>
        <v>0</v>
      </c>
      <c r="ET71">
        <f t="shared" si="802"/>
        <v>0</v>
      </c>
      <c r="EU71">
        <f t="shared" si="803"/>
        <v>0</v>
      </c>
      <c r="EV71">
        <f t="shared" si="804"/>
        <v>0</v>
      </c>
      <c r="EW71">
        <f t="shared" si="805"/>
        <v>0</v>
      </c>
      <c r="EX71">
        <f t="shared" si="806"/>
        <v>0</v>
      </c>
      <c r="EY71">
        <f t="shared" si="807"/>
        <v>0</v>
      </c>
      <c r="EZ71">
        <f t="shared" si="808"/>
        <v>0</v>
      </c>
      <c r="FA71">
        <f t="shared" si="809"/>
        <v>0</v>
      </c>
      <c r="FB71">
        <f t="shared" si="810"/>
        <v>0</v>
      </c>
      <c r="FC71">
        <f t="shared" si="811"/>
        <v>0</v>
      </c>
      <c r="FD71">
        <f t="shared" si="812"/>
        <v>0</v>
      </c>
      <c r="FE71">
        <f t="shared" si="813"/>
        <v>0</v>
      </c>
      <c r="FF71">
        <f t="shared" si="814"/>
        <v>0</v>
      </c>
      <c r="FG71">
        <f t="shared" si="815"/>
        <v>0</v>
      </c>
      <c r="FH71">
        <f t="shared" si="816"/>
        <v>0</v>
      </c>
      <c r="FI71">
        <f t="shared" si="817"/>
        <v>0</v>
      </c>
      <c r="FJ71">
        <f t="shared" si="818"/>
        <v>0</v>
      </c>
      <c r="FK71">
        <f t="shared" si="819"/>
        <v>653</v>
      </c>
      <c r="FL71">
        <f t="shared" si="820"/>
        <v>0</v>
      </c>
      <c r="FM71">
        <f t="shared" si="821"/>
        <v>0</v>
      </c>
      <c r="FN71">
        <f t="shared" si="822"/>
        <v>0</v>
      </c>
      <c r="FO71">
        <f t="shared" si="823"/>
        <v>0</v>
      </c>
      <c r="FP71" t="str">
        <f t="shared" si="824"/>
        <v/>
      </c>
      <c r="FQ71" t="str">
        <f t="shared" si="825"/>
        <v/>
      </c>
      <c r="FR71">
        <f t="shared" si="826"/>
        <v>3</v>
      </c>
      <c r="GO71">
        <f t="shared" si="827"/>
        <v>999</v>
      </c>
      <c r="GP71">
        <f t="shared" si="828"/>
        <v>999</v>
      </c>
      <c r="GX71">
        <v>68</v>
      </c>
      <c r="GY71">
        <f t="shared" si="1082"/>
        <v>0</v>
      </c>
      <c r="GZ71">
        <f t="shared" si="1083"/>
        <v>1395.35</v>
      </c>
      <c r="HA71">
        <f t="shared" si="1084"/>
        <v>0</v>
      </c>
      <c r="HB71">
        <f t="shared" si="1085"/>
        <v>0</v>
      </c>
      <c r="HC71">
        <f t="shared" si="1086"/>
        <v>0</v>
      </c>
      <c r="HD71">
        <f t="shared" si="1087"/>
        <v>0</v>
      </c>
      <c r="HE71">
        <f t="shared" si="1088"/>
        <v>0</v>
      </c>
      <c r="HF71">
        <f t="shared" si="1089"/>
        <v>0</v>
      </c>
      <c r="HG71">
        <f t="shared" si="1090"/>
        <v>0</v>
      </c>
      <c r="HH71">
        <f t="shared" si="1091"/>
        <v>0</v>
      </c>
      <c r="HI71">
        <f t="shared" si="829"/>
        <v>0</v>
      </c>
      <c r="HJ71">
        <f t="shared" si="830"/>
        <v>163</v>
      </c>
      <c r="HK71">
        <f t="shared" si="831"/>
        <v>0</v>
      </c>
      <c r="HL71">
        <f t="shared" si="832"/>
        <v>0</v>
      </c>
      <c r="HM71">
        <f t="shared" si="833"/>
        <v>0</v>
      </c>
      <c r="HN71">
        <f t="shared" si="834"/>
        <v>0</v>
      </c>
      <c r="HO71">
        <f t="shared" si="835"/>
        <v>0</v>
      </c>
      <c r="HP71">
        <f t="shared" si="836"/>
        <v>0</v>
      </c>
      <c r="HQ71">
        <f t="shared" si="837"/>
        <v>0</v>
      </c>
      <c r="HR71">
        <f t="shared" si="838"/>
        <v>0</v>
      </c>
      <c r="HS71">
        <f t="shared" si="839"/>
        <v>0</v>
      </c>
      <c r="HT71">
        <f t="shared" si="840"/>
        <v>1264.32</v>
      </c>
      <c r="HU71">
        <f t="shared" si="841"/>
        <v>0</v>
      </c>
      <c r="HV71">
        <f t="shared" si="842"/>
        <v>0</v>
      </c>
      <c r="HW71">
        <f t="shared" si="843"/>
        <v>0</v>
      </c>
      <c r="HX71">
        <f t="shared" si="844"/>
        <v>0</v>
      </c>
      <c r="HY71">
        <f t="shared" si="845"/>
        <v>0</v>
      </c>
      <c r="HZ71">
        <f t="shared" si="846"/>
        <v>0</v>
      </c>
      <c r="IA71">
        <f t="shared" si="847"/>
        <v>0</v>
      </c>
      <c r="IB71">
        <f t="shared" si="848"/>
        <v>0</v>
      </c>
      <c r="IC71">
        <f t="shared" si="849"/>
        <v>0</v>
      </c>
      <c r="ID71">
        <f t="shared" si="850"/>
        <v>974.32</v>
      </c>
      <c r="IE71">
        <f t="shared" si="851"/>
        <v>0</v>
      </c>
      <c r="IF71">
        <f t="shared" si="852"/>
        <v>0</v>
      </c>
      <c r="IG71">
        <f t="shared" si="853"/>
        <v>0</v>
      </c>
      <c r="IH71">
        <f t="shared" si="854"/>
        <v>0</v>
      </c>
      <c r="II71">
        <f t="shared" si="855"/>
        <v>0</v>
      </c>
      <c r="IJ71">
        <f t="shared" si="856"/>
        <v>0</v>
      </c>
      <c r="IK71">
        <f t="shared" si="857"/>
        <v>0</v>
      </c>
      <c r="IL71">
        <f t="shared" si="858"/>
        <v>0</v>
      </c>
      <c r="IM71">
        <f t="shared" si="859"/>
        <v>290</v>
      </c>
      <c r="IN71">
        <f t="shared" si="860"/>
        <v>1395.35</v>
      </c>
      <c r="IO71">
        <f t="shared" si="861"/>
        <v>974.32</v>
      </c>
      <c r="IP71">
        <f t="shared" si="862"/>
        <v>31.97</v>
      </c>
      <c r="IQ71">
        <f t="shared" si="863"/>
        <v>452.99999999999989</v>
      </c>
      <c r="IR71">
        <f t="shared" si="864"/>
        <v>2</v>
      </c>
      <c r="IS71" t="str">
        <f t="shared" si="865"/>
        <v/>
      </c>
      <c r="IT71">
        <f t="shared" si="866"/>
        <v>2</v>
      </c>
      <c r="JQ71">
        <f t="shared" si="867"/>
        <v>2</v>
      </c>
      <c r="JR71">
        <f t="shared" si="868"/>
        <v>999</v>
      </c>
      <c r="JZ71">
        <v>68</v>
      </c>
      <c r="KA71">
        <f t="shared" si="1092"/>
        <v>0</v>
      </c>
      <c r="KB71">
        <f t="shared" si="1093"/>
        <v>0</v>
      </c>
      <c r="KC71">
        <f t="shared" si="1094"/>
        <v>0</v>
      </c>
      <c r="KD71">
        <f t="shared" si="1095"/>
        <v>0</v>
      </c>
      <c r="KE71">
        <f t="shared" si="1096"/>
        <v>0</v>
      </c>
      <c r="KF71">
        <f t="shared" si="1097"/>
        <v>0</v>
      </c>
      <c r="KG71">
        <f t="shared" si="1098"/>
        <v>0</v>
      </c>
      <c r="KH71">
        <f t="shared" si="1099"/>
        <v>0</v>
      </c>
      <c r="KI71">
        <f t="shared" si="1100"/>
        <v>0</v>
      </c>
      <c r="KJ71">
        <f t="shared" si="1101"/>
        <v>0</v>
      </c>
      <c r="KK71">
        <f t="shared" si="869"/>
        <v>0</v>
      </c>
      <c r="KL71">
        <f t="shared" si="870"/>
        <v>0</v>
      </c>
      <c r="KM71">
        <f t="shared" si="871"/>
        <v>0</v>
      </c>
      <c r="KN71">
        <f t="shared" si="872"/>
        <v>0</v>
      </c>
      <c r="KO71">
        <f t="shared" si="873"/>
        <v>0</v>
      </c>
      <c r="KP71">
        <f t="shared" si="874"/>
        <v>0</v>
      </c>
      <c r="KQ71">
        <f t="shared" si="875"/>
        <v>0</v>
      </c>
      <c r="KR71">
        <f t="shared" si="876"/>
        <v>0</v>
      </c>
      <c r="KS71">
        <f t="shared" si="877"/>
        <v>0</v>
      </c>
      <c r="KT71">
        <f t="shared" si="878"/>
        <v>0</v>
      </c>
      <c r="KU71">
        <f t="shared" si="879"/>
        <v>0</v>
      </c>
      <c r="KV71">
        <f t="shared" si="880"/>
        <v>0</v>
      </c>
      <c r="KW71">
        <f t="shared" si="881"/>
        <v>0</v>
      </c>
      <c r="KX71">
        <f t="shared" si="882"/>
        <v>0</v>
      </c>
      <c r="KY71">
        <f t="shared" si="883"/>
        <v>0</v>
      </c>
      <c r="KZ71">
        <f t="shared" si="884"/>
        <v>0</v>
      </c>
      <c r="LA71">
        <f t="shared" si="885"/>
        <v>0</v>
      </c>
      <c r="LB71">
        <f t="shared" si="886"/>
        <v>0</v>
      </c>
      <c r="LC71">
        <f t="shared" si="887"/>
        <v>0</v>
      </c>
      <c r="LD71">
        <f t="shared" si="888"/>
        <v>0</v>
      </c>
      <c r="LE71">
        <f t="shared" si="889"/>
        <v>0</v>
      </c>
      <c r="LF71">
        <f t="shared" si="890"/>
        <v>0</v>
      </c>
      <c r="LG71">
        <f t="shared" si="891"/>
        <v>0</v>
      </c>
      <c r="LH71">
        <f t="shared" si="892"/>
        <v>0</v>
      </c>
      <c r="LI71">
        <f t="shared" si="893"/>
        <v>0</v>
      </c>
      <c r="LJ71">
        <f t="shared" si="894"/>
        <v>0</v>
      </c>
      <c r="LK71">
        <f t="shared" si="895"/>
        <v>0</v>
      </c>
      <c r="LL71">
        <f t="shared" si="896"/>
        <v>0</v>
      </c>
      <c r="LM71">
        <f t="shared" si="897"/>
        <v>0</v>
      </c>
      <c r="LN71">
        <f t="shared" si="898"/>
        <v>0</v>
      </c>
      <c r="LO71">
        <f t="shared" si="899"/>
        <v>553</v>
      </c>
      <c r="LP71">
        <f t="shared" si="900"/>
        <v>0</v>
      </c>
      <c r="LQ71">
        <f t="shared" si="901"/>
        <v>0</v>
      </c>
      <c r="LR71">
        <f t="shared" si="902"/>
        <v>0</v>
      </c>
      <c r="LS71">
        <f t="shared" si="903"/>
        <v>0</v>
      </c>
      <c r="LT71" t="str">
        <f t="shared" si="904"/>
        <v/>
      </c>
      <c r="LU71" t="str">
        <f t="shared" si="905"/>
        <v/>
      </c>
      <c r="LV71">
        <f t="shared" si="906"/>
        <v>3</v>
      </c>
      <c r="MS71">
        <f t="shared" si="907"/>
        <v>999</v>
      </c>
      <c r="MT71">
        <f t="shared" si="908"/>
        <v>999</v>
      </c>
      <c r="NB71">
        <v>68</v>
      </c>
      <c r="NC71">
        <f t="shared" si="1102"/>
        <v>0</v>
      </c>
      <c r="ND71">
        <f t="shared" si="1103"/>
        <v>0</v>
      </c>
      <c r="NE71">
        <f t="shared" si="1104"/>
        <v>0</v>
      </c>
      <c r="NF71">
        <f t="shared" si="1105"/>
        <v>0</v>
      </c>
      <c r="NG71">
        <f t="shared" si="1106"/>
        <v>0</v>
      </c>
      <c r="NH71">
        <f t="shared" si="1107"/>
        <v>0</v>
      </c>
      <c r="NI71">
        <f t="shared" si="1108"/>
        <v>0</v>
      </c>
      <c r="NJ71">
        <f t="shared" si="1109"/>
        <v>0</v>
      </c>
      <c r="NK71">
        <f t="shared" si="1110"/>
        <v>0</v>
      </c>
      <c r="NL71">
        <f t="shared" si="1111"/>
        <v>0</v>
      </c>
      <c r="NM71">
        <f t="shared" si="909"/>
        <v>0</v>
      </c>
      <c r="NN71">
        <f t="shared" si="910"/>
        <v>0</v>
      </c>
      <c r="NO71">
        <f t="shared" si="911"/>
        <v>0</v>
      </c>
      <c r="NP71">
        <f t="shared" si="912"/>
        <v>0</v>
      </c>
      <c r="NQ71">
        <f t="shared" si="913"/>
        <v>0</v>
      </c>
      <c r="NR71">
        <f t="shared" si="914"/>
        <v>0</v>
      </c>
      <c r="NS71">
        <f t="shared" si="915"/>
        <v>0</v>
      </c>
      <c r="NT71">
        <f t="shared" si="916"/>
        <v>0</v>
      </c>
      <c r="NU71">
        <f t="shared" si="917"/>
        <v>0</v>
      </c>
      <c r="NV71">
        <f t="shared" si="918"/>
        <v>0</v>
      </c>
      <c r="NW71">
        <f t="shared" si="919"/>
        <v>0</v>
      </c>
      <c r="NX71">
        <f t="shared" si="920"/>
        <v>0</v>
      </c>
      <c r="NY71">
        <f t="shared" si="921"/>
        <v>0</v>
      </c>
      <c r="NZ71">
        <f t="shared" si="922"/>
        <v>0</v>
      </c>
      <c r="OA71">
        <f t="shared" si="923"/>
        <v>0</v>
      </c>
      <c r="OB71">
        <f t="shared" si="924"/>
        <v>0</v>
      </c>
      <c r="OC71">
        <f t="shared" si="925"/>
        <v>0</v>
      </c>
      <c r="OD71">
        <f t="shared" si="926"/>
        <v>0</v>
      </c>
      <c r="OE71">
        <f t="shared" si="927"/>
        <v>0</v>
      </c>
      <c r="OF71">
        <f t="shared" si="928"/>
        <v>0</v>
      </c>
      <c r="OG71">
        <f t="shared" si="929"/>
        <v>0</v>
      </c>
      <c r="OH71">
        <f t="shared" si="930"/>
        <v>0</v>
      </c>
      <c r="OI71">
        <f t="shared" si="931"/>
        <v>0</v>
      </c>
      <c r="OJ71">
        <f t="shared" si="932"/>
        <v>0</v>
      </c>
      <c r="OK71">
        <f t="shared" si="933"/>
        <v>0</v>
      </c>
      <c r="OL71">
        <f t="shared" si="934"/>
        <v>0</v>
      </c>
      <c r="OM71">
        <f t="shared" si="935"/>
        <v>0</v>
      </c>
      <c r="ON71">
        <f t="shared" si="936"/>
        <v>0</v>
      </c>
      <c r="OO71">
        <f t="shared" si="937"/>
        <v>0</v>
      </c>
      <c r="OP71">
        <f t="shared" si="938"/>
        <v>0</v>
      </c>
      <c r="OQ71">
        <f t="shared" si="939"/>
        <v>653</v>
      </c>
      <c r="OR71">
        <f t="shared" si="940"/>
        <v>0</v>
      </c>
      <c r="OS71">
        <f t="shared" si="941"/>
        <v>0</v>
      </c>
      <c r="OT71">
        <f t="shared" si="942"/>
        <v>0</v>
      </c>
      <c r="OU71">
        <f t="shared" si="943"/>
        <v>0</v>
      </c>
      <c r="OV71" t="str">
        <f t="shared" si="944"/>
        <v/>
      </c>
      <c r="OW71" t="str">
        <f t="shared" si="945"/>
        <v/>
      </c>
      <c r="OX71">
        <f t="shared" si="946"/>
        <v>3</v>
      </c>
      <c r="PU71">
        <f t="shared" si="947"/>
        <v>999</v>
      </c>
      <c r="PV71">
        <f t="shared" si="948"/>
        <v>999</v>
      </c>
      <c r="QD71">
        <v>68</v>
      </c>
      <c r="QE71">
        <f t="shared" si="1112"/>
        <v>0</v>
      </c>
      <c r="QF71">
        <f t="shared" si="1113"/>
        <v>0</v>
      </c>
      <c r="QG71">
        <f t="shared" si="1114"/>
        <v>0</v>
      </c>
      <c r="QH71">
        <f t="shared" si="1115"/>
        <v>0</v>
      </c>
      <c r="QI71">
        <f t="shared" si="1116"/>
        <v>0</v>
      </c>
      <c r="QJ71">
        <f t="shared" si="1117"/>
        <v>0</v>
      </c>
      <c r="QK71">
        <f t="shared" si="1118"/>
        <v>0</v>
      </c>
      <c r="QL71">
        <f t="shared" si="1119"/>
        <v>0</v>
      </c>
      <c r="QM71">
        <f t="shared" si="1120"/>
        <v>0</v>
      </c>
      <c r="QN71">
        <f t="shared" si="1121"/>
        <v>0</v>
      </c>
      <c r="QO71">
        <f t="shared" si="949"/>
        <v>0</v>
      </c>
      <c r="QP71">
        <f t="shared" si="950"/>
        <v>0</v>
      </c>
      <c r="QQ71">
        <f t="shared" si="951"/>
        <v>0</v>
      </c>
      <c r="QR71">
        <f t="shared" si="952"/>
        <v>0</v>
      </c>
      <c r="QS71">
        <f t="shared" si="953"/>
        <v>0</v>
      </c>
      <c r="QT71">
        <f t="shared" si="954"/>
        <v>0</v>
      </c>
      <c r="QU71">
        <f t="shared" si="955"/>
        <v>0</v>
      </c>
      <c r="QV71">
        <f t="shared" si="956"/>
        <v>0</v>
      </c>
      <c r="QW71">
        <f t="shared" si="957"/>
        <v>0</v>
      </c>
      <c r="QX71">
        <f t="shared" si="958"/>
        <v>0</v>
      </c>
      <c r="QY71">
        <f t="shared" si="959"/>
        <v>0</v>
      </c>
      <c r="QZ71">
        <f t="shared" si="960"/>
        <v>0</v>
      </c>
      <c r="RA71">
        <f t="shared" si="961"/>
        <v>0</v>
      </c>
      <c r="RB71">
        <f t="shared" si="962"/>
        <v>0</v>
      </c>
      <c r="RC71">
        <f t="shared" si="963"/>
        <v>0</v>
      </c>
      <c r="RD71">
        <f t="shared" si="964"/>
        <v>0</v>
      </c>
      <c r="RE71">
        <f t="shared" si="965"/>
        <v>0</v>
      </c>
      <c r="RF71">
        <f t="shared" si="966"/>
        <v>0</v>
      </c>
      <c r="RG71">
        <f t="shared" si="967"/>
        <v>0</v>
      </c>
      <c r="RH71">
        <f t="shared" si="968"/>
        <v>0</v>
      </c>
      <c r="RI71">
        <f t="shared" si="969"/>
        <v>0</v>
      </c>
      <c r="RJ71">
        <f t="shared" si="970"/>
        <v>0</v>
      </c>
      <c r="RK71">
        <f t="shared" si="971"/>
        <v>0</v>
      </c>
      <c r="RL71">
        <f t="shared" si="972"/>
        <v>0</v>
      </c>
      <c r="RM71">
        <f t="shared" si="973"/>
        <v>0</v>
      </c>
      <c r="RN71">
        <f t="shared" si="974"/>
        <v>0</v>
      </c>
      <c r="RO71">
        <f t="shared" si="975"/>
        <v>0</v>
      </c>
      <c r="RP71">
        <f t="shared" si="976"/>
        <v>0</v>
      </c>
      <c r="RQ71">
        <f t="shared" si="977"/>
        <v>0</v>
      </c>
      <c r="RR71">
        <f t="shared" si="978"/>
        <v>0</v>
      </c>
      <c r="RS71">
        <f t="shared" si="979"/>
        <v>753</v>
      </c>
      <c r="RT71">
        <f t="shared" si="980"/>
        <v>0</v>
      </c>
      <c r="RU71">
        <f t="shared" si="981"/>
        <v>0</v>
      </c>
      <c r="RV71">
        <f t="shared" si="982"/>
        <v>0</v>
      </c>
      <c r="RW71">
        <f t="shared" si="983"/>
        <v>0</v>
      </c>
      <c r="RX71" t="str">
        <f t="shared" si="984"/>
        <v/>
      </c>
      <c r="RY71" t="str">
        <f t="shared" si="985"/>
        <v/>
      </c>
      <c r="RZ71">
        <f t="shared" si="986"/>
        <v>3</v>
      </c>
      <c r="SW71">
        <f t="shared" si="987"/>
        <v>999</v>
      </c>
      <c r="SX71">
        <f t="shared" si="988"/>
        <v>999</v>
      </c>
      <c r="TF71">
        <v>68</v>
      </c>
      <c r="TG71">
        <f t="shared" si="1122"/>
        <v>0</v>
      </c>
      <c r="TH71">
        <f t="shared" si="1123"/>
        <v>0</v>
      </c>
      <c r="TI71">
        <f t="shared" si="1124"/>
        <v>0</v>
      </c>
      <c r="TJ71">
        <f t="shared" si="1125"/>
        <v>0</v>
      </c>
      <c r="TK71">
        <f t="shared" si="1126"/>
        <v>0</v>
      </c>
      <c r="TL71">
        <f t="shared" si="1127"/>
        <v>0</v>
      </c>
      <c r="TM71">
        <f t="shared" si="1128"/>
        <v>0</v>
      </c>
      <c r="TN71">
        <f t="shared" si="1129"/>
        <v>0</v>
      </c>
      <c r="TO71">
        <f t="shared" si="1130"/>
        <v>0</v>
      </c>
      <c r="TP71">
        <f t="shared" si="1131"/>
        <v>0</v>
      </c>
      <c r="TQ71">
        <f t="shared" si="989"/>
        <v>0</v>
      </c>
      <c r="TR71">
        <f t="shared" si="990"/>
        <v>0</v>
      </c>
      <c r="TS71">
        <f t="shared" si="991"/>
        <v>0</v>
      </c>
      <c r="TT71">
        <f t="shared" si="992"/>
        <v>0</v>
      </c>
      <c r="TU71">
        <f t="shared" si="993"/>
        <v>0</v>
      </c>
      <c r="TV71">
        <f t="shared" si="994"/>
        <v>0</v>
      </c>
      <c r="TW71">
        <f t="shared" si="995"/>
        <v>0</v>
      </c>
      <c r="TX71">
        <f t="shared" si="996"/>
        <v>0</v>
      </c>
      <c r="TY71">
        <f t="shared" si="997"/>
        <v>0</v>
      </c>
      <c r="TZ71">
        <f t="shared" si="998"/>
        <v>0</v>
      </c>
      <c r="UA71">
        <f t="shared" si="999"/>
        <v>0</v>
      </c>
      <c r="UB71">
        <f t="shared" si="1000"/>
        <v>0</v>
      </c>
      <c r="UC71">
        <f t="shared" si="1001"/>
        <v>0</v>
      </c>
      <c r="UD71">
        <f t="shared" si="1002"/>
        <v>0</v>
      </c>
      <c r="UE71">
        <f t="shared" si="1003"/>
        <v>0</v>
      </c>
      <c r="UF71">
        <f t="shared" si="1004"/>
        <v>0</v>
      </c>
      <c r="UG71">
        <f t="shared" si="1005"/>
        <v>0</v>
      </c>
      <c r="UH71">
        <f t="shared" si="1006"/>
        <v>0</v>
      </c>
      <c r="UI71">
        <f t="shared" si="1007"/>
        <v>0</v>
      </c>
      <c r="UJ71">
        <f t="shared" si="1008"/>
        <v>0</v>
      </c>
      <c r="UK71">
        <f t="shared" si="1009"/>
        <v>0</v>
      </c>
      <c r="UL71">
        <f t="shared" si="1010"/>
        <v>0</v>
      </c>
      <c r="UM71">
        <f t="shared" si="1011"/>
        <v>0</v>
      </c>
      <c r="UN71">
        <f t="shared" si="1012"/>
        <v>0</v>
      </c>
      <c r="UO71">
        <f t="shared" si="1013"/>
        <v>0</v>
      </c>
      <c r="UP71">
        <f t="shared" si="1014"/>
        <v>0</v>
      </c>
      <c r="UQ71">
        <f t="shared" si="1015"/>
        <v>0</v>
      </c>
      <c r="UR71">
        <f t="shared" si="1016"/>
        <v>0</v>
      </c>
      <c r="US71">
        <f t="shared" si="1017"/>
        <v>0</v>
      </c>
      <c r="UT71">
        <f t="shared" si="1018"/>
        <v>0</v>
      </c>
      <c r="UU71">
        <f t="shared" si="1019"/>
        <v>853</v>
      </c>
      <c r="UV71">
        <f t="shared" si="1020"/>
        <v>0</v>
      </c>
      <c r="UW71">
        <f t="shared" si="1021"/>
        <v>0</v>
      </c>
      <c r="UX71">
        <f t="shared" si="1022"/>
        <v>0</v>
      </c>
      <c r="UY71">
        <f t="shared" si="1023"/>
        <v>0</v>
      </c>
      <c r="UZ71" t="str">
        <f t="shared" si="1024"/>
        <v/>
      </c>
      <c r="VA71" t="str">
        <f t="shared" si="1025"/>
        <v/>
      </c>
      <c r="VB71">
        <f t="shared" si="1026"/>
        <v>3</v>
      </c>
      <c r="VY71">
        <f t="shared" si="1027"/>
        <v>999</v>
      </c>
      <c r="VZ71">
        <f t="shared" si="1028"/>
        <v>999</v>
      </c>
      <c r="WH71">
        <v>68</v>
      </c>
      <c r="WI71">
        <f t="shared" si="1132"/>
        <v>0</v>
      </c>
      <c r="WJ71">
        <f t="shared" si="1133"/>
        <v>4308.79</v>
      </c>
      <c r="WK71">
        <f t="shared" si="1134"/>
        <v>0</v>
      </c>
      <c r="WL71">
        <f t="shared" si="1135"/>
        <v>0</v>
      </c>
      <c r="WM71">
        <f t="shared" si="1136"/>
        <v>0</v>
      </c>
      <c r="WN71">
        <f t="shared" si="1137"/>
        <v>0</v>
      </c>
      <c r="WO71">
        <f t="shared" si="1138"/>
        <v>0</v>
      </c>
      <c r="WP71">
        <f t="shared" si="1139"/>
        <v>0</v>
      </c>
      <c r="WQ71">
        <f t="shared" si="1140"/>
        <v>0</v>
      </c>
      <c r="WR71">
        <f t="shared" si="1141"/>
        <v>0</v>
      </c>
      <c r="WS71">
        <f t="shared" si="1029"/>
        <v>0</v>
      </c>
      <c r="WT71">
        <f t="shared" si="1030"/>
        <v>163</v>
      </c>
      <c r="WU71">
        <f t="shared" si="1031"/>
        <v>0</v>
      </c>
      <c r="WV71">
        <f t="shared" si="1032"/>
        <v>0</v>
      </c>
      <c r="WW71">
        <f t="shared" si="1033"/>
        <v>0</v>
      </c>
      <c r="WX71">
        <f t="shared" si="1034"/>
        <v>0</v>
      </c>
      <c r="WY71">
        <f t="shared" si="1035"/>
        <v>0</v>
      </c>
      <c r="WZ71">
        <f t="shared" si="1036"/>
        <v>0</v>
      </c>
      <c r="XA71">
        <f t="shared" si="1037"/>
        <v>0</v>
      </c>
      <c r="XB71">
        <f t="shared" si="1038"/>
        <v>0</v>
      </c>
      <c r="XC71">
        <f t="shared" si="1039"/>
        <v>0</v>
      </c>
      <c r="XD71">
        <f t="shared" si="1040"/>
        <v>4244.5</v>
      </c>
      <c r="XE71">
        <f t="shared" si="1041"/>
        <v>0</v>
      </c>
      <c r="XF71">
        <f t="shared" si="1042"/>
        <v>0</v>
      </c>
      <c r="XG71">
        <f t="shared" si="1043"/>
        <v>0</v>
      </c>
      <c r="XH71">
        <f t="shared" si="1044"/>
        <v>0</v>
      </c>
      <c r="XI71">
        <f t="shared" si="1045"/>
        <v>0</v>
      </c>
      <c r="XJ71">
        <f t="shared" si="1046"/>
        <v>0</v>
      </c>
      <c r="XK71">
        <f t="shared" si="1047"/>
        <v>0</v>
      </c>
      <c r="XL71">
        <f t="shared" si="1048"/>
        <v>0</v>
      </c>
      <c r="XM71">
        <f t="shared" si="1049"/>
        <v>0</v>
      </c>
      <c r="XN71">
        <f t="shared" si="1050"/>
        <v>4244.5</v>
      </c>
      <c r="XO71">
        <f t="shared" si="1051"/>
        <v>0</v>
      </c>
      <c r="XP71">
        <f t="shared" si="1052"/>
        <v>0</v>
      </c>
      <c r="XQ71">
        <f t="shared" si="1053"/>
        <v>0</v>
      </c>
      <c r="XR71">
        <f t="shared" si="1054"/>
        <v>0</v>
      </c>
      <c r="XS71">
        <f t="shared" si="1055"/>
        <v>0</v>
      </c>
      <c r="XT71">
        <f t="shared" si="1056"/>
        <v>0</v>
      </c>
      <c r="XU71">
        <f t="shared" si="1057"/>
        <v>0</v>
      </c>
      <c r="XV71">
        <f t="shared" si="1058"/>
        <v>0</v>
      </c>
      <c r="XX71">
        <f t="shared" si="1059"/>
        <v>4308.79</v>
      </c>
      <c r="XY71">
        <f t="shared" si="1060"/>
        <v>4244.5</v>
      </c>
      <c r="XZ71">
        <f t="shared" si="1061"/>
        <v>98.71</v>
      </c>
    </row>
    <row r="72" spans="2:650" x14ac:dyDescent="0.45">
      <c r="B72" s="31">
        <f>IF((IF($D$20="Snowball",CJ15,FL15)&gt;0.005),12,"")</f>
        <v>12</v>
      </c>
      <c r="C72" s="32">
        <f>IF(AND((IF($D$20="Snowball",CJ15,FL15)&gt;0.005),$D$19&lt;&gt;""),EDATE($D$19,11),"")</f>
        <v>46357</v>
      </c>
      <c r="D72" s="29">
        <f t="shared" si="743"/>
        <v>653.00000000000068</v>
      </c>
      <c r="E72" s="29">
        <f t="shared" si="744"/>
        <v>224.96999999999997</v>
      </c>
      <c r="F72" s="29">
        <f t="shared" si="745"/>
        <v>428.03000000000071</v>
      </c>
      <c r="G72" s="29">
        <f t="shared" si="746"/>
        <v>13799.92</v>
      </c>
      <c r="H72" s="35" t="str">
        <f t="shared" si="747"/>
        <v>Card A</v>
      </c>
      <c r="I72" s="36" t="str">
        <f t="shared" si="748"/>
        <v>Card A</v>
      </c>
      <c r="AT72">
        <v>69</v>
      </c>
      <c r="AU72">
        <f t="shared" si="1062"/>
        <v>0</v>
      </c>
      <c r="AV72">
        <f t="shared" si="1063"/>
        <v>0</v>
      </c>
      <c r="AW72">
        <f t="shared" si="1064"/>
        <v>0</v>
      </c>
      <c r="AX72">
        <f t="shared" si="1065"/>
        <v>0</v>
      </c>
      <c r="AY72">
        <f t="shared" si="1066"/>
        <v>0</v>
      </c>
      <c r="AZ72">
        <f t="shared" si="1067"/>
        <v>0</v>
      </c>
      <c r="BA72">
        <f t="shared" si="1068"/>
        <v>0</v>
      </c>
      <c r="BB72">
        <f t="shared" si="1069"/>
        <v>0</v>
      </c>
      <c r="BC72">
        <f t="shared" si="1070"/>
        <v>0</v>
      </c>
      <c r="BD72">
        <f t="shared" si="1071"/>
        <v>0</v>
      </c>
      <c r="BE72">
        <f t="shared" si="749"/>
        <v>0</v>
      </c>
      <c r="BF72">
        <f t="shared" si="750"/>
        <v>0</v>
      </c>
      <c r="BG72">
        <f t="shared" si="751"/>
        <v>0</v>
      </c>
      <c r="BH72">
        <f t="shared" si="752"/>
        <v>0</v>
      </c>
      <c r="BI72">
        <f t="shared" si="753"/>
        <v>0</v>
      </c>
      <c r="BJ72">
        <f t="shared" si="754"/>
        <v>0</v>
      </c>
      <c r="BK72">
        <f t="shared" si="755"/>
        <v>0</v>
      </c>
      <c r="BL72">
        <f t="shared" si="756"/>
        <v>0</v>
      </c>
      <c r="BM72">
        <f t="shared" si="757"/>
        <v>0</v>
      </c>
      <c r="BN72">
        <f t="shared" si="758"/>
        <v>0</v>
      </c>
      <c r="BO72">
        <f t="shared" si="759"/>
        <v>0</v>
      </c>
      <c r="BP72">
        <f t="shared" si="760"/>
        <v>0</v>
      </c>
      <c r="BQ72">
        <f t="shared" si="761"/>
        <v>0</v>
      </c>
      <c r="BR72">
        <f t="shared" si="762"/>
        <v>0</v>
      </c>
      <c r="BS72">
        <f t="shared" si="763"/>
        <v>0</v>
      </c>
      <c r="BT72">
        <f t="shared" si="764"/>
        <v>0</v>
      </c>
      <c r="BU72">
        <f t="shared" si="765"/>
        <v>0</v>
      </c>
      <c r="BV72">
        <f t="shared" si="766"/>
        <v>0</v>
      </c>
      <c r="BW72">
        <f t="shared" si="767"/>
        <v>0</v>
      </c>
      <c r="BX72">
        <f t="shared" si="768"/>
        <v>0</v>
      </c>
      <c r="BY72">
        <f t="shared" si="769"/>
        <v>0</v>
      </c>
      <c r="BZ72">
        <f t="shared" si="770"/>
        <v>0</v>
      </c>
      <c r="CA72">
        <f t="shared" si="771"/>
        <v>0</v>
      </c>
      <c r="CB72">
        <f t="shared" si="772"/>
        <v>0</v>
      </c>
      <c r="CC72">
        <f t="shared" si="773"/>
        <v>0</v>
      </c>
      <c r="CD72">
        <f t="shared" si="774"/>
        <v>0</v>
      </c>
      <c r="CE72">
        <f t="shared" si="775"/>
        <v>0</v>
      </c>
      <c r="CF72">
        <f t="shared" si="776"/>
        <v>0</v>
      </c>
      <c r="CG72">
        <f t="shared" si="777"/>
        <v>0</v>
      </c>
      <c r="CH72">
        <f t="shared" si="778"/>
        <v>0</v>
      </c>
      <c r="CI72">
        <f t="shared" si="779"/>
        <v>653</v>
      </c>
      <c r="CJ72">
        <f t="shared" si="780"/>
        <v>0</v>
      </c>
      <c r="CK72">
        <f t="shared" si="781"/>
        <v>0</v>
      </c>
      <c r="CL72">
        <f t="shared" si="782"/>
        <v>0</v>
      </c>
      <c r="CM72">
        <f t="shared" si="783"/>
        <v>0</v>
      </c>
      <c r="CN72" t="str">
        <f t="shared" si="784"/>
        <v/>
      </c>
      <c r="CO72" t="str">
        <f t="shared" si="785"/>
        <v/>
      </c>
      <c r="CP72">
        <f t="shared" si="786"/>
        <v>3</v>
      </c>
      <c r="DM72">
        <f t="shared" si="787"/>
        <v>999</v>
      </c>
      <c r="DN72">
        <f t="shared" si="788"/>
        <v>999</v>
      </c>
      <c r="DV72">
        <v>69</v>
      </c>
      <c r="DW72">
        <f t="shared" si="1072"/>
        <v>0</v>
      </c>
      <c r="DX72">
        <f t="shared" si="1073"/>
        <v>0</v>
      </c>
      <c r="DY72">
        <f t="shared" si="1074"/>
        <v>0</v>
      </c>
      <c r="DZ72">
        <f t="shared" si="1075"/>
        <v>0</v>
      </c>
      <c r="EA72">
        <f t="shared" si="1076"/>
        <v>0</v>
      </c>
      <c r="EB72">
        <f t="shared" si="1077"/>
        <v>0</v>
      </c>
      <c r="EC72">
        <f t="shared" si="1078"/>
        <v>0</v>
      </c>
      <c r="ED72">
        <f t="shared" si="1079"/>
        <v>0</v>
      </c>
      <c r="EE72">
        <f t="shared" si="1080"/>
        <v>0</v>
      </c>
      <c r="EF72">
        <f t="shared" si="1081"/>
        <v>0</v>
      </c>
      <c r="EG72">
        <f t="shared" si="789"/>
        <v>0</v>
      </c>
      <c r="EH72">
        <f t="shared" si="790"/>
        <v>0</v>
      </c>
      <c r="EI72">
        <f t="shared" si="791"/>
        <v>0</v>
      </c>
      <c r="EJ72">
        <f t="shared" si="792"/>
        <v>0</v>
      </c>
      <c r="EK72">
        <f t="shared" si="793"/>
        <v>0</v>
      </c>
      <c r="EL72">
        <f t="shared" si="794"/>
        <v>0</v>
      </c>
      <c r="EM72">
        <f t="shared" si="795"/>
        <v>0</v>
      </c>
      <c r="EN72">
        <f t="shared" si="796"/>
        <v>0</v>
      </c>
      <c r="EO72">
        <f t="shared" si="797"/>
        <v>0</v>
      </c>
      <c r="EP72">
        <f t="shared" si="798"/>
        <v>0</v>
      </c>
      <c r="EQ72">
        <f t="shared" si="799"/>
        <v>0</v>
      </c>
      <c r="ER72">
        <f t="shared" si="800"/>
        <v>0</v>
      </c>
      <c r="ES72">
        <f t="shared" si="801"/>
        <v>0</v>
      </c>
      <c r="ET72">
        <f t="shared" si="802"/>
        <v>0</v>
      </c>
      <c r="EU72">
        <f t="shared" si="803"/>
        <v>0</v>
      </c>
      <c r="EV72">
        <f t="shared" si="804"/>
        <v>0</v>
      </c>
      <c r="EW72">
        <f t="shared" si="805"/>
        <v>0</v>
      </c>
      <c r="EX72">
        <f t="shared" si="806"/>
        <v>0</v>
      </c>
      <c r="EY72">
        <f t="shared" si="807"/>
        <v>0</v>
      </c>
      <c r="EZ72">
        <f t="shared" si="808"/>
        <v>0</v>
      </c>
      <c r="FA72">
        <f t="shared" si="809"/>
        <v>0</v>
      </c>
      <c r="FB72">
        <f t="shared" si="810"/>
        <v>0</v>
      </c>
      <c r="FC72">
        <f t="shared" si="811"/>
        <v>0</v>
      </c>
      <c r="FD72">
        <f t="shared" si="812"/>
        <v>0</v>
      </c>
      <c r="FE72">
        <f t="shared" si="813"/>
        <v>0</v>
      </c>
      <c r="FF72">
        <f t="shared" si="814"/>
        <v>0</v>
      </c>
      <c r="FG72">
        <f t="shared" si="815"/>
        <v>0</v>
      </c>
      <c r="FH72">
        <f t="shared" si="816"/>
        <v>0</v>
      </c>
      <c r="FI72">
        <f t="shared" si="817"/>
        <v>0</v>
      </c>
      <c r="FJ72">
        <f t="shared" si="818"/>
        <v>0</v>
      </c>
      <c r="FK72">
        <f t="shared" si="819"/>
        <v>653</v>
      </c>
      <c r="FL72">
        <f t="shared" si="820"/>
        <v>0</v>
      </c>
      <c r="FM72">
        <f t="shared" si="821"/>
        <v>0</v>
      </c>
      <c r="FN72">
        <f t="shared" si="822"/>
        <v>0</v>
      </c>
      <c r="FO72">
        <f t="shared" si="823"/>
        <v>0</v>
      </c>
      <c r="FP72" t="str">
        <f t="shared" si="824"/>
        <v/>
      </c>
      <c r="FQ72" t="str">
        <f t="shared" si="825"/>
        <v/>
      </c>
      <c r="FR72">
        <f t="shared" si="826"/>
        <v>3</v>
      </c>
      <c r="GO72">
        <f t="shared" si="827"/>
        <v>999</v>
      </c>
      <c r="GP72">
        <f t="shared" si="828"/>
        <v>999</v>
      </c>
      <c r="GX72">
        <v>69</v>
      </c>
      <c r="GY72">
        <f t="shared" si="1082"/>
        <v>0</v>
      </c>
      <c r="GZ72">
        <f t="shared" si="1083"/>
        <v>974.32</v>
      </c>
      <c r="HA72">
        <f t="shared" si="1084"/>
        <v>0</v>
      </c>
      <c r="HB72">
        <f t="shared" si="1085"/>
        <v>0</v>
      </c>
      <c r="HC72">
        <f t="shared" si="1086"/>
        <v>0</v>
      </c>
      <c r="HD72">
        <f t="shared" si="1087"/>
        <v>0</v>
      </c>
      <c r="HE72">
        <f t="shared" si="1088"/>
        <v>0</v>
      </c>
      <c r="HF72">
        <f t="shared" si="1089"/>
        <v>0</v>
      </c>
      <c r="HG72">
        <f t="shared" si="1090"/>
        <v>0</v>
      </c>
      <c r="HH72">
        <f t="shared" si="1091"/>
        <v>0</v>
      </c>
      <c r="HI72">
        <f t="shared" si="829"/>
        <v>0</v>
      </c>
      <c r="HJ72">
        <f t="shared" si="830"/>
        <v>163</v>
      </c>
      <c r="HK72">
        <f t="shared" si="831"/>
        <v>0</v>
      </c>
      <c r="HL72">
        <f t="shared" si="832"/>
        <v>0</v>
      </c>
      <c r="HM72">
        <f t="shared" si="833"/>
        <v>0</v>
      </c>
      <c r="HN72">
        <f t="shared" si="834"/>
        <v>0</v>
      </c>
      <c r="HO72">
        <f t="shared" si="835"/>
        <v>0</v>
      </c>
      <c r="HP72">
        <f t="shared" si="836"/>
        <v>0</v>
      </c>
      <c r="HQ72">
        <f t="shared" si="837"/>
        <v>0</v>
      </c>
      <c r="HR72">
        <f t="shared" si="838"/>
        <v>0</v>
      </c>
      <c r="HS72">
        <f t="shared" si="839"/>
        <v>0</v>
      </c>
      <c r="HT72">
        <f t="shared" si="840"/>
        <v>833.6400000000001</v>
      </c>
      <c r="HU72">
        <f t="shared" si="841"/>
        <v>0</v>
      </c>
      <c r="HV72">
        <f t="shared" si="842"/>
        <v>0</v>
      </c>
      <c r="HW72">
        <f t="shared" si="843"/>
        <v>0</v>
      </c>
      <c r="HX72">
        <f t="shared" si="844"/>
        <v>0</v>
      </c>
      <c r="HY72">
        <f t="shared" si="845"/>
        <v>0</v>
      </c>
      <c r="HZ72">
        <f t="shared" si="846"/>
        <v>0</v>
      </c>
      <c r="IA72">
        <f t="shared" si="847"/>
        <v>0</v>
      </c>
      <c r="IB72">
        <f t="shared" si="848"/>
        <v>0</v>
      </c>
      <c r="IC72">
        <f t="shared" si="849"/>
        <v>0</v>
      </c>
      <c r="ID72">
        <f t="shared" si="850"/>
        <v>543.64</v>
      </c>
      <c r="IE72">
        <f t="shared" si="851"/>
        <v>0</v>
      </c>
      <c r="IF72">
        <f t="shared" si="852"/>
        <v>0</v>
      </c>
      <c r="IG72">
        <f t="shared" si="853"/>
        <v>0</v>
      </c>
      <c r="IH72">
        <f t="shared" si="854"/>
        <v>0</v>
      </c>
      <c r="II72">
        <f t="shared" si="855"/>
        <v>0</v>
      </c>
      <c r="IJ72">
        <f t="shared" si="856"/>
        <v>0</v>
      </c>
      <c r="IK72">
        <f t="shared" si="857"/>
        <v>0</v>
      </c>
      <c r="IL72">
        <f t="shared" si="858"/>
        <v>0</v>
      </c>
      <c r="IM72">
        <f t="shared" si="859"/>
        <v>290</v>
      </c>
      <c r="IN72">
        <f t="shared" si="860"/>
        <v>974.32</v>
      </c>
      <c r="IO72">
        <f t="shared" si="861"/>
        <v>543.64</v>
      </c>
      <c r="IP72">
        <f t="shared" si="862"/>
        <v>22.32</v>
      </c>
      <c r="IQ72">
        <f t="shared" si="863"/>
        <v>453.00000000000006</v>
      </c>
      <c r="IR72">
        <f t="shared" si="864"/>
        <v>2</v>
      </c>
      <c r="IS72" t="str">
        <f t="shared" si="865"/>
        <v/>
      </c>
      <c r="IT72">
        <f t="shared" si="866"/>
        <v>2</v>
      </c>
      <c r="JQ72">
        <f t="shared" si="867"/>
        <v>2</v>
      </c>
      <c r="JR72">
        <f t="shared" si="868"/>
        <v>999</v>
      </c>
      <c r="JZ72">
        <v>69</v>
      </c>
      <c r="KA72">
        <f t="shared" si="1092"/>
        <v>0</v>
      </c>
      <c r="KB72">
        <f t="shared" si="1093"/>
        <v>0</v>
      </c>
      <c r="KC72">
        <f t="shared" si="1094"/>
        <v>0</v>
      </c>
      <c r="KD72">
        <f t="shared" si="1095"/>
        <v>0</v>
      </c>
      <c r="KE72">
        <f t="shared" si="1096"/>
        <v>0</v>
      </c>
      <c r="KF72">
        <f t="shared" si="1097"/>
        <v>0</v>
      </c>
      <c r="KG72">
        <f t="shared" si="1098"/>
        <v>0</v>
      </c>
      <c r="KH72">
        <f t="shared" si="1099"/>
        <v>0</v>
      </c>
      <c r="KI72">
        <f t="shared" si="1100"/>
        <v>0</v>
      </c>
      <c r="KJ72">
        <f t="shared" si="1101"/>
        <v>0</v>
      </c>
      <c r="KK72">
        <f t="shared" si="869"/>
        <v>0</v>
      </c>
      <c r="KL72">
        <f t="shared" si="870"/>
        <v>0</v>
      </c>
      <c r="KM72">
        <f t="shared" si="871"/>
        <v>0</v>
      </c>
      <c r="KN72">
        <f t="shared" si="872"/>
        <v>0</v>
      </c>
      <c r="KO72">
        <f t="shared" si="873"/>
        <v>0</v>
      </c>
      <c r="KP72">
        <f t="shared" si="874"/>
        <v>0</v>
      </c>
      <c r="KQ72">
        <f t="shared" si="875"/>
        <v>0</v>
      </c>
      <c r="KR72">
        <f t="shared" si="876"/>
        <v>0</v>
      </c>
      <c r="KS72">
        <f t="shared" si="877"/>
        <v>0</v>
      </c>
      <c r="KT72">
        <f t="shared" si="878"/>
        <v>0</v>
      </c>
      <c r="KU72">
        <f t="shared" si="879"/>
        <v>0</v>
      </c>
      <c r="KV72">
        <f t="shared" si="880"/>
        <v>0</v>
      </c>
      <c r="KW72">
        <f t="shared" si="881"/>
        <v>0</v>
      </c>
      <c r="KX72">
        <f t="shared" si="882"/>
        <v>0</v>
      </c>
      <c r="KY72">
        <f t="shared" si="883"/>
        <v>0</v>
      </c>
      <c r="KZ72">
        <f t="shared" si="884"/>
        <v>0</v>
      </c>
      <c r="LA72">
        <f t="shared" si="885"/>
        <v>0</v>
      </c>
      <c r="LB72">
        <f t="shared" si="886"/>
        <v>0</v>
      </c>
      <c r="LC72">
        <f t="shared" si="887"/>
        <v>0</v>
      </c>
      <c r="LD72">
        <f t="shared" si="888"/>
        <v>0</v>
      </c>
      <c r="LE72">
        <f t="shared" si="889"/>
        <v>0</v>
      </c>
      <c r="LF72">
        <f t="shared" si="890"/>
        <v>0</v>
      </c>
      <c r="LG72">
        <f t="shared" si="891"/>
        <v>0</v>
      </c>
      <c r="LH72">
        <f t="shared" si="892"/>
        <v>0</v>
      </c>
      <c r="LI72">
        <f t="shared" si="893"/>
        <v>0</v>
      </c>
      <c r="LJ72">
        <f t="shared" si="894"/>
        <v>0</v>
      </c>
      <c r="LK72">
        <f t="shared" si="895"/>
        <v>0</v>
      </c>
      <c r="LL72">
        <f t="shared" si="896"/>
        <v>0</v>
      </c>
      <c r="LM72">
        <f t="shared" si="897"/>
        <v>0</v>
      </c>
      <c r="LN72">
        <f t="shared" si="898"/>
        <v>0</v>
      </c>
      <c r="LO72">
        <f t="shared" si="899"/>
        <v>553</v>
      </c>
      <c r="LP72">
        <f t="shared" si="900"/>
        <v>0</v>
      </c>
      <c r="LQ72">
        <f t="shared" si="901"/>
        <v>0</v>
      </c>
      <c r="LR72">
        <f t="shared" si="902"/>
        <v>0</v>
      </c>
      <c r="LS72">
        <f t="shared" si="903"/>
        <v>0</v>
      </c>
      <c r="LT72" t="str">
        <f t="shared" si="904"/>
        <v/>
      </c>
      <c r="LU72" t="str">
        <f t="shared" si="905"/>
        <v/>
      </c>
      <c r="LV72">
        <f t="shared" si="906"/>
        <v>3</v>
      </c>
      <c r="MS72">
        <f t="shared" si="907"/>
        <v>999</v>
      </c>
      <c r="MT72">
        <f t="shared" si="908"/>
        <v>999</v>
      </c>
      <c r="NB72">
        <v>69</v>
      </c>
      <c r="NC72">
        <f t="shared" si="1102"/>
        <v>0</v>
      </c>
      <c r="ND72">
        <f t="shared" si="1103"/>
        <v>0</v>
      </c>
      <c r="NE72">
        <f t="shared" si="1104"/>
        <v>0</v>
      </c>
      <c r="NF72">
        <f t="shared" si="1105"/>
        <v>0</v>
      </c>
      <c r="NG72">
        <f t="shared" si="1106"/>
        <v>0</v>
      </c>
      <c r="NH72">
        <f t="shared" si="1107"/>
        <v>0</v>
      </c>
      <c r="NI72">
        <f t="shared" si="1108"/>
        <v>0</v>
      </c>
      <c r="NJ72">
        <f t="shared" si="1109"/>
        <v>0</v>
      </c>
      <c r="NK72">
        <f t="shared" si="1110"/>
        <v>0</v>
      </c>
      <c r="NL72">
        <f t="shared" si="1111"/>
        <v>0</v>
      </c>
      <c r="NM72">
        <f t="shared" si="909"/>
        <v>0</v>
      </c>
      <c r="NN72">
        <f t="shared" si="910"/>
        <v>0</v>
      </c>
      <c r="NO72">
        <f t="shared" si="911"/>
        <v>0</v>
      </c>
      <c r="NP72">
        <f t="shared" si="912"/>
        <v>0</v>
      </c>
      <c r="NQ72">
        <f t="shared" si="913"/>
        <v>0</v>
      </c>
      <c r="NR72">
        <f t="shared" si="914"/>
        <v>0</v>
      </c>
      <c r="NS72">
        <f t="shared" si="915"/>
        <v>0</v>
      </c>
      <c r="NT72">
        <f t="shared" si="916"/>
        <v>0</v>
      </c>
      <c r="NU72">
        <f t="shared" si="917"/>
        <v>0</v>
      </c>
      <c r="NV72">
        <f t="shared" si="918"/>
        <v>0</v>
      </c>
      <c r="NW72">
        <f t="shared" si="919"/>
        <v>0</v>
      </c>
      <c r="NX72">
        <f t="shared" si="920"/>
        <v>0</v>
      </c>
      <c r="NY72">
        <f t="shared" si="921"/>
        <v>0</v>
      </c>
      <c r="NZ72">
        <f t="shared" si="922"/>
        <v>0</v>
      </c>
      <c r="OA72">
        <f t="shared" si="923"/>
        <v>0</v>
      </c>
      <c r="OB72">
        <f t="shared" si="924"/>
        <v>0</v>
      </c>
      <c r="OC72">
        <f t="shared" si="925"/>
        <v>0</v>
      </c>
      <c r="OD72">
        <f t="shared" si="926"/>
        <v>0</v>
      </c>
      <c r="OE72">
        <f t="shared" si="927"/>
        <v>0</v>
      </c>
      <c r="OF72">
        <f t="shared" si="928"/>
        <v>0</v>
      </c>
      <c r="OG72">
        <f t="shared" si="929"/>
        <v>0</v>
      </c>
      <c r="OH72">
        <f t="shared" si="930"/>
        <v>0</v>
      </c>
      <c r="OI72">
        <f t="shared" si="931"/>
        <v>0</v>
      </c>
      <c r="OJ72">
        <f t="shared" si="932"/>
        <v>0</v>
      </c>
      <c r="OK72">
        <f t="shared" si="933"/>
        <v>0</v>
      </c>
      <c r="OL72">
        <f t="shared" si="934"/>
        <v>0</v>
      </c>
      <c r="OM72">
        <f t="shared" si="935"/>
        <v>0</v>
      </c>
      <c r="ON72">
        <f t="shared" si="936"/>
        <v>0</v>
      </c>
      <c r="OO72">
        <f t="shared" si="937"/>
        <v>0</v>
      </c>
      <c r="OP72">
        <f t="shared" si="938"/>
        <v>0</v>
      </c>
      <c r="OQ72">
        <f t="shared" si="939"/>
        <v>653</v>
      </c>
      <c r="OR72">
        <f t="shared" si="940"/>
        <v>0</v>
      </c>
      <c r="OS72">
        <f t="shared" si="941"/>
        <v>0</v>
      </c>
      <c r="OT72">
        <f t="shared" si="942"/>
        <v>0</v>
      </c>
      <c r="OU72">
        <f t="shared" si="943"/>
        <v>0</v>
      </c>
      <c r="OV72" t="str">
        <f t="shared" si="944"/>
        <v/>
      </c>
      <c r="OW72" t="str">
        <f t="shared" si="945"/>
        <v/>
      </c>
      <c r="OX72">
        <f t="shared" si="946"/>
        <v>3</v>
      </c>
      <c r="PU72">
        <f t="shared" si="947"/>
        <v>999</v>
      </c>
      <c r="PV72">
        <f t="shared" si="948"/>
        <v>999</v>
      </c>
      <c r="QD72">
        <v>69</v>
      </c>
      <c r="QE72">
        <f t="shared" si="1112"/>
        <v>0</v>
      </c>
      <c r="QF72">
        <f t="shared" si="1113"/>
        <v>0</v>
      </c>
      <c r="QG72">
        <f t="shared" si="1114"/>
        <v>0</v>
      </c>
      <c r="QH72">
        <f t="shared" si="1115"/>
        <v>0</v>
      </c>
      <c r="QI72">
        <f t="shared" si="1116"/>
        <v>0</v>
      </c>
      <c r="QJ72">
        <f t="shared" si="1117"/>
        <v>0</v>
      </c>
      <c r="QK72">
        <f t="shared" si="1118"/>
        <v>0</v>
      </c>
      <c r="QL72">
        <f t="shared" si="1119"/>
        <v>0</v>
      </c>
      <c r="QM72">
        <f t="shared" si="1120"/>
        <v>0</v>
      </c>
      <c r="QN72">
        <f t="shared" si="1121"/>
        <v>0</v>
      </c>
      <c r="QO72">
        <f t="shared" si="949"/>
        <v>0</v>
      </c>
      <c r="QP72">
        <f t="shared" si="950"/>
        <v>0</v>
      </c>
      <c r="QQ72">
        <f t="shared" si="951"/>
        <v>0</v>
      </c>
      <c r="QR72">
        <f t="shared" si="952"/>
        <v>0</v>
      </c>
      <c r="QS72">
        <f t="shared" si="953"/>
        <v>0</v>
      </c>
      <c r="QT72">
        <f t="shared" si="954"/>
        <v>0</v>
      </c>
      <c r="QU72">
        <f t="shared" si="955"/>
        <v>0</v>
      </c>
      <c r="QV72">
        <f t="shared" si="956"/>
        <v>0</v>
      </c>
      <c r="QW72">
        <f t="shared" si="957"/>
        <v>0</v>
      </c>
      <c r="QX72">
        <f t="shared" si="958"/>
        <v>0</v>
      </c>
      <c r="QY72">
        <f t="shared" si="959"/>
        <v>0</v>
      </c>
      <c r="QZ72">
        <f t="shared" si="960"/>
        <v>0</v>
      </c>
      <c r="RA72">
        <f t="shared" si="961"/>
        <v>0</v>
      </c>
      <c r="RB72">
        <f t="shared" si="962"/>
        <v>0</v>
      </c>
      <c r="RC72">
        <f t="shared" si="963"/>
        <v>0</v>
      </c>
      <c r="RD72">
        <f t="shared" si="964"/>
        <v>0</v>
      </c>
      <c r="RE72">
        <f t="shared" si="965"/>
        <v>0</v>
      </c>
      <c r="RF72">
        <f t="shared" si="966"/>
        <v>0</v>
      </c>
      <c r="RG72">
        <f t="shared" si="967"/>
        <v>0</v>
      </c>
      <c r="RH72">
        <f t="shared" si="968"/>
        <v>0</v>
      </c>
      <c r="RI72">
        <f t="shared" si="969"/>
        <v>0</v>
      </c>
      <c r="RJ72">
        <f t="shared" si="970"/>
        <v>0</v>
      </c>
      <c r="RK72">
        <f t="shared" si="971"/>
        <v>0</v>
      </c>
      <c r="RL72">
        <f t="shared" si="972"/>
        <v>0</v>
      </c>
      <c r="RM72">
        <f t="shared" si="973"/>
        <v>0</v>
      </c>
      <c r="RN72">
        <f t="shared" si="974"/>
        <v>0</v>
      </c>
      <c r="RO72">
        <f t="shared" si="975"/>
        <v>0</v>
      </c>
      <c r="RP72">
        <f t="shared" si="976"/>
        <v>0</v>
      </c>
      <c r="RQ72">
        <f t="shared" si="977"/>
        <v>0</v>
      </c>
      <c r="RR72">
        <f t="shared" si="978"/>
        <v>0</v>
      </c>
      <c r="RS72">
        <f t="shared" si="979"/>
        <v>753</v>
      </c>
      <c r="RT72">
        <f t="shared" si="980"/>
        <v>0</v>
      </c>
      <c r="RU72">
        <f t="shared" si="981"/>
        <v>0</v>
      </c>
      <c r="RV72">
        <f t="shared" si="982"/>
        <v>0</v>
      </c>
      <c r="RW72">
        <f t="shared" si="983"/>
        <v>0</v>
      </c>
      <c r="RX72" t="str">
        <f t="shared" si="984"/>
        <v/>
      </c>
      <c r="RY72" t="str">
        <f t="shared" si="985"/>
        <v/>
      </c>
      <c r="RZ72">
        <f t="shared" si="986"/>
        <v>3</v>
      </c>
      <c r="SW72">
        <f t="shared" si="987"/>
        <v>999</v>
      </c>
      <c r="SX72">
        <f t="shared" si="988"/>
        <v>999</v>
      </c>
      <c r="TF72">
        <v>69</v>
      </c>
      <c r="TG72">
        <f t="shared" si="1122"/>
        <v>0</v>
      </c>
      <c r="TH72">
        <f t="shared" si="1123"/>
        <v>0</v>
      </c>
      <c r="TI72">
        <f t="shared" si="1124"/>
        <v>0</v>
      </c>
      <c r="TJ72">
        <f t="shared" si="1125"/>
        <v>0</v>
      </c>
      <c r="TK72">
        <f t="shared" si="1126"/>
        <v>0</v>
      </c>
      <c r="TL72">
        <f t="shared" si="1127"/>
        <v>0</v>
      </c>
      <c r="TM72">
        <f t="shared" si="1128"/>
        <v>0</v>
      </c>
      <c r="TN72">
        <f t="shared" si="1129"/>
        <v>0</v>
      </c>
      <c r="TO72">
        <f t="shared" si="1130"/>
        <v>0</v>
      </c>
      <c r="TP72">
        <f t="shared" si="1131"/>
        <v>0</v>
      </c>
      <c r="TQ72">
        <f t="shared" si="989"/>
        <v>0</v>
      </c>
      <c r="TR72">
        <f t="shared" si="990"/>
        <v>0</v>
      </c>
      <c r="TS72">
        <f t="shared" si="991"/>
        <v>0</v>
      </c>
      <c r="TT72">
        <f t="shared" si="992"/>
        <v>0</v>
      </c>
      <c r="TU72">
        <f t="shared" si="993"/>
        <v>0</v>
      </c>
      <c r="TV72">
        <f t="shared" si="994"/>
        <v>0</v>
      </c>
      <c r="TW72">
        <f t="shared" si="995"/>
        <v>0</v>
      </c>
      <c r="TX72">
        <f t="shared" si="996"/>
        <v>0</v>
      </c>
      <c r="TY72">
        <f t="shared" si="997"/>
        <v>0</v>
      </c>
      <c r="TZ72">
        <f t="shared" si="998"/>
        <v>0</v>
      </c>
      <c r="UA72">
        <f t="shared" si="999"/>
        <v>0</v>
      </c>
      <c r="UB72">
        <f t="shared" si="1000"/>
        <v>0</v>
      </c>
      <c r="UC72">
        <f t="shared" si="1001"/>
        <v>0</v>
      </c>
      <c r="UD72">
        <f t="shared" si="1002"/>
        <v>0</v>
      </c>
      <c r="UE72">
        <f t="shared" si="1003"/>
        <v>0</v>
      </c>
      <c r="UF72">
        <f t="shared" si="1004"/>
        <v>0</v>
      </c>
      <c r="UG72">
        <f t="shared" si="1005"/>
        <v>0</v>
      </c>
      <c r="UH72">
        <f t="shared" si="1006"/>
        <v>0</v>
      </c>
      <c r="UI72">
        <f t="shared" si="1007"/>
        <v>0</v>
      </c>
      <c r="UJ72">
        <f t="shared" si="1008"/>
        <v>0</v>
      </c>
      <c r="UK72">
        <f t="shared" si="1009"/>
        <v>0</v>
      </c>
      <c r="UL72">
        <f t="shared" si="1010"/>
        <v>0</v>
      </c>
      <c r="UM72">
        <f t="shared" si="1011"/>
        <v>0</v>
      </c>
      <c r="UN72">
        <f t="shared" si="1012"/>
        <v>0</v>
      </c>
      <c r="UO72">
        <f t="shared" si="1013"/>
        <v>0</v>
      </c>
      <c r="UP72">
        <f t="shared" si="1014"/>
        <v>0</v>
      </c>
      <c r="UQ72">
        <f t="shared" si="1015"/>
        <v>0</v>
      </c>
      <c r="UR72">
        <f t="shared" si="1016"/>
        <v>0</v>
      </c>
      <c r="US72">
        <f t="shared" si="1017"/>
        <v>0</v>
      </c>
      <c r="UT72">
        <f t="shared" si="1018"/>
        <v>0</v>
      </c>
      <c r="UU72">
        <f t="shared" si="1019"/>
        <v>853</v>
      </c>
      <c r="UV72">
        <f t="shared" si="1020"/>
        <v>0</v>
      </c>
      <c r="UW72">
        <f t="shared" si="1021"/>
        <v>0</v>
      </c>
      <c r="UX72">
        <f t="shared" si="1022"/>
        <v>0</v>
      </c>
      <c r="UY72">
        <f t="shared" si="1023"/>
        <v>0</v>
      </c>
      <c r="UZ72" t="str">
        <f t="shared" si="1024"/>
        <v/>
      </c>
      <c r="VA72" t="str">
        <f t="shared" si="1025"/>
        <v/>
      </c>
      <c r="VB72">
        <f t="shared" si="1026"/>
        <v>3</v>
      </c>
      <c r="VY72">
        <f t="shared" si="1027"/>
        <v>999</v>
      </c>
      <c r="VZ72">
        <f t="shared" si="1028"/>
        <v>999</v>
      </c>
      <c r="WH72">
        <v>69</v>
      </c>
      <c r="WI72">
        <f t="shared" si="1132"/>
        <v>0</v>
      </c>
      <c r="WJ72">
        <f t="shared" si="1133"/>
        <v>4244.5</v>
      </c>
      <c r="WK72">
        <f t="shared" si="1134"/>
        <v>0</v>
      </c>
      <c r="WL72">
        <f t="shared" si="1135"/>
        <v>0</v>
      </c>
      <c r="WM72">
        <f t="shared" si="1136"/>
        <v>0</v>
      </c>
      <c r="WN72">
        <f t="shared" si="1137"/>
        <v>0</v>
      </c>
      <c r="WO72">
        <f t="shared" si="1138"/>
        <v>0</v>
      </c>
      <c r="WP72">
        <f t="shared" si="1139"/>
        <v>0</v>
      </c>
      <c r="WQ72">
        <f t="shared" si="1140"/>
        <v>0</v>
      </c>
      <c r="WR72">
        <f t="shared" si="1141"/>
        <v>0</v>
      </c>
      <c r="WS72">
        <f t="shared" si="1029"/>
        <v>0</v>
      </c>
      <c r="WT72">
        <f t="shared" si="1030"/>
        <v>163</v>
      </c>
      <c r="WU72">
        <f t="shared" si="1031"/>
        <v>0</v>
      </c>
      <c r="WV72">
        <f t="shared" si="1032"/>
        <v>0</v>
      </c>
      <c r="WW72">
        <f t="shared" si="1033"/>
        <v>0</v>
      </c>
      <c r="WX72">
        <f t="shared" si="1034"/>
        <v>0</v>
      </c>
      <c r="WY72">
        <f t="shared" si="1035"/>
        <v>0</v>
      </c>
      <c r="WZ72">
        <f t="shared" si="1036"/>
        <v>0</v>
      </c>
      <c r="XA72">
        <f t="shared" si="1037"/>
        <v>0</v>
      </c>
      <c r="XB72">
        <f t="shared" si="1038"/>
        <v>0</v>
      </c>
      <c r="XC72">
        <f t="shared" si="1039"/>
        <v>0</v>
      </c>
      <c r="XD72">
        <f t="shared" si="1040"/>
        <v>4178.7299999999996</v>
      </c>
      <c r="XE72">
        <f t="shared" si="1041"/>
        <v>0</v>
      </c>
      <c r="XF72">
        <f t="shared" si="1042"/>
        <v>0</v>
      </c>
      <c r="XG72">
        <f t="shared" si="1043"/>
        <v>0</v>
      </c>
      <c r="XH72">
        <f t="shared" si="1044"/>
        <v>0</v>
      </c>
      <c r="XI72">
        <f t="shared" si="1045"/>
        <v>0</v>
      </c>
      <c r="XJ72">
        <f t="shared" si="1046"/>
        <v>0</v>
      </c>
      <c r="XK72">
        <f t="shared" si="1047"/>
        <v>0</v>
      </c>
      <c r="XL72">
        <f t="shared" si="1048"/>
        <v>0</v>
      </c>
      <c r="XM72">
        <f t="shared" si="1049"/>
        <v>0</v>
      </c>
      <c r="XN72">
        <f t="shared" si="1050"/>
        <v>4178.7299999999996</v>
      </c>
      <c r="XO72">
        <f t="shared" si="1051"/>
        <v>0</v>
      </c>
      <c r="XP72">
        <f t="shared" si="1052"/>
        <v>0</v>
      </c>
      <c r="XQ72">
        <f t="shared" si="1053"/>
        <v>0</v>
      </c>
      <c r="XR72">
        <f t="shared" si="1054"/>
        <v>0</v>
      </c>
      <c r="XS72">
        <f t="shared" si="1055"/>
        <v>0</v>
      </c>
      <c r="XT72">
        <f t="shared" si="1056"/>
        <v>0</v>
      </c>
      <c r="XU72">
        <f t="shared" si="1057"/>
        <v>0</v>
      </c>
      <c r="XV72">
        <f t="shared" si="1058"/>
        <v>0</v>
      </c>
      <c r="XX72">
        <f t="shared" si="1059"/>
        <v>4244.5</v>
      </c>
      <c r="XY72">
        <f t="shared" si="1060"/>
        <v>4178.7299999999996</v>
      </c>
      <c r="XZ72">
        <f t="shared" si="1061"/>
        <v>97.23</v>
      </c>
    </row>
    <row r="73" spans="2:650" x14ac:dyDescent="0.45">
      <c r="B73" s="31">
        <f>IF((IF($D$20="Snowball",CJ16,FL16)&gt;0.005),13,"")</f>
        <v>13</v>
      </c>
      <c r="C73" s="32">
        <f>IF(AND((IF($D$20="Snowball",CJ16,FL16)&gt;0.005),$D$19&lt;&gt;""),EDATE($D$19,12),"")</f>
        <v>46388</v>
      </c>
      <c r="D73" s="29">
        <f t="shared" si="743"/>
        <v>653.00000000000114</v>
      </c>
      <c r="E73" s="29">
        <f t="shared" si="744"/>
        <v>217.45</v>
      </c>
      <c r="F73" s="29">
        <f t="shared" si="745"/>
        <v>435.55000000000115</v>
      </c>
      <c r="G73" s="29">
        <f t="shared" si="746"/>
        <v>13364.369999999999</v>
      </c>
      <c r="H73" s="35" t="str">
        <f t="shared" si="747"/>
        <v>Card B</v>
      </c>
      <c r="I73" s="36" t="str">
        <f t="shared" si="748"/>
        <v/>
      </c>
      <c r="AT73">
        <v>70</v>
      </c>
      <c r="AU73">
        <f t="shared" si="1062"/>
        <v>0</v>
      </c>
      <c r="AV73">
        <f t="shared" si="1063"/>
        <v>0</v>
      </c>
      <c r="AW73">
        <f t="shared" si="1064"/>
        <v>0</v>
      </c>
      <c r="AX73">
        <f t="shared" si="1065"/>
        <v>0</v>
      </c>
      <c r="AY73">
        <f t="shared" si="1066"/>
        <v>0</v>
      </c>
      <c r="AZ73">
        <f t="shared" si="1067"/>
        <v>0</v>
      </c>
      <c r="BA73">
        <f t="shared" si="1068"/>
        <v>0</v>
      </c>
      <c r="BB73">
        <f t="shared" si="1069"/>
        <v>0</v>
      </c>
      <c r="BC73">
        <f t="shared" si="1070"/>
        <v>0</v>
      </c>
      <c r="BD73">
        <f t="shared" si="1071"/>
        <v>0</v>
      </c>
      <c r="BE73">
        <f t="shared" si="749"/>
        <v>0</v>
      </c>
      <c r="BF73">
        <f t="shared" si="750"/>
        <v>0</v>
      </c>
      <c r="BG73">
        <f t="shared" si="751"/>
        <v>0</v>
      </c>
      <c r="BH73">
        <f t="shared" si="752"/>
        <v>0</v>
      </c>
      <c r="BI73">
        <f t="shared" si="753"/>
        <v>0</v>
      </c>
      <c r="BJ73">
        <f t="shared" si="754"/>
        <v>0</v>
      </c>
      <c r="BK73">
        <f t="shared" si="755"/>
        <v>0</v>
      </c>
      <c r="BL73">
        <f t="shared" si="756"/>
        <v>0</v>
      </c>
      <c r="BM73">
        <f t="shared" si="757"/>
        <v>0</v>
      </c>
      <c r="BN73">
        <f t="shared" si="758"/>
        <v>0</v>
      </c>
      <c r="BO73">
        <f t="shared" si="759"/>
        <v>0</v>
      </c>
      <c r="BP73">
        <f t="shared" si="760"/>
        <v>0</v>
      </c>
      <c r="BQ73">
        <f t="shared" si="761"/>
        <v>0</v>
      </c>
      <c r="BR73">
        <f t="shared" si="762"/>
        <v>0</v>
      </c>
      <c r="BS73">
        <f t="shared" si="763"/>
        <v>0</v>
      </c>
      <c r="BT73">
        <f t="shared" si="764"/>
        <v>0</v>
      </c>
      <c r="BU73">
        <f t="shared" si="765"/>
        <v>0</v>
      </c>
      <c r="BV73">
        <f t="shared" si="766"/>
        <v>0</v>
      </c>
      <c r="BW73">
        <f t="shared" si="767"/>
        <v>0</v>
      </c>
      <c r="BX73">
        <f t="shared" si="768"/>
        <v>0</v>
      </c>
      <c r="BY73">
        <f t="shared" si="769"/>
        <v>0</v>
      </c>
      <c r="BZ73">
        <f t="shared" si="770"/>
        <v>0</v>
      </c>
      <c r="CA73">
        <f t="shared" si="771"/>
        <v>0</v>
      </c>
      <c r="CB73">
        <f t="shared" si="772"/>
        <v>0</v>
      </c>
      <c r="CC73">
        <f t="shared" si="773"/>
        <v>0</v>
      </c>
      <c r="CD73">
        <f t="shared" si="774"/>
        <v>0</v>
      </c>
      <c r="CE73">
        <f t="shared" si="775"/>
        <v>0</v>
      </c>
      <c r="CF73">
        <f t="shared" si="776"/>
        <v>0</v>
      </c>
      <c r="CG73">
        <f t="shared" si="777"/>
        <v>0</v>
      </c>
      <c r="CH73">
        <f t="shared" si="778"/>
        <v>0</v>
      </c>
      <c r="CI73">
        <f t="shared" si="779"/>
        <v>653</v>
      </c>
      <c r="CJ73">
        <f t="shared" si="780"/>
        <v>0</v>
      </c>
      <c r="CK73">
        <f t="shared" si="781"/>
        <v>0</v>
      </c>
      <c r="CL73">
        <f t="shared" si="782"/>
        <v>0</v>
      </c>
      <c r="CM73">
        <f t="shared" si="783"/>
        <v>0</v>
      </c>
      <c r="CN73" t="str">
        <f t="shared" si="784"/>
        <v/>
      </c>
      <c r="CO73" t="str">
        <f t="shared" si="785"/>
        <v/>
      </c>
      <c r="CP73">
        <f t="shared" si="786"/>
        <v>3</v>
      </c>
      <c r="DM73">
        <f t="shared" si="787"/>
        <v>999</v>
      </c>
      <c r="DN73">
        <f t="shared" si="788"/>
        <v>999</v>
      </c>
      <c r="DV73">
        <v>70</v>
      </c>
      <c r="DW73">
        <f t="shared" si="1072"/>
        <v>0</v>
      </c>
      <c r="DX73">
        <f t="shared" si="1073"/>
        <v>0</v>
      </c>
      <c r="DY73">
        <f t="shared" si="1074"/>
        <v>0</v>
      </c>
      <c r="DZ73">
        <f t="shared" si="1075"/>
        <v>0</v>
      </c>
      <c r="EA73">
        <f t="shared" si="1076"/>
        <v>0</v>
      </c>
      <c r="EB73">
        <f t="shared" si="1077"/>
        <v>0</v>
      </c>
      <c r="EC73">
        <f t="shared" si="1078"/>
        <v>0</v>
      </c>
      <c r="ED73">
        <f t="shared" si="1079"/>
        <v>0</v>
      </c>
      <c r="EE73">
        <f t="shared" si="1080"/>
        <v>0</v>
      </c>
      <c r="EF73">
        <f t="shared" si="1081"/>
        <v>0</v>
      </c>
      <c r="EG73">
        <f t="shared" si="789"/>
        <v>0</v>
      </c>
      <c r="EH73">
        <f t="shared" si="790"/>
        <v>0</v>
      </c>
      <c r="EI73">
        <f t="shared" si="791"/>
        <v>0</v>
      </c>
      <c r="EJ73">
        <f t="shared" si="792"/>
        <v>0</v>
      </c>
      <c r="EK73">
        <f t="shared" si="793"/>
        <v>0</v>
      </c>
      <c r="EL73">
        <f t="shared" si="794"/>
        <v>0</v>
      </c>
      <c r="EM73">
        <f t="shared" si="795"/>
        <v>0</v>
      </c>
      <c r="EN73">
        <f t="shared" si="796"/>
        <v>0</v>
      </c>
      <c r="EO73">
        <f t="shared" si="797"/>
        <v>0</v>
      </c>
      <c r="EP73">
        <f t="shared" si="798"/>
        <v>0</v>
      </c>
      <c r="EQ73">
        <f t="shared" si="799"/>
        <v>0</v>
      </c>
      <c r="ER73">
        <f t="shared" si="800"/>
        <v>0</v>
      </c>
      <c r="ES73">
        <f t="shared" si="801"/>
        <v>0</v>
      </c>
      <c r="ET73">
        <f t="shared" si="802"/>
        <v>0</v>
      </c>
      <c r="EU73">
        <f t="shared" si="803"/>
        <v>0</v>
      </c>
      <c r="EV73">
        <f t="shared" si="804"/>
        <v>0</v>
      </c>
      <c r="EW73">
        <f t="shared" si="805"/>
        <v>0</v>
      </c>
      <c r="EX73">
        <f t="shared" si="806"/>
        <v>0</v>
      </c>
      <c r="EY73">
        <f t="shared" si="807"/>
        <v>0</v>
      </c>
      <c r="EZ73">
        <f t="shared" si="808"/>
        <v>0</v>
      </c>
      <c r="FA73">
        <f t="shared" si="809"/>
        <v>0</v>
      </c>
      <c r="FB73">
        <f t="shared" si="810"/>
        <v>0</v>
      </c>
      <c r="FC73">
        <f t="shared" si="811"/>
        <v>0</v>
      </c>
      <c r="FD73">
        <f t="shared" si="812"/>
        <v>0</v>
      </c>
      <c r="FE73">
        <f t="shared" si="813"/>
        <v>0</v>
      </c>
      <c r="FF73">
        <f t="shared" si="814"/>
        <v>0</v>
      </c>
      <c r="FG73">
        <f t="shared" si="815"/>
        <v>0</v>
      </c>
      <c r="FH73">
        <f t="shared" si="816"/>
        <v>0</v>
      </c>
      <c r="FI73">
        <f t="shared" si="817"/>
        <v>0</v>
      </c>
      <c r="FJ73">
        <f t="shared" si="818"/>
        <v>0</v>
      </c>
      <c r="FK73">
        <f t="shared" si="819"/>
        <v>653</v>
      </c>
      <c r="FL73">
        <f t="shared" si="820"/>
        <v>0</v>
      </c>
      <c r="FM73">
        <f t="shared" si="821"/>
        <v>0</v>
      </c>
      <c r="FN73">
        <f t="shared" si="822"/>
        <v>0</v>
      </c>
      <c r="FO73">
        <f t="shared" si="823"/>
        <v>0</v>
      </c>
      <c r="FP73" t="str">
        <f t="shared" si="824"/>
        <v/>
      </c>
      <c r="FQ73" t="str">
        <f t="shared" si="825"/>
        <v/>
      </c>
      <c r="FR73">
        <f t="shared" si="826"/>
        <v>3</v>
      </c>
      <c r="GO73">
        <f t="shared" si="827"/>
        <v>999</v>
      </c>
      <c r="GP73">
        <f t="shared" si="828"/>
        <v>999</v>
      </c>
      <c r="GX73">
        <v>70</v>
      </c>
      <c r="GY73">
        <f t="shared" si="1082"/>
        <v>0</v>
      </c>
      <c r="GZ73">
        <f t="shared" si="1083"/>
        <v>543.64</v>
      </c>
      <c r="HA73">
        <f t="shared" si="1084"/>
        <v>0</v>
      </c>
      <c r="HB73">
        <f t="shared" si="1085"/>
        <v>0</v>
      </c>
      <c r="HC73">
        <f t="shared" si="1086"/>
        <v>0</v>
      </c>
      <c r="HD73">
        <f t="shared" si="1087"/>
        <v>0</v>
      </c>
      <c r="HE73">
        <f t="shared" si="1088"/>
        <v>0</v>
      </c>
      <c r="HF73">
        <f t="shared" si="1089"/>
        <v>0</v>
      </c>
      <c r="HG73">
        <f t="shared" si="1090"/>
        <v>0</v>
      </c>
      <c r="HH73">
        <f t="shared" si="1091"/>
        <v>0</v>
      </c>
      <c r="HI73">
        <f t="shared" si="829"/>
        <v>0</v>
      </c>
      <c r="HJ73">
        <f t="shared" si="830"/>
        <v>163</v>
      </c>
      <c r="HK73">
        <f t="shared" si="831"/>
        <v>0</v>
      </c>
      <c r="HL73">
        <f t="shared" si="832"/>
        <v>0</v>
      </c>
      <c r="HM73">
        <f t="shared" si="833"/>
        <v>0</v>
      </c>
      <c r="HN73">
        <f t="shared" si="834"/>
        <v>0</v>
      </c>
      <c r="HO73">
        <f t="shared" si="835"/>
        <v>0</v>
      </c>
      <c r="HP73">
        <f t="shared" si="836"/>
        <v>0</v>
      </c>
      <c r="HQ73">
        <f t="shared" si="837"/>
        <v>0</v>
      </c>
      <c r="HR73">
        <f t="shared" si="838"/>
        <v>0</v>
      </c>
      <c r="HS73">
        <f t="shared" si="839"/>
        <v>0</v>
      </c>
      <c r="HT73">
        <f t="shared" si="840"/>
        <v>393.09000000000003</v>
      </c>
      <c r="HU73">
        <f t="shared" si="841"/>
        <v>0</v>
      </c>
      <c r="HV73">
        <f t="shared" si="842"/>
        <v>0</v>
      </c>
      <c r="HW73">
        <f t="shared" si="843"/>
        <v>0</v>
      </c>
      <c r="HX73">
        <f t="shared" si="844"/>
        <v>0</v>
      </c>
      <c r="HY73">
        <f t="shared" si="845"/>
        <v>0</v>
      </c>
      <c r="HZ73">
        <f t="shared" si="846"/>
        <v>0</v>
      </c>
      <c r="IA73">
        <f t="shared" si="847"/>
        <v>0</v>
      </c>
      <c r="IB73">
        <f t="shared" si="848"/>
        <v>0</v>
      </c>
      <c r="IC73">
        <f t="shared" si="849"/>
        <v>0</v>
      </c>
      <c r="ID73">
        <f t="shared" si="850"/>
        <v>103.09</v>
      </c>
      <c r="IE73">
        <f t="shared" si="851"/>
        <v>0</v>
      </c>
      <c r="IF73">
        <f t="shared" si="852"/>
        <v>0</v>
      </c>
      <c r="IG73">
        <f t="shared" si="853"/>
        <v>0</v>
      </c>
      <c r="IH73">
        <f t="shared" si="854"/>
        <v>0</v>
      </c>
      <c r="II73">
        <f t="shared" si="855"/>
        <v>0</v>
      </c>
      <c r="IJ73">
        <f t="shared" si="856"/>
        <v>0</v>
      </c>
      <c r="IK73">
        <f t="shared" si="857"/>
        <v>0</v>
      </c>
      <c r="IL73">
        <f t="shared" si="858"/>
        <v>0</v>
      </c>
      <c r="IM73">
        <f t="shared" si="859"/>
        <v>290</v>
      </c>
      <c r="IN73">
        <f t="shared" si="860"/>
        <v>543.64</v>
      </c>
      <c r="IO73">
        <f t="shared" si="861"/>
        <v>103.09</v>
      </c>
      <c r="IP73">
        <f t="shared" si="862"/>
        <v>12.45</v>
      </c>
      <c r="IQ73">
        <f t="shared" si="863"/>
        <v>452.99999999999994</v>
      </c>
      <c r="IR73">
        <f t="shared" si="864"/>
        <v>2</v>
      </c>
      <c r="IS73" t="str">
        <f t="shared" si="865"/>
        <v/>
      </c>
      <c r="IT73">
        <f t="shared" si="866"/>
        <v>2</v>
      </c>
      <c r="JQ73">
        <f t="shared" si="867"/>
        <v>2</v>
      </c>
      <c r="JR73">
        <f t="shared" si="868"/>
        <v>999</v>
      </c>
      <c r="JZ73">
        <v>70</v>
      </c>
      <c r="KA73">
        <f t="shared" si="1092"/>
        <v>0</v>
      </c>
      <c r="KB73">
        <f t="shared" si="1093"/>
        <v>0</v>
      </c>
      <c r="KC73">
        <f t="shared" si="1094"/>
        <v>0</v>
      </c>
      <c r="KD73">
        <f t="shared" si="1095"/>
        <v>0</v>
      </c>
      <c r="KE73">
        <f t="shared" si="1096"/>
        <v>0</v>
      </c>
      <c r="KF73">
        <f t="shared" si="1097"/>
        <v>0</v>
      </c>
      <c r="KG73">
        <f t="shared" si="1098"/>
        <v>0</v>
      </c>
      <c r="KH73">
        <f t="shared" si="1099"/>
        <v>0</v>
      </c>
      <c r="KI73">
        <f t="shared" si="1100"/>
        <v>0</v>
      </c>
      <c r="KJ73">
        <f t="shared" si="1101"/>
        <v>0</v>
      </c>
      <c r="KK73">
        <f t="shared" si="869"/>
        <v>0</v>
      </c>
      <c r="KL73">
        <f t="shared" si="870"/>
        <v>0</v>
      </c>
      <c r="KM73">
        <f t="shared" si="871"/>
        <v>0</v>
      </c>
      <c r="KN73">
        <f t="shared" si="872"/>
        <v>0</v>
      </c>
      <c r="KO73">
        <f t="shared" si="873"/>
        <v>0</v>
      </c>
      <c r="KP73">
        <f t="shared" si="874"/>
        <v>0</v>
      </c>
      <c r="KQ73">
        <f t="shared" si="875"/>
        <v>0</v>
      </c>
      <c r="KR73">
        <f t="shared" si="876"/>
        <v>0</v>
      </c>
      <c r="KS73">
        <f t="shared" si="877"/>
        <v>0</v>
      </c>
      <c r="KT73">
        <f t="shared" si="878"/>
        <v>0</v>
      </c>
      <c r="KU73">
        <f t="shared" si="879"/>
        <v>0</v>
      </c>
      <c r="KV73">
        <f t="shared" si="880"/>
        <v>0</v>
      </c>
      <c r="KW73">
        <f t="shared" si="881"/>
        <v>0</v>
      </c>
      <c r="KX73">
        <f t="shared" si="882"/>
        <v>0</v>
      </c>
      <c r="KY73">
        <f t="shared" si="883"/>
        <v>0</v>
      </c>
      <c r="KZ73">
        <f t="shared" si="884"/>
        <v>0</v>
      </c>
      <c r="LA73">
        <f t="shared" si="885"/>
        <v>0</v>
      </c>
      <c r="LB73">
        <f t="shared" si="886"/>
        <v>0</v>
      </c>
      <c r="LC73">
        <f t="shared" si="887"/>
        <v>0</v>
      </c>
      <c r="LD73">
        <f t="shared" si="888"/>
        <v>0</v>
      </c>
      <c r="LE73">
        <f t="shared" si="889"/>
        <v>0</v>
      </c>
      <c r="LF73">
        <f t="shared" si="890"/>
        <v>0</v>
      </c>
      <c r="LG73">
        <f t="shared" si="891"/>
        <v>0</v>
      </c>
      <c r="LH73">
        <f t="shared" si="892"/>
        <v>0</v>
      </c>
      <c r="LI73">
        <f t="shared" si="893"/>
        <v>0</v>
      </c>
      <c r="LJ73">
        <f t="shared" si="894"/>
        <v>0</v>
      </c>
      <c r="LK73">
        <f t="shared" si="895"/>
        <v>0</v>
      </c>
      <c r="LL73">
        <f t="shared" si="896"/>
        <v>0</v>
      </c>
      <c r="LM73">
        <f t="shared" si="897"/>
        <v>0</v>
      </c>
      <c r="LN73">
        <f t="shared" si="898"/>
        <v>0</v>
      </c>
      <c r="LO73">
        <f t="shared" si="899"/>
        <v>553</v>
      </c>
      <c r="LP73">
        <f t="shared" si="900"/>
        <v>0</v>
      </c>
      <c r="LQ73">
        <f t="shared" si="901"/>
        <v>0</v>
      </c>
      <c r="LR73">
        <f t="shared" si="902"/>
        <v>0</v>
      </c>
      <c r="LS73">
        <f t="shared" si="903"/>
        <v>0</v>
      </c>
      <c r="LT73" t="str">
        <f t="shared" si="904"/>
        <v/>
      </c>
      <c r="LU73" t="str">
        <f t="shared" si="905"/>
        <v/>
      </c>
      <c r="LV73">
        <f t="shared" si="906"/>
        <v>3</v>
      </c>
      <c r="MS73">
        <f t="shared" si="907"/>
        <v>999</v>
      </c>
      <c r="MT73">
        <f t="shared" si="908"/>
        <v>999</v>
      </c>
      <c r="NB73">
        <v>70</v>
      </c>
      <c r="NC73">
        <f t="shared" si="1102"/>
        <v>0</v>
      </c>
      <c r="ND73">
        <f t="shared" si="1103"/>
        <v>0</v>
      </c>
      <c r="NE73">
        <f t="shared" si="1104"/>
        <v>0</v>
      </c>
      <c r="NF73">
        <f t="shared" si="1105"/>
        <v>0</v>
      </c>
      <c r="NG73">
        <f t="shared" si="1106"/>
        <v>0</v>
      </c>
      <c r="NH73">
        <f t="shared" si="1107"/>
        <v>0</v>
      </c>
      <c r="NI73">
        <f t="shared" si="1108"/>
        <v>0</v>
      </c>
      <c r="NJ73">
        <f t="shared" si="1109"/>
        <v>0</v>
      </c>
      <c r="NK73">
        <f t="shared" si="1110"/>
        <v>0</v>
      </c>
      <c r="NL73">
        <f t="shared" si="1111"/>
        <v>0</v>
      </c>
      <c r="NM73">
        <f t="shared" si="909"/>
        <v>0</v>
      </c>
      <c r="NN73">
        <f t="shared" si="910"/>
        <v>0</v>
      </c>
      <c r="NO73">
        <f t="shared" si="911"/>
        <v>0</v>
      </c>
      <c r="NP73">
        <f t="shared" si="912"/>
        <v>0</v>
      </c>
      <c r="NQ73">
        <f t="shared" si="913"/>
        <v>0</v>
      </c>
      <c r="NR73">
        <f t="shared" si="914"/>
        <v>0</v>
      </c>
      <c r="NS73">
        <f t="shared" si="915"/>
        <v>0</v>
      </c>
      <c r="NT73">
        <f t="shared" si="916"/>
        <v>0</v>
      </c>
      <c r="NU73">
        <f t="shared" si="917"/>
        <v>0</v>
      </c>
      <c r="NV73">
        <f t="shared" si="918"/>
        <v>0</v>
      </c>
      <c r="NW73">
        <f t="shared" si="919"/>
        <v>0</v>
      </c>
      <c r="NX73">
        <f t="shared" si="920"/>
        <v>0</v>
      </c>
      <c r="NY73">
        <f t="shared" si="921"/>
        <v>0</v>
      </c>
      <c r="NZ73">
        <f t="shared" si="922"/>
        <v>0</v>
      </c>
      <c r="OA73">
        <f t="shared" si="923"/>
        <v>0</v>
      </c>
      <c r="OB73">
        <f t="shared" si="924"/>
        <v>0</v>
      </c>
      <c r="OC73">
        <f t="shared" si="925"/>
        <v>0</v>
      </c>
      <c r="OD73">
        <f t="shared" si="926"/>
        <v>0</v>
      </c>
      <c r="OE73">
        <f t="shared" si="927"/>
        <v>0</v>
      </c>
      <c r="OF73">
        <f t="shared" si="928"/>
        <v>0</v>
      </c>
      <c r="OG73">
        <f t="shared" si="929"/>
        <v>0</v>
      </c>
      <c r="OH73">
        <f t="shared" si="930"/>
        <v>0</v>
      </c>
      <c r="OI73">
        <f t="shared" si="931"/>
        <v>0</v>
      </c>
      <c r="OJ73">
        <f t="shared" si="932"/>
        <v>0</v>
      </c>
      <c r="OK73">
        <f t="shared" si="933"/>
        <v>0</v>
      </c>
      <c r="OL73">
        <f t="shared" si="934"/>
        <v>0</v>
      </c>
      <c r="OM73">
        <f t="shared" si="935"/>
        <v>0</v>
      </c>
      <c r="ON73">
        <f t="shared" si="936"/>
        <v>0</v>
      </c>
      <c r="OO73">
        <f t="shared" si="937"/>
        <v>0</v>
      </c>
      <c r="OP73">
        <f t="shared" si="938"/>
        <v>0</v>
      </c>
      <c r="OQ73">
        <f t="shared" si="939"/>
        <v>653</v>
      </c>
      <c r="OR73">
        <f t="shared" si="940"/>
        <v>0</v>
      </c>
      <c r="OS73">
        <f t="shared" si="941"/>
        <v>0</v>
      </c>
      <c r="OT73">
        <f t="shared" si="942"/>
        <v>0</v>
      </c>
      <c r="OU73">
        <f t="shared" si="943"/>
        <v>0</v>
      </c>
      <c r="OV73" t="str">
        <f t="shared" si="944"/>
        <v/>
      </c>
      <c r="OW73" t="str">
        <f t="shared" si="945"/>
        <v/>
      </c>
      <c r="OX73">
        <f t="shared" si="946"/>
        <v>3</v>
      </c>
      <c r="PU73">
        <f t="shared" si="947"/>
        <v>999</v>
      </c>
      <c r="PV73">
        <f t="shared" si="948"/>
        <v>999</v>
      </c>
      <c r="QD73">
        <v>70</v>
      </c>
      <c r="QE73">
        <f t="shared" si="1112"/>
        <v>0</v>
      </c>
      <c r="QF73">
        <f t="shared" si="1113"/>
        <v>0</v>
      </c>
      <c r="QG73">
        <f t="shared" si="1114"/>
        <v>0</v>
      </c>
      <c r="QH73">
        <f t="shared" si="1115"/>
        <v>0</v>
      </c>
      <c r="QI73">
        <f t="shared" si="1116"/>
        <v>0</v>
      </c>
      <c r="QJ73">
        <f t="shared" si="1117"/>
        <v>0</v>
      </c>
      <c r="QK73">
        <f t="shared" si="1118"/>
        <v>0</v>
      </c>
      <c r="QL73">
        <f t="shared" si="1119"/>
        <v>0</v>
      </c>
      <c r="QM73">
        <f t="shared" si="1120"/>
        <v>0</v>
      </c>
      <c r="QN73">
        <f t="shared" si="1121"/>
        <v>0</v>
      </c>
      <c r="QO73">
        <f t="shared" si="949"/>
        <v>0</v>
      </c>
      <c r="QP73">
        <f t="shared" si="950"/>
        <v>0</v>
      </c>
      <c r="QQ73">
        <f t="shared" si="951"/>
        <v>0</v>
      </c>
      <c r="QR73">
        <f t="shared" si="952"/>
        <v>0</v>
      </c>
      <c r="QS73">
        <f t="shared" si="953"/>
        <v>0</v>
      </c>
      <c r="QT73">
        <f t="shared" si="954"/>
        <v>0</v>
      </c>
      <c r="QU73">
        <f t="shared" si="955"/>
        <v>0</v>
      </c>
      <c r="QV73">
        <f t="shared" si="956"/>
        <v>0</v>
      </c>
      <c r="QW73">
        <f t="shared" si="957"/>
        <v>0</v>
      </c>
      <c r="QX73">
        <f t="shared" si="958"/>
        <v>0</v>
      </c>
      <c r="QY73">
        <f t="shared" si="959"/>
        <v>0</v>
      </c>
      <c r="QZ73">
        <f t="shared" si="960"/>
        <v>0</v>
      </c>
      <c r="RA73">
        <f t="shared" si="961"/>
        <v>0</v>
      </c>
      <c r="RB73">
        <f t="shared" si="962"/>
        <v>0</v>
      </c>
      <c r="RC73">
        <f t="shared" si="963"/>
        <v>0</v>
      </c>
      <c r="RD73">
        <f t="shared" si="964"/>
        <v>0</v>
      </c>
      <c r="RE73">
        <f t="shared" si="965"/>
        <v>0</v>
      </c>
      <c r="RF73">
        <f t="shared" si="966"/>
        <v>0</v>
      </c>
      <c r="RG73">
        <f t="shared" si="967"/>
        <v>0</v>
      </c>
      <c r="RH73">
        <f t="shared" si="968"/>
        <v>0</v>
      </c>
      <c r="RI73">
        <f t="shared" si="969"/>
        <v>0</v>
      </c>
      <c r="RJ73">
        <f t="shared" si="970"/>
        <v>0</v>
      </c>
      <c r="RK73">
        <f t="shared" si="971"/>
        <v>0</v>
      </c>
      <c r="RL73">
        <f t="shared" si="972"/>
        <v>0</v>
      </c>
      <c r="RM73">
        <f t="shared" si="973"/>
        <v>0</v>
      </c>
      <c r="RN73">
        <f t="shared" si="974"/>
        <v>0</v>
      </c>
      <c r="RO73">
        <f t="shared" si="975"/>
        <v>0</v>
      </c>
      <c r="RP73">
        <f t="shared" si="976"/>
        <v>0</v>
      </c>
      <c r="RQ73">
        <f t="shared" si="977"/>
        <v>0</v>
      </c>
      <c r="RR73">
        <f t="shared" si="978"/>
        <v>0</v>
      </c>
      <c r="RS73">
        <f t="shared" si="979"/>
        <v>753</v>
      </c>
      <c r="RT73">
        <f t="shared" si="980"/>
        <v>0</v>
      </c>
      <c r="RU73">
        <f t="shared" si="981"/>
        <v>0</v>
      </c>
      <c r="RV73">
        <f t="shared" si="982"/>
        <v>0</v>
      </c>
      <c r="RW73">
        <f t="shared" si="983"/>
        <v>0</v>
      </c>
      <c r="RX73" t="str">
        <f t="shared" si="984"/>
        <v/>
      </c>
      <c r="RY73" t="str">
        <f t="shared" si="985"/>
        <v/>
      </c>
      <c r="RZ73">
        <f t="shared" si="986"/>
        <v>3</v>
      </c>
      <c r="SW73">
        <f t="shared" si="987"/>
        <v>999</v>
      </c>
      <c r="SX73">
        <f t="shared" si="988"/>
        <v>999</v>
      </c>
      <c r="TF73">
        <v>70</v>
      </c>
      <c r="TG73">
        <f t="shared" si="1122"/>
        <v>0</v>
      </c>
      <c r="TH73">
        <f t="shared" si="1123"/>
        <v>0</v>
      </c>
      <c r="TI73">
        <f t="shared" si="1124"/>
        <v>0</v>
      </c>
      <c r="TJ73">
        <f t="shared" si="1125"/>
        <v>0</v>
      </c>
      <c r="TK73">
        <f t="shared" si="1126"/>
        <v>0</v>
      </c>
      <c r="TL73">
        <f t="shared" si="1127"/>
        <v>0</v>
      </c>
      <c r="TM73">
        <f t="shared" si="1128"/>
        <v>0</v>
      </c>
      <c r="TN73">
        <f t="shared" si="1129"/>
        <v>0</v>
      </c>
      <c r="TO73">
        <f t="shared" si="1130"/>
        <v>0</v>
      </c>
      <c r="TP73">
        <f t="shared" si="1131"/>
        <v>0</v>
      </c>
      <c r="TQ73">
        <f t="shared" si="989"/>
        <v>0</v>
      </c>
      <c r="TR73">
        <f t="shared" si="990"/>
        <v>0</v>
      </c>
      <c r="TS73">
        <f t="shared" si="991"/>
        <v>0</v>
      </c>
      <c r="TT73">
        <f t="shared" si="992"/>
        <v>0</v>
      </c>
      <c r="TU73">
        <f t="shared" si="993"/>
        <v>0</v>
      </c>
      <c r="TV73">
        <f t="shared" si="994"/>
        <v>0</v>
      </c>
      <c r="TW73">
        <f t="shared" si="995"/>
        <v>0</v>
      </c>
      <c r="TX73">
        <f t="shared" si="996"/>
        <v>0</v>
      </c>
      <c r="TY73">
        <f t="shared" si="997"/>
        <v>0</v>
      </c>
      <c r="TZ73">
        <f t="shared" si="998"/>
        <v>0</v>
      </c>
      <c r="UA73">
        <f t="shared" si="999"/>
        <v>0</v>
      </c>
      <c r="UB73">
        <f t="shared" si="1000"/>
        <v>0</v>
      </c>
      <c r="UC73">
        <f t="shared" si="1001"/>
        <v>0</v>
      </c>
      <c r="UD73">
        <f t="shared" si="1002"/>
        <v>0</v>
      </c>
      <c r="UE73">
        <f t="shared" si="1003"/>
        <v>0</v>
      </c>
      <c r="UF73">
        <f t="shared" si="1004"/>
        <v>0</v>
      </c>
      <c r="UG73">
        <f t="shared" si="1005"/>
        <v>0</v>
      </c>
      <c r="UH73">
        <f t="shared" si="1006"/>
        <v>0</v>
      </c>
      <c r="UI73">
        <f t="shared" si="1007"/>
        <v>0</v>
      </c>
      <c r="UJ73">
        <f t="shared" si="1008"/>
        <v>0</v>
      </c>
      <c r="UK73">
        <f t="shared" si="1009"/>
        <v>0</v>
      </c>
      <c r="UL73">
        <f t="shared" si="1010"/>
        <v>0</v>
      </c>
      <c r="UM73">
        <f t="shared" si="1011"/>
        <v>0</v>
      </c>
      <c r="UN73">
        <f t="shared" si="1012"/>
        <v>0</v>
      </c>
      <c r="UO73">
        <f t="shared" si="1013"/>
        <v>0</v>
      </c>
      <c r="UP73">
        <f t="shared" si="1014"/>
        <v>0</v>
      </c>
      <c r="UQ73">
        <f t="shared" si="1015"/>
        <v>0</v>
      </c>
      <c r="UR73">
        <f t="shared" si="1016"/>
        <v>0</v>
      </c>
      <c r="US73">
        <f t="shared" si="1017"/>
        <v>0</v>
      </c>
      <c r="UT73">
        <f t="shared" si="1018"/>
        <v>0</v>
      </c>
      <c r="UU73">
        <f t="shared" si="1019"/>
        <v>853</v>
      </c>
      <c r="UV73">
        <f t="shared" si="1020"/>
        <v>0</v>
      </c>
      <c r="UW73">
        <f t="shared" si="1021"/>
        <v>0</v>
      </c>
      <c r="UX73">
        <f t="shared" si="1022"/>
        <v>0</v>
      </c>
      <c r="UY73">
        <f t="shared" si="1023"/>
        <v>0</v>
      </c>
      <c r="UZ73" t="str">
        <f t="shared" si="1024"/>
        <v/>
      </c>
      <c r="VA73" t="str">
        <f t="shared" si="1025"/>
        <v/>
      </c>
      <c r="VB73">
        <f t="shared" si="1026"/>
        <v>3</v>
      </c>
      <c r="VY73">
        <f t="shared" si="1027"/>
        <v>999</v>
      </c>
      <c r="VZ73">
        <f t="shared" si="1028"/>
        <v>999</v>
      </c>
      <c r="WH73">
        <v>70</v>
      </c>
      <c r="WI73">
        <f t="shared" si="1132"/>
        <v>0</v>
      </c>
      <c r="WJ73">
        <f t="shared" si="1133"/>
        <v>4178.7299999999996</v>
      </c>
      <c r="WK73">
        <f t="shared" si="1134"/>
        <v>0</v>
      </c>
      <c r="WL73">
        <f t="shared" si="1135"/>
        <v>0</v>
      </c>
      <c r="WM73">
        <f t="shared" si="1136"/>
        <v>0</v>
      </c>
      <c r="WN73">
        <f t="shared" si="1137"/>
        <v>0</v>
      </c>
      <c r="WO73">
        <f t="shared" si="1138"/>
        <v>0</v>
      </c>
      <c r="WP73">
        <f t="shared" si="1139"/>
        <v>0</v>
      </c>
      <c r="WQ73">
        <f t="shared" si="1140"/>
        <v>0</v>
      </c>
      <c r="WR73">
        <f t="shared" si="1141"/>
        <v>0</v>
      </c>
      <c r="WS73">
        <f t="shared" si="1029"/>
        <v>0</v>
      </c>
      <c r="WT73">
        <f t="shared" si="1030"/>
        <v>163</v>
      </c>
      <c r="WU73">
        <f t="shared" si="1031"/>
        <v>0</v>
      </c>
      <c r="WV73">
        <f t="shared" si="1032"/>
        <v>0</v>
      </c>
      <c r="WW73">
        <f t="shared" si="1033"/>
        <v>0</v>
      </c>
      <c r="WX73">
        <f t="shared" si="1034"/>
        <v>0</v>
      </c>
      <c r="WY73">
        <f t="shared" si="1035"/>
        <v>0</v>
      </c>
      <c r="WZ73">
        <f t="shared" si="1036"/>
        <v>0</v>
      </c>
      <c r="XA73">
        <f t="shared" si="1037"/>
        <v>0</v>
      </c>
      <c r="XB73">
        <f t="shared" si="1038"/>
        <v>0</v>
      </c>
      <c r="XC73">
        <f t="shared" si="1039"/>
        <v>0</v>
      </c>
      <c r="XD73">
        <f t="shared" si="1040"/>
        <v>4111.4599999999991</v>
      </c>
      <c r="XE73">
        <f t="shared" si="1041"/>
        <v>0</v>
      </c>
      <c r="XF73">
        <f t="shared" si="1042"/>
        <v>0</v>
      </c>
      <c r="XG73">
        <f t="shared" si="1043"/>
        <v>0</v>
      </c>
      <c r="XH73">
        <f t="shared" si="1044"/>
        <v>0</v>
      </c>
      <c r="XI73">
        <f t="shared" si="1045"/>
        <v>0</v>
      </c>
      <c r="XJ73">
        <f t="shared" si="1046"/>
        <v>0</v>
      </c>
      <c r="XK73">
        <f t="shared" si="1047"/>
        <v>0</v>
      </c>
      <c r="XL73">
        <f t="shared" si="1048"/>
        <v>0</v>
      </c>
      <c r="XM73">
        <f t="shared" si="1049"/>
        <v>0</v>
      </c>
      <c r="XN73">
        <f t="shared" si="1050"/>
        <v>4111.46</v>
      </c>
      <c r="XO73">
        <f t="shared" si="1051"/>
        <v>0</v>
      </c>
      <c r="XP73">
        <f t="shared" si="1052"/>
        <v>0</v>
      </c>
      <c r="XQ73">
        <f t="shared" si="1053"/>
        <v>0</v>
      </c>
      <c r="XR73">
        <f t="shared" si="1054"/>
        <v>0</v>
      </c>
      <c r="XS73">
        <f t="shared" si="1055"/>
        <v>0</v>
      </c>
      <c r="XT73">
        <f t="shared" si="1056"/>
        <v>0</v>
      </c>
      <c r="XU73">
        <f t="shared" si="1057"/>
        <v>0</v>
      </c>
      <c r="XV73">
        <f t="shared" si="1058"/>
        <v>0</v>
      </c>
      <c r="XX73">
        <f t="shared" si="1059"/>
        <v>4178.7299999999996</v>
      </c>
      <c r="XY73">
        <f t="shared" si="1060"/>
        <v>4111.46</v>
      </c>
      <c r="XZ73">
        <f t="shared" si="1061"/>
        <v>95.73</v>
      </c>
    </row>
    <row r="74" spans="2:650" x14ac:dyDescent="0.45">
      <c r="B74" s="31">
        <f>IF((IF($D$20="Snowball",CJ17,FL17)&gt;0.005),14,"")</f>
        <v>14</v>
      </c>
      <c r="C74" s="32">
        <f>IF(AND((IF($D$20="Snowball",CJ17,FL17)&gt;0.005),$D$19&lt;&gt;""),EDATE($D$19,13),"")</f>
        <v>46419</v>
      </c>
      <c r="D74" s="29">
        <f t="shared" si="743"/>
        <v>652.99999999999989</v>
      </c>
      <c r="E74" s="29">
        <f t="shared" si="744"/>
        <v>209.09</v>
      </c>
      <c r="F74" s="29">
        <f t="shared" si="745"/>
        <v>443.90999999999985</v>
      </c>
      <c r="G74" s="29">
        <f t="shared" si="746"/>
        <v>12920.46</v>
      </c>
      <c r="H74" s="35" t="str">
        <f t="shared" si="747"/>
        <v>Card B</v>
      </c>
      <c r="I74" s="36" t="str">
        <f t="shared" si="748"/>
        <v/>
      </c>
      <c r="AT74">
        <v>71</v>
      </c>
      <c r="AU74">
        <f t="shared" si="1062"/>
        <v>0</v>
      </c>
      <c r="AV74">
        <f t="shared" si="1063"/>
        <v>0</v>
      </c>
      <c r="AW74">
        <f t="shared" si="1064"/>
        <v>0</v>
      </c>
      <c r="AX74">
        <f t="shared" si="1065"/>
        <v>0</v>
      </c>
      <c r="AY74">
        <f t="shared" si="1066"/>
        <v>0</v>
      </c>
      <c r="AZ74">
        <f t="shared" si="1067"/>
        <v>0</v>
      </c>
      <c r="BA74">
        <f t="shared" si="1068"/>
        <v>0</v>
      </c>
      <c r="BB74">
        <f t="shared" si="1069"/>
        <v>0</v>
      </c>
      <c r="BC74">
        <f t="shared" si="1070"/>
        <v>0</v>
      </c>
      <c r="BD74">
        <f t="shared" si="1071"/>
        <v>0</v>
      </c>
      <c r="BE74">
        <f t="shared" si="749"/>
        <v>0</v>
      </c>
      <c r="BF74">
        <f t="shared" si="750"/>
        <v>0</v>
      </c>
      <c r="BG74">
        <f t="shared" si="751"/>
        <v>0</v>
      </c>
      <c r="BH74">
        <f t="shared" si="752"/>
        <v>0</v>
      </c>
      <c r="BI74">
        <f t="shared" si="753"/>
        <v>0</v>
      </c>
      <c r="BJ74">
        <f t="shared" si="754"/>
        <v>0</v>
      </c>
      <c r="BK74">
        <f t="shared" si="755"/>
        <v>0</v>
      </c>
      <c r="BL74">
        <f t="shared" si="756"/>
        <v>0</v>
      </c>
      <c r="BM74">
        <f t="shared" si="757"/>
        <v>0</v>
      </c>
      <c r="BN74">
        <f t="shared" si="758"/>
        <v>0</v>
      </c>
      <c r="BO74">
        <f t="shared" si="759"/>
        <v>0</v>
      </c>
      <c r="BP74">
        <f t="shared" si="760"/>
        <v>0</v>
      </c>
      <c r="BQ74">
        <f t="shared" si="761"/>
        <v>0</v>
      </c>
      <c r="BR74">
        <f t="shared" si="762"/>
        <v>0</v>
      </c>
      <c r="BS74">
        <f t="shared" si="763"/>
        <v>0</v>
      </c>
      <c r="BT74">
        <f t="shared" si="764"/>
        <v>0</v>
      </c>
      <c r="BU74">
        <f t="shared" si="765"/>
        <v>0</v>
      </c>
      <c r="BV74">
        <f t="shared" si="766"/>
        <v>0</v>
      </c>
      <c r="BW74">
        <f t="shared" si="767"/>
        <v>0</v>
      </c>
      <c r="BX74">
        <f t="shared" si="768"/>
        <v>0</v>
      </c>
      <c r="BY74">
        <f t="shared" si="769"/>
        <v>0</v>
      </c>
      <c r="BZ74">
        <f t="shared" si="770"/>
        <v>0</v>
      </c>
      <c r="CA74">
        <f t="shared" si="771"/>
        <v>0</v>
      </c>
      <c r="CB74">
        <f t="shared" si="772"/>
        <v>0</v>
      </c>
      <c r="CC74">
        <f t="shared" si="773"/>
        <v>0</v>
      </c>
      <c r="CD74">
        <f t="shared" si="774"/>
        <v>0</v>
      </c>
      <c r="CE74">
        <f t="shared" si="775"/>
        <v>0</v>
      </c>
      <c r="CF74">
        <f t="shared" si="776"/>
        <v>0</v>
      </c>
      <c r="CG74">
        <f t="shared" si="777"/>
        <v>0</v>
      </c>
      <c r="CH74">
        <f t="shared" si="778"/>
        <v>0</v>
      </c>
      <c r="CI74">
        <f t="shared" si="779"/>
        <v>653</v>
      </c>
      <c r="CJ74">
        <f t="shared" si="780"/>
        <v>0</v>
      </c>
      <c r="CK74">
        <f t="shared" si="781"/>
        <v>0</v>
      </c>
      <c r="CL74">
        <f t="shared" si="782"/>
        <v>0</v>
      </c>
      <c r="CM74">
        <f t="shared" si="783"/>
        <v>0</v>
      </c>
      <c r="CN74" t="str">
        <f t="shared" si="784"/>
        <v/>
      </c>
      <c r="CO74" t="str">
        <f t="shared" si="785"/>
        <v/>
      </c>
      <c r="CP74">
        <f t="shared" si="786"/>
        <v>3</v>
      </c>
      <c r="DM74">
        <f t="shared" si="787"/>
        <v>999</v>
      </c>
      <c r="DN74">
        <f t="shared" si="788"/>
        <v>999</v>
      </c>
      <c r="DV74">
        <v>71</v>
      </c>
      <c r="DW74">
        <f t="shared" si="1072"/>
        <v>0</v>
      </c>
      <c r="DX74">
        <f t="shared" si="1073"/>
        <v>0</v>
      </c>
      <c r="DY74">
        <f t="shared" si="1074"/>
        <v>0</v>
      </c>
      <c r="DZ74">
        <f t="shared" si="1075"/>
        <v>0</v>
      </c>
      <c r="EA74">
        <f t="shared" si="1076"/>
        <v>0</v>
      </c>
      <c r="EB74">
        <f t="shared" si="1077"/>
        <v>0</v>
      </c>
      <c r="EC74">
        <f t="shared" si="1078"/>
        <v>0</v>
      </c>
      <c r="ED74">
        <f t="shared" si="1079"/>
        <v>0</v>
      </c>
      <c r="EE74">
        <f t="shared" si="1080"/>
        <v>0</v>
      </c>
      <c r="EF74">
        <f t="shared" si="1081"/>
        <v>0</v>
      </c>
      <c r="EG74">
        <f t="shared" si="789"/>
        <v>0</v>
      </c>
      <c r="EH74">
        <f t="shared" si="790"/>
        <v>0</v>
      </c>
      <c r="EI74">
        <f t="shared" si="791"/>
        <v>0</v>
      </c>
      <c r="EJ74">
        <f t="shared" si="792"/>
        <v>0</v>
      </c>
      <c r="EK74">
        <f t="shared" si="793"/>
        <v>0</v>
      </c>
      <c r="EL74">
        <f t="shared" si="794"/>
        <v>0</v>
      </c>
      <c r="EM74">
        <f t="shared" si="795"/>
        <v>0</v>
      </c>
      <c r="EN74">
        <f t="shared" si="796"/>
        <v>0</v>
      </c>
      <c r="EO74">
        <f t="shared" si="797"/>
        <v>0</v>
      </c>
      <c r="EP74">
        <f t="shared" si="798"/>
        <v>0</v>
      </c>
      <c r="EQ74">
        <f t="shared" si="799"/>
        <v>0</v>
      </c>
      <c r="ER74">
        <f t="shared" si="800"/>
        <v>0</v>
      </c>
      <c r="ES74">
        <f t="shared" si="801"/>
        <v>0</v>
      </c>
      <c r="ET74">
        <f t="shared" si="802"/>
        <v>0</v>
      </c>
      <c r="EU74">
        <f t="shared" si="803"/>
        <v>0</v>
      </c>
      <c r="EV74">
        <f t="shared" si="804"/>
        <v>0</v>
      </c>
      <c r="EW74">
        <f t="shared" si="805"/>
        <v>0</v>
      </c>
      <c r="EX74">
        <f t="shared" si="806"/>
        <v>0</v>
      </c>
      <c r="EY74">
        <f t="shared" si="807"/>
        <v>0</v>
      </c>
      <c r="EZ74">
        <f t="shared" si="808"/>
        <v>0</v>
      </c>
      <c r="FA74">
        <f t="shared" si="809"/>
        <v>0</v>
      </c>
      <c r="FB74">
        <f t="shared" si="810"/>
        <v>0</v>
      </c>
      <c r="FC74">
        <f t="shared" si="811"/>
        <v>0</v>
      </c>
      <c r="FD74">
        <f t="shared" si="812"/>
        <v>0</v>
      </c>
      <c r="FE74">
        <f t="shared" si="813"/>
        <v>0</v>
      </c>
      <c r="FF74">
        <f t="shared" si="814"/>
        <v>0</v>
      </c>
      <c r="FG74">
        <f t="shared" si="815"/>
        <v>0</v>
      </c>
      <c r="FH74">
        <f t="shared" si="816"/>
        <v>0</v>
      </c>
      <c r="FI74">
        <f t="shared" si="817"/>
        <v>0</v>
      </c>
      <c r="FJ74">
        <f t="shared" si="818"/>
        <v>0</v>
      </c>
      <c r="FK74">
        <f t="shared" si="819"/>
        <v>653</v>
      </c>
      <c r="FL74">
        <f t="shared" si="820"/>
        <v>0</v>
      </c>
      <c r="FM74">
        <f t="shared" si="821"/>
        <v>0</v>
      </c>
      <c r="FN74">
        <f t="shared" si="822"/>
        <v>0</v>
      </c>
      <c r="FO74">
        <f t="shared" si="823"/>
        <v>0</v>
      </c>
      <c r="FP74" t="str">
        <f t="shared" si="824"/>
        <v/>
      </c>
      <c r="FQ74" t="str">
        <f t="shared" si="825"/>
        <v/>
      </c>
      <c r="FR74">
        <f t="shared" si="826"/>
        <v>3</v>
      </c>
      <c r="GO74">
        <f t="shared" si="827"/>
        <v>999</v>
      </c>
      <c r="GP74">
        <f t="shared" si="828"/>
        <v>999</v>
      </c>
      <c r="GX74">
        <v>71</v>
      </c>
      <c r="GY74">
        <f t="shared" si="1082"/>
        <v>0</v>
      </c>
      <c r="GZ74">
        <f t="shared" si="1083"/>
        <v>103.09</v>
      </c>
      <c r="HA74">
        <f t="shared" si="1084"/>
        <v>0</v>
      </c>
      <c r="HB74">
        <f t="shared" si="1085"/>
        <v>0</v>
      </c>
      <c r="HC74">
        <f t="shared" si="1086"/>
        <v>0</v>
      </c>
      <c r="HD74">
        <f t="shared" si="1087"/>
        <v>0</v>
      </c>
      <c r="HE74">
        <f t="shared" si="1088"/>
        <v>0</v>
      </c>
      <c r="HF74">
        <f t="shared" si="1089"/>
        <v>0</v>
      </c>
      <c r="HG74">
        <f t="shared" si="1090"/>
        <v>0</v>
      </c>
      <c r="HH74">
        <f t="shared" si="1091"/>
        <v>0</v>
      </c>
      <c r="HI74">
        <f t="shared" si="829"/>
        <v>0</v>
      </c>
      <c r="HJ74">
        <f t="shared" si="830"/>
        <v>105.45</v>
      </c>
      <c r="HK74">
        <f t="shared" si="831"/>
        <v>0</v>
      </c>
      <c r="HL74">
        <f t="shared" si="832"/>
        <v>0</v>
      </c>
      <c r="HM74">
        <f t="shared" si="833"/>
        <v>0</v>
      </c>
      <c r="HN74">
        <f t="shared" si="834"/>
        <v>0</v>
      </c>
      <c r="HO74">
        <f t="shared" si="835"/>
        <v>0</v>
      </c>
      <c r="HP74">
        <f t="shared" si="836"/>
        <v>0</v>
      </c>
      <c r="HQ74">
        <f t="shared" si="837"/>
        <v>0</v>
      </c>
      <c r="HR74">
        <f t="shared" si="838"/>
        <v>0</v>
      </c>
      <c r="HS74">
        <f t="shared" si="839"/>
        <v>0</v>
      </c>
      <c r="HT74">
        <f t="shared" si="840"/>
        <v>0</v>
      </c>
      <c r="HU74">
        <f t="shared" si="841"/>
        <v>0</v>
      </c>
      <c r="HV74">
        <f t="shared" si="842"/>
        <v>0</v>
      </c>
      <c r="HW74">
        <f t="shared" si="843"/>
        <v>0</v>
      </c>
      <c r="HX74">
        <f t="shared" si="844"/>
        <v>0</v>
      </c>
      <c r="HY74">
        <f t="shared" si="845"/>
        <v>0</v>
      </c>
      <c r="HZ74">
        <f t="shared" si="846"/>
        <v>0</v>
      </c>
      <c r="IA74">
        <f t="shared" si="847"/>
        <v>0</v>
      </c>
      <c r="IB74">
        <f t="shared" si="848"/>
        <v>0</v>
      </c>
      <c r="IC74">
        <f t="shared" si="849"/>
        <v>0</v>
      </c>
      <c r="ID74">
        <f t="shared" si="850"/>
        <v>0</v>
      </c>
      <c r="IE74">
        <f t="shared" si="851"/>
        <v>0</v>
      </c>
      <c r="IF74">
        <f t="shared" si="852"/>
        <v>0</v>
      </c>
      <c r="IG74">
        <f t="shared" si="853"/>
        <v>0</v>
      </c>
      <c r="IH74">
        <f t="shared" si="854"/>
        <v>0</v>
      </c>
      <c r="II74">
        <f t="shared" si="855"/>
        <v>0</v>
      </c>
      <c r="IJ74">
        <f t="shared" si="856"/>
        <v>0</v>
      </c>
      <c r="IK74">
        <f t="shared" si="857"/>
        <v>0</v>
      </c>
      <c r="IL74">
        <f t="shared" si="858"/>
        <v>0</v>
      </c>
      <c r="IM74">
        <f t="shared" si="859"/>
        <v>347.55</v>
      </c>
      <c r="IN74">
        <f t="shared" si="860"/>
        <v>103.09</v>
      </c>
      <c r="IO74">
        <f t="shared" si="861"/>
        <v>0</v>
      </c>
      <c r="IP74">
        <f t="shared" si="862"/>
        <v>2.36</v>
      </c>
      <c r="IQ74">
        <f t="shared" si="863"/>
        <v>105.45</v>
      </c>
      <c r="IR74">
        <f t="shared" si="864"/>
        <v>2</v>
      </c>
      <c r="IS74">
        <f t="shared" si="865"/>
        <v>2</v>
      </c>
      <c r="IT74">
        <f t="shared" si="866"/>
        <v>3</v>
      </c>
      <c r="JQ74">
        <f t="shared" si="867"/>
        <v>2</v>
      </c>
      <c r="JR74">
        <f t="shared" si="868"/>
        <v>2</v>
      </c>
      <c r="JZ74">
        <v>71</v>
      </c>
      <c r="KA74">
        <f t="shared" si="1092"/>
        <v>0</v>
      </c>
      <c r="KB74">
        <f t="shared" si="1093"/>
        <v>0</v>
      </c>
      <c r="KC74">
        <f t="shared" si="1094"/>
        <v>0</v>
      </c>
      <c r="KD74">
        <f t="shared" si="1095"/>
        <v>0</v>
      </c>
      <c r="KE74">
        <f t="shared" si="1096"/>
        <v>0</v>
      </c>
      <c r="KF74">
        <f t="shared" si="1097"/>
        <v>0</v>
      </c>
      <c r="KG74">
        <f t="shared" si="1098"/>
        <v>0</v>
      </c>
      <c r="KH74">
        <f t="shared" si="1099"/>
        <v>0</v>
      </c>
      <c r="KI74">
        <f t="shared" si="1100"/>
        <v>0</v>
      </c>
      <c r="KJ74">
        <f t="shared" si="1101"/>
        <v>0</v>
      </c>
      <c r="KK74">
        <f t="shared" si="869"/>
        <v>0</v>
      </c>
      <c r="KL74">
        <f t="shared" si="870"/>
        <v>0</v>
      </c>
      <c r="KM74">
        <f t="shared" si="871"/>
        <v>0</v>
      </c>
      <c r="KN74">
        <f t="shared" si="872"/>
        <v>0</v>
      </c>
      <c r="KO74">
        <f t="shared" si="873"/>
        <v>0</v>
      </c>
      <c r="KP74">
        <f t="shared" si="874"/>
        <v>0</v>
      </c>
      <c r="KQ74">
        <f t="shared" si="875"/>
        <v>0</v>
      </c>
      <c r="KR74">
        <f t="shared" si="876"/>
        <v>0</v>
      </c>
      <c r="KS74">
        <f t="shared" si="877"/>
        <v>0</v>
      </c>
      <c r="KT74">
        <f t="shared" si="878"/>
        <v>0</v>
      </c>
      <c r="KU74">
        <f t="shared" si="879"/>
        <v>0</v>
      </c>
      <c r="KV74">
        <f t="shared" si="880"/>
        <v>0</v>
      </c>
      <c r="KW74">
        <f t="shared" si="881"/>
        <v>0</v>
      </c>
      <c r="KX74">
        <f t="shared" si="882"/>
        <v>0</v>
      </c>
      <c r="KY74">
        <f t="shared" si="883"/>
        <v>0</v>
      </c>
      <c r="KZ74">
        <f t="shared" si="884"/>
        <v>0</v>
      </c>
      <c r="LA74">
        <f t="shared" si="885"/>
        <v>0</v>
      </c>
      <c r="LB74">
        <f t="shared" si="886"/>
        <v>0</v>
      </c>
      <c r="LC74">
        <f t="shared" si="887"/>
        <v>0</v>
      </c>
      <c r="LD74">
        <f t="shared" si="888"/>
        <v>0</v>
      </c>
      <c r="LE74">
        <f t="shared" si="889"/>
        <v>0</v>
      </c>
      <c r="LF74">
        <f t="shared" si="890"/>
        <v>0</v>
      </c>
      <c r="LG74">
        <f t="shared" si="891"/>
        <v>0</v>
      </c>
      <c r="LH74">
        <f t="shared" si="892"/>
        <v>0</v>
      </c>
      <c r="LI74">
        <f t="shared" si="893"/>
        <v>0</v>
      </c>
      <c r="LJ74">
        <f t="shared" si="894"/>
        <v>0</v>
      </c>
      <c r="LK74">
        <f t="shared" si="895"/>
        <v>0</v>
      </c>
      <c r="LL74">
        <f t="shared" si="896"/>
        <v>0</v>
      </c>
      <c r="LM74">
        <f t="shared" si="897"/>
        <v>0</v>
      </c>
      <c r="LN74">
        <f t="shared" si="898"/>
        <v>0</v>
      </c>
      <c r="LO74">
        <f t="shared" si="899"/>
        <v>553</v>
      </c>
      <c r="LP74">
        <f t="shared" si="900"/>
        <v>0</v>
      </c>
      <c r="LQ74">
        <f t="shared" si="901"/>
        <v>0</v>
      </c>
      <c r="LR74">
        <f t="shared" si="902"/>
        <v>0</v>
      </c>
      <c r="LS74">
        <f t="shared" si="903"/>
        <v>0</v>
      </c>
      <c r="LT74" t="str">
        <f t="shared" si="904"/>
        <v/>
      </c>
      <c r="LU74" t="str">
        <f t="shared" si="905"/>
        <v/>
      </c>
      <c r="LV74">
        <f t="shared" si="906"/>
        <v>3</v>
      </c>
      <c r="MS74">
        <f t="shared" si="907"/>
        <v>999</v>
      </c>
      <c r="MT74">
        <f t="shared" si="908"/>
        <v>999</v>
      </c>
      <c r="NB74">
        <v>71</v>
      </c>
      <c r="NC74">
        <f t="shared" si="1102"/>
        <v>0</v>
      </c>
      <c r="ND74">
        <f t="shared" si="1103"/>
        <v>0</v>
      </c>
      <c r="NE74">
        <f t="shared" si="1104"/>
        <v>0</v>
      </c>
      <c r="NF74">
        <f t="shared" si="1105"/>
        <v>0</v>
      </c>
      <c r="NG74">
        <f t="shared" si="1106"/>
        <v>0</v>
      </c>
      <c r="NH74">
        <f t="shared" si="1107"/>
        <v>0</v>
      </c>
      <c r="NI74">
        <f t="shared" si="1108"/>
        <v>0</v>
      </c>
      <c r="NJ74">
        <f t="shared" si="1109"/>
        <v>0</v>
      </c>
      <c r="NK74">
        <f t="shared" si="1110"/>
        <v>0</v>
      </c>
      <c r="NL74">
        <f t="shared" si="1111"/>
        <v>0</v>
      </c>
      <c r="NM74">
        <f t="shared" si="909"/>
        <v>0</v>
      </c>
      <c r="NN74">
        <f t="shared" si="910"/>
        <v>0</v>
      </c>
      <c r="NO74">
        <f t="shared" si="911"/>
        <v>0</v>
      </c>
      <c r="NP74">
        <f t="shared" si="912"/>
        <v>0</v>
      </c>
      <c r="NQ74">
        <f t="shared" si="913"/>
        <v>0</v>
      </c>
      <c r="NR74">
        <f t="shared" si="914"/>
        <v>0</v>
      </c>
      <c r="NS74">
        <f t="shared" si="915"/>
        <v>0</v>
      </c>
      <c r="NT74">
        <f t="shared" si="916"/>
        <v>0</v>
      </c>
      <c r="NU74">
        <f t="shared" si="917"/>
        <v>0</v>
      </c>
      <c r="NV74">
        <f t="shared" si="918"/>
        <v>0</v>
      </c>
      <c r="NW74">
        <f t="shared" si="919"/>
        <v>0</v>
      </c>
      <c r="NX74">
        <f t="shared" si="920"/>
        <v>0</v>
      </c>
      <c r="NY74">
        <f t="shared" si="921"/>
        <v>0</v>
      </c>
      <c r="NZ74">
        <f t="shared" si="922"/>
        <v>0</v>
      </c>
      <c r="OA74">
        <f t="shared" si="923"/>
        <v>0</v>
      </c>
      <c r="OB74">
        <f t="shared" si="924"/>
        <v>0</v>
      </c>
      <c r="OC74">
        <f t="shared" si="925"/>
        <v>0</v>
      </c>
      <c r="OD74">
        <f t="shared" si="926"/>
        <v>0</v>
      </c>
      <c r="OE74">
        <f t="shared" si="927"/>
        <v>0</v>
      </c>
      <c r="OF74">
        <f t="shared" si="928"/>
        <v>0</v>
      </c>
      <c r="OG74">
        <f t="shared" si="929"/>
        <v>0</v>
      </c>
      <c r="OH74">
        <f t="shared" si="930"/>
        <v>0</v>
      </c>
      <c r="OI74">
        <f t="shared" si="931"/>
        <v>0</v>
      </c>
      <c r="OJ74">
        <f t="shared" si="932"/>
        <v>0</v>
      </c>
      <c r="OK74">
        <f t="shared" si="933"/>
        <v>0</v>
      </c>
      <c r="OL74">
        <f t="shared" si="934"/>
        <v>0</v>
      </c>
      <c r="OM74">
        <f t="shared" si="935"/>
        <v>0</v>
      </c>
      <c r="ON74">
        <f t="shared" si="936"/>
        <v>0</v>
      </c>
      <c r="OO74">
        <f t="shared" si="937"/>
        <v>0</v>
      </c>
      <c r="OP74">
        <f t="shared" si="938"/>
        <v>0</v>
      </c>
      <c r="OQ74">
        <f t="shared" si="939"/>
        <v>653</v>
      </c>
      <c r="OR74">
        <f t="shared" si="940"/>
        <v>0</v>
      </c>
      <c r="OS74">
        <f t="shared" si="941"/>
        <v>0</v>
      </c>
      <c r="OT74">
        <f t="shared" si="942"/>
        <v>0</v>
      </c>
      <c r="OU74">
        <f t="shared" si="943"/>
        <v>0</v>
      </c>
      <c r="OV74" t="str">
        <f t="shared" si="944"/>
        <v/>
      </c>
      <c r="OW74" t="str">
        <f t="shared" si="945"/>
        <v/>
      </c>
      <c r="OX74">
        <f t="shared" si="946"/>
        <v>3</v>
      </c>
      <c r="PU74">
        <f t="shared" si="947"/>
        <v>999</v>
      </c>
      <c r="PV74">
        <f t="shared" si="948"/>
        <v>999</v>
      </c>
      <c r="QD74">
        <v>71</v>
      </c>
      <c r="QE74">
        <f t="shared" si="1112"/>
        <v>0</v>
      </c>
      <c r="QF74">
        <f t="shared" si="1113"/>
        <v>0</v>
      </c>
      <c r="QG74">
        <f t="shared" si="1114"/>
        <v>0</v>
      </c>
      <c r="QH74">
        <f t="shared" si="1115"/>
        <v>0</v>
      </c>
      <c r="QI74">
        <f t="shared" si="1116"/>
        <v>0</v>
      </c>
      <c r="QJ74">
        <f t="shared" si="1117"/>
        <v>0</v>
      </c>
      <c r="QK74">
        <f t="shared" si="1118"/>
        <v>0</v>
      </c>
      <c r="QL74">
        <f t="shared" si="1119"/>
        <v>0</v>
      </c>
      <c r="QM74">
        <f t="shared" si="1120"/>
        <v>0</v>
      </c>
      <c r="QN74">
        <f t="shared" si="1121"/>
        <v>0</v>
      </c>
      <c r="QO74">
        <f t="shared" si="949"/>
        <v>0</v>
      </c>
      <c r="QP74">
        <f t="shared" si="950"/>
        <v>0</v>
      </c>
      <c r="QQ74">
        <f t="shared" si="951"/>
        <v>0</v>
      </c>
      <c r="QR74">
        <f t="shared" si="952"/>
        <v>0</v>
      </c>
      <c r="QS74">
        <f t="shared" si="953"/>
        <v>0</v>
      </c>
      <c r="QT74">
        <f t="shared" si="954"/>
        <v>0</v>
      </c>
      <c r="QU74">
        <f t="shared" si="955"/>
        <v>0</v>
      </c>
      <c r="QV74">
        <f t="shared" si="956"/>
        <v>0</v>
      </c>
      <c r="QW74">
        <f t="shared" si="957"/>
        <v>0</v>
      </c>
      <c r="QX74">
        <f t="shared" si="958"/>
        <v>0</v>
      </c>
      <c r="QY74">
        <f t="shared" si="959"/>
        <v>0</v>
      </c>
      <c r="QZ74">
        <f t="shared" si="960"/>
        <v>0</v>
      </c>
      <c r="RA74">
        <f t="shared" si="961"/>
        <v>0</v>
      </c>
      <c r="RB74">
        <f t="shared" si="962"/>
        <v>0</v>
      </c>
      <c r="RC74">
        <f t="shared" si="963"/>
        <v>0</v>
      </c>
      <c r="RD74">
        <f t="shared" si="964"/>
        <v>0</v>
      </c>
      <c r="RE74">
        <f t="shared" si="965"/>
        <v>0</v>
      </c>
      <c r="RF74">
        <f t="shared" si="966"/>
        <v>0</v>
      </c>
      <c r="RG74">
        <f t="shared" si="967"/>
        <v>0</v>
      </c>
      <c r="RH74">
        <f t="shared" si="968"/>
        <v>0</v>
      </c>
      <c r="RI74">
        <f t="shared" si="969"/>
        <v>0</v>
      </c>
      <c r="RJ74">
        <f t="shared" si="970"/>
        <v>0</v>
      </c>
      <c r="RK74">
        <f t="shared" si="971"/>
        <v>0</v>
      </c>
      <c r="RL74">
        <f t="shared" si="972"/>
        <v>0</v>
      </c>
      <c r="RM74">
        <f t="shared" si="973"/>
        <v>0</v>
      </c>
      <c r="RN74">
        <f t="shared" si="974"/>
        <v>0</v>
      </c>
      <c r="RO74">
        <f t="shared" si="975"/>
        <v>0</v>
      </c>
      <c r="RP74">
        <f t="shared" si="976"/>
        <v>0</v>
      </c>
      <c r="RQ74">
        <f t="shared" si="977"/>
        <v>0</v>
      </c>
      <c r="RR74">
        <f t="shared" si="978"/>
        <v>0</v>
      </c>
      <c r="RS74">
        <f t="shared" si="979"/>
        <v>753</v>
      </c>
      <c r="RT74">
        <f t="shared" si="980"/>
        <v>0</v>
      </c>
      <c r="RU74">
        <f t="shared" si="981"/>
        <v>0</v>
      </c>
      <c r="RV74">
        <f t="shared" si="982"/>
        <v>0</v>
      </c>
      <c r="RW74">
        <f t="shared" si="983"/>
        <v>0</v>
      </c>
      <c r="RX74" t="str">
        <f t="shared" si="984"/>
        <v/>
      </c>
      <c r="RY74" t="str">
        <f t="shared" si="985"/>
        <v/>
      </c>
      <c r="RZ74">
        <f t="shared" si="986"/>
        <v>3</v>
      </c>
      <c r="SW74">
        <f t="shared" si="987"/>
        <v>999</v>
      </c>
      <c r="SX74">
        <f t="shared" si="988"/>
        <v>999</v>
      </c>
      <c r="TF74">
        <v>71</v>
      </c>
      <c r="TG74">
        <f t="shared" si="1122"/>
        <v>0</v>
      </c>
      <c r="TH74">
        <f t="shared" si="1123"/>
        <v>0</v>
      </c>
      <c r="TI74">
        <f t="shared" si="1124"/>
        <v>0</v>
      </c>
      <c r="TJ74">
        <f t="shared" si="1125"/>
        <v>0</v>
      </c>
      <c r="TK74">
        <f t="shared" si="1126"/>
        <v>0</v>
      </c>
      <c r="TL74">
        <f t="shared" si="1127"/>
        <v>0</v>
      </c>
      <c r="TM74">
        <f t="shared" si="1128"/>
        <v>0</v>
      </c>
      <c r="TN74">
        <f t="shared" si="1129"/>
        <v>0</v>
      </c>
      <c r="TO74">
        <f t="shared" si="1130"/>
        <v>0</v>
      </c>
      <c r="TP74">
        <f t="shared" si="1131"/>
        <v>0</v>
      </c>
      <c r="TQ74">
        <f t="shared" si="989"/>
        <v>0</v>
      </c>
      <c r="TR74">
        <f t="shared" si="990"/>
        <v>0</v>
      </c>
      <c r="TS74">
        <f t="shared" si="991"/>
        <v>0</v>
      </c>
      <c r="TT74">
        <f t="shared" si="992"/>
        <v>0</v>
      </c>
      <c r="TU74">
        <f t="shared" si="993"/>
        <v>0</v>
      </c>
      <c r="TV74">
        <f t="shared" si="994"/>
        <v>0</v>
      </c>
      <c r="TW74">
        <f t="shared" si="995"/>
        <v>0</v>
      </c>
      <c r="TX74">
        <f t="shared" si="996"/>
        <v>0</v>
      </c>
      <c r="TY74">
        <f t="shared" si="997"/>
        <v>0</v>
      </c>
      <c r="TZ74">
        <f t="shared" si="998"/>
        <v>0</v>
      </c>
      <c r="UA74">
        <f t="shared" si="999"/>
        <v>0</v>
      </c>
      <c r="UB74">
        <f t="shared" si="1000"/>
        <v>0</v>
      </c>
      <c r="UC74">
        <f t="shared" si="1001"/>
        <v>0</v>
      </c>
      <c r="UD74">
        <f t="shared" si="1002"/>
        <v>0</v>
      </c>
      <c r="UE74">
        <f t="shared" si="1003"/>
        <v>0</v>
      </c>
      <c r="UF74">
        <f t="shared" si="1004"/>
        <v>0</v>
      </c>
      <c r="UG74">
        <f t="shared" si="1005"/>
        <v>0</v>
      </c>
      <c r="UH74">
        <f t="shared" si="1006"/>
        <v>0</v>
      </c>
      <c r="UI74">
        <f t="shared" si="1007"/>
        <v>0</v>
      </c>
      <c r="UJ74">
        <f t="shared" si="1008"/>
        <v>0</v>
      </c>
      <c r="UK74">
        <f t="shared" si="1009"/>
        <v>0</v>
      </c>
      <c r="UL74">
        <f t="shared" si="1010"/>
        <v>0</v>
      </c>
      <c r="UM74">
        <f t="shared" si="1011"/>
        <v>0</v>
      </c>
      <c r="UN74">
        <f t="shared" si="1012"/>
        <v>0</v>
      </c>
      <c r="UO74">
        <f t="shared" si="1013"/>
        <v>0</v>
      </c>
      <c r="UP74">
        <f t="shared" si="1014"/>
        <v>0</v>
      </c>
      <c r="UQ74">
        <f t="shared" si="1015"/>
        <v>0</v>
      </c>
      <c r="UR74">
        <f t="shared" si="1016"/>
        <v>0</v>
      </c>
      <c r="US74">
        <f t="shared" si="1017"/>
        <v>0</v>
      </c>
      <c r="UT74">
        <f t="shared" si="1018"/>
        <v>0</v>
      </c>
      <c r="UU74">
        <f t="shared" si="1019"/>
        <v>853</v>
      </c>
      <c r="UV74">
        <f t="shared" si="1020"/>
        <v>0</v>
      </c>
      <c r="UW74">
        <f t="shared" si="1021"/>
        <v>0</v>
      </c>
      <c r="UX74">
        <f t="shared" si="1022"/>
        <v>0</v>
      </c>
      <c r="UY74">
        <f t="shared" si="1023"/>
        <v>0</v>
      </c>
      <c r="UZ74" t="str">
        <f t="shared" si="1024"/>
        <v/>
      </c>
      <c r="VA74" t="str">
        <f t="shared" si="1025"/>
        <v/>
      </c>
      <c r="VB74">
        <f t="shared" si="1026"/>
        <v>3</v>
      </c>
      <c r="VY74">
        <f t="shared" si="1027"/>
        <v>999</v>
      </c>
      <c r="VZ74">
        <f t="shared" si="1028"/>
        <v>999</v>
      </c>
      <c r="WH74">
        <v>71</v>
      </c>
      <c r="WI74">
        <f t="shared" si="1132"/>
        <v>0</v>
      </c>
      <c r="WJ74">
        <f t="shared" si="1133"/>
        <v>4111.46</v>
      </c>
      <c r="WK74">
        <f t="shared" si="1134"/>
        <v>0</v>
      </c>
      <c r="WL74">
        <f t="shared" si="1135"/>
        <v>0</v>
      </c>
      <c r="WM74">
        <f t="shared" si="1136"/>
        <v>0</v>
      </c>
      <c r="WN74">
        <f t="shared" si="1137"/>
        <v>0</v>
      </c>
      <c r="WO74">
        <f t="shared" si="1138"/>
        <v>0</v>
      </c>
      <c r="WP74">
        <f t="shared" si="1139"/>
        <v>0</v>
      </c>
      <c r="WQ74">
        <f t="shared" si="1140"/>
        <v>0</v>
      </c>
      <c r="WR74">
        <f t="shared" si="1141"/>
        <v>0</v>
      </c>
      <c r="WS74">
        <f t="shared" si="1029"/>
        <v>0</v>
      </c>
      <c r="WT74">
        <f t="shared" si="1030"/>
        <v>163</v>
      </c>
      <c r="WU74">
        <f t="shared" si="1031"/>
        <v>0</v>
      </c>
      <c r="WV74">
        <f t="shared" si="1032"/>
        <v>0</v>
      </c>
      <c r="WW74">
        <f t="shared" si="1033"/>
        <v>0</v>
      </c>
      <c r="WX74">
        <f t="shared" si="1034"/>
        <v>0</v>
      </c>
      <c r="WY74">
        <f t="shared" si="1035"/>
        <v>0</v>
      </c>
      <c r="WZ74">
        <f t="shared" si="1036"/>
        <v>0</v>
      </c>
      <c r="XA74">
        <f t="shared" si="1037"/>
        <v>0</v>
      </c>
      <c r="XB74">
        <f t="shared" si="1038"/>
        <v>0</v>
      </c>
      <c r="XC74">
        <f t="shared" si="1039"/>
        <v>0</v>
      </c>
      <c r="XD74">
        <f t="shared" si="1040"/>
        <v>4042.6499999999996</v>
      </c>
      <c r="XE74">
        <f t="shared" si="1041"/>
        <v>0</v>
      </c>
      <c r="XF74">
        <f t="shared" si="1042"/>
        <v>0</v>
      </c>
      <c r="XG74">
        <f t="shared" si="1043"/>
        <v>0</v>
      </c>
      <c r="XH74">
        <f t="shared" si="1044"/>
        <v>0</v>
      </c>
      <c r="XI74">
        <f t="shared" si="1045"/>
        <v>0</v>
      </c>
      <c r="XJ74">
        <f t="shared" si="1046"/>
        <v>0</v>
      </c>
      <c r="XK74">
        <f t="shared" si="1047"/>
        <v>0</v>
      </c>
      <c r="XL74">
        <f t="shared" si="1048"/>
        <v>0</v>
      </c>
      <c r="XM74">
        <f t="shared" si="1049"/>
        <v>0</v>
      </c>
      <c r="XN74">
        <f t="shared" si="1050"/>
        <v>4042.65</v>
      </c>
      <c r="XO74">
        <f t="shared" si="1051"/>
        <v>0</v>
      </c>
      <c r="XP74">
        <f t="shared" si="1052"/>
        <v>0</v>
      </c>
      <c r="XQ74">
        <f t="shared" si="1053"/>
        <v>0</v>
      </c>
      <c r="XR74">
        <f t="shared" si="1054"/>
        <v>0</v>
      </c>
      <c r="XS74">
        <f t="shared" si="1055"/>
        <v>0</v>
      </c>
      <c r="XT74">
        <f t="shared" si="1056"/>
        <v>0</v>
      </c>
      <c r="XU74">
        <f t="shared" si="1057"/>
        <v>0</v>
      </c>
      <c r="XV74">
        <f t="shared" si="1058"/>
        <v>0</v>
      </c>
      <c r="XX74">
        <f t="shared" si="1059"/>
        <v>4111.46</v>
      </c>
      <c r="XY74">
        <f t="shared" si="1060"/>
        <v>4042.65</v>
      </c>
      <c r="XZ74">
        <f t="shared" si="1061"/>
        <v>94.19</v>
      </c>
    </row>
    <row r="75" spans="2:650" x14ac:dyDescent="0.45">
      <c r="B75" s="31">
        <f>IF((IF($D$20="Snowball",CJ18,FL18)&gt;0.005),15,"")</f>
        <v>15</v>
      </c>
      <c r="C75" s="32">
        <f>IF(AND((IF($D$20="Snowball",CJ18,FL18)&gt;0.005),$D$19&lt;&gt;""),EDATE($D$19,14),"")</f>
        <v>46447</v>
      </c>
      <c r="D75" s="29">
        <f t="shared" si="743"/>
        <v>652.99999999999886</v>
      </c>
      <c r="E75" s="29">
        <f t="shared" si="744"/>
        <v>200.55</v>
      </c>
      <c r="F75" s="29">
        <f t="shared" si="745"/>
        <v>452.44999999999885</v>
      </c>
      <c r="G75" s="29">
        <f t="shared" si="746"/>
        <v>12468.01</v>
      </c>
      <c r="H75" s="35" t="str">
        <f t="shared" si="747"/>
        <v>Card B</v>
      </c>
      <c r="I75" s="36" t="str">
        <f t="shared" si="748"/>
        <v/>
      </c>
      <c r="AT75">
        <v>72</v>
      </c>
      <c r="AU75">
        <f t="shared" si="1062"/>
        <v>0</v>
      </c>
      <c r="AV75">
        <f t="shared" si="1063"/>
        <v>0</v>
      </c>
      <c r="AW75">
        <f t="shared" si="1064"/>
        <v>0</v>
      </c>
      <c r="AX75">
        <f t="shared" si="1065"/>
        <v>0</v>
      </c>
      <c r="AY75">
        <f t="shared" si="1066"/>
        <v>0</v>
      </c>
      <c r="AZ75">
        <f t="shared" si="1067"/>
        <v>0</v>
      </c>
      <c r="BA75">
        <f t="shared" si="1068"/>
        <v>0</v>
      </c>
      <c r="BB75">
        <f t="shared" si="1069"/>
        <v>0</v>
      </c>
      <c r="BC75">
        <f t="shared" si="1070"/>
        <v>0</v>
      </c>
      <c r="BD75">
        <f t="shared" si="1071"/>
        <v>0</v>
      </c>
      <c r="BE75">
        <f t="shared" si="749"/>
        <v>0</v>
      </c>
      <c r="BF75">
        <f t="shared" si="750"/>
        <v>0</v>
      </c>
      <c r="BG75">
        <f t="shared" si="751"/>
        <v>0</v>
      </c>
      <c r="BH75">
        <f t="shared" si="752"/>
        <v>0</v>
      </c>
      <c r="BI75">
        <f t="shared" si="753"/>
        <v>0</v>
      </c>
      <c r="BJ75">
        <f t="shared" si="754"/>
        <v>0</v>
      </c>
      <c r="BK75">
        <f t="shared" si="755"/>
        <v>0</v>
      </c>
      <c r="BL75">
        <f t="shared" si="756"/>
        <v>0</v>
      </c>
      <c r="BM75">
        <f t="shared" si="757"/>
        <v>0</v>
      </c>
      <c r="BN75">
        <f t="shared" si="758"/>
        <v>0</v>
      </c>
      <c r="BO75">
        <f t="shared" si="759"/>
        <v>0</v>
      </c>
      <c r="BP75">
        <f t="shared" si="760"/>
        <v>0</v>
      </c>
      <c r="BQ75">
        <f t="shared" si="761"/>
        <v>0</v>
      </c>
      <c r="BR75">
        <f t="shared" si="762"/>
        <v>0</v>
      </c>
      <c r="BS75">
        <f t="shared" si="763"/>
        <v>0</v>
      </c>
      <c r="BT75">
        <f t="shared" si="764"/>
        <v>0</v>
      </c>
      <c r="BU75">
        <f t="shared" si="765"/>
        <v>0</v>
      </c>
      <c r="BV75">
        <f t="shared" si="766"/>
        <v>0</v>
      </c>
      <c r="BW75">
        <f t="shared" si="767"/>
        <v>0</v>
      </c>
      <c r="BX75">
        <f t="shared" si="768"/>
        <v>0</v>
      </c>
      <c r="BY75">
        <f t="shared" si="769"/>
        <v>0</v>
      </c>
      <c r="BZ75">
        <f t="shared" si="770"/>
        <v>0</v>
      </c>
      <c r="CA75">
        <f t="shared" si="771"/>
        <v>0</v>
      </c>
      <c r="CB75">
        <f t="shared" si="772"/>
        <v>0</v>
      </c>
      <c r="CC75">
        <f t="shared" si="773"/>
        <v>0</v>
      </c>
      <c r="CD75">
        <f t="shared" si="774"/>
        <v>0</v>
      </c>
      <c r="CE75">
        <f t="shared" si="775"/>
        <v>0</v>
      </c>
      <c r="CF75">
        <f t="shared" si="776"/>
        <v>0</v>
      </c>
      <c r="CG75">
        <f t="shared" si="777"/>
        <v>0</v>
      </c>
      <c r="CH75">
        <f t="shared" si="778"/>
        <v>0</v>
      </c>
      <c r="CI75">
        <f t="shared" si="779"/>
        <v>653</v>
      </c>
      <c r="CJ75">
        <f t="shared" si="780"/>
        <v>0</v>
      </c>
      <c r="CK75">
        <f t="shared" si="781"/>
        <v>0</v>
      </c>
      <c r="CL75">
        <f t="shared" si="782"/>
        <v>0</v>
      </c>
      <c r="CM75">
        <f t="shared" si="783"/>
        <v>0</v>
      </c>
      <c r="CN75" t="str">
        <f t="shared" si="784"/>
        <v/>
      </c>
      <c r="CO75" t="str">
        <f t="shared" si="785"/>
        <v/>
      </c>
      <c r="CP75">
        <f t="shared" si="786"/>
        <v>3</v>
      </c>
      <c r="DM75">
        <f t="shared" si="787"/>
        <v>999</v>
      </c>
      <c r="DN75">
        <f t="shared" si="788"/>
        <v>999</v>
      </c>
      <c r="DV75">
        <v>72</v>
      </c>
      <c r="DW75">
        <f t="shared" si="1072"/>
        <v>0</v>
      </c>
      <c r="DX75">
        <f t="shared" si="1073"/>
        <v>0</v>
      </c>
      <c r="DY75">
        <f t="shared" si="1074"/>
        <v>0</v>
      </c>
      <c r="DZ75">
        <f t="shared" si="1075"/>
        <v>0</v>
      </c>
      <c r="EA75">
        <f t="shared" si="1076"/>
        <v>0</v>
      </c>
      <c r="EB75">
        <f t="shared" si="1077"/>
        <v>0</v>
      </c>
      <c r="EC75">
        <f t="shared" si="1078"/>
        <v>0</v>
      </c>
      <c r="ED75">
        <f t="shared" si="1079"/>
        <v>0</v>
      </c>
      <c r="EE75">
        <f t="shared" si="1080"/>
        <v>0</v>
      </c>
      <c r="EF75">
        <f t="shared" si="1081"/>
        <v>0</v>
      </c>
      <c r="EG75">
        <f t="shared" si="789"/>
        <v>0</v>
      </c>
      <c r="EH75">
        <f t="shared" si="790"/>
        <v>0</v>
      </c>
      <c r="EI75">
        <f t="shared" si="791"/>
        <v>0</v>
      </c>
      <c r="EJ75">
        <f t="shared" si="792"/>
        <v>0</v>
      </c>
      <c r="EK75">
        <f t="shared" si="793"/>
        <v>0</v>
      </c>
      <c r="EL75">
        <f t="shared" si="794"/>
        <v>0</v>
      </c>
      <c r="EM75">
        <f t="shared" si="795"/>
        <v>0</v>
      </c>
      <c r="EN75">
        <f t="shared" si="796"/>
        <v>0</v>
      </c>
      <c r="EO75">
        <f t="shared" si="797"/>
        <v>0</v>
      </c>
      <c r="EP75">
        <f t="shared" si="798"/>
        <v>0</v>
      </c>
      <c r="EQ75">
        <f t="shared" si="799"/>
        <v>0</v>
      </c>
      <c r="ER75">
        <f t="shared" si="800"/>
        <v>0</v>
      </c>
      <c r="ES75">
        <f t="shared" si="801"/>
        <v>0</v>
      </c>
      <c r="ET75">
        <f t="shared" si="802"/>
        <v>0</v>
      </c>
      <c r="EU75">
        <f t="shared" si="803"/>
        <v>0</v>
      </c>
      <c r="EV75">
        <f t="shared" si="804"/>
        <v>0</v>
      </c>
      <c r="EW75">
        <f t="shared" si="805"/>
        <v>0</v>
      </c>
      <c r="EX75">
        <f t="shared" si="806"/>
        <v>0</v>
      </c>
      <c r="EY75">
        <f t="shared" si="807"/>
        <v>0</v>
      </c>
      <c r="EZ75">
        <f t="shared" si="808"/>
        <v>0</v>
      </c>
      <c r="FA75">
        <f t="shared" si="809"/>
        <v>0</v>
      </c>
      <c r="FB75">
        <f t="shared" si="810"/>
        <v>0</v>
      </c>
      <c r="FC75">
        <f t="shared" si="811"/>
        <v>0</v>
      </c>
      <c r="FD75">
        <f t="shared" si="812"/>
        <v>0</v>
      </c>
      <c r="FE75">
        <f t="shared" si="813"/>
        <v>0</v>
      </c>
      <c r="FF75">
        <f t="shared" si="814"/>
        <v>0</v>
      </c>
      <c r="FG75">
        <f t="shared" si="815"/>
        <v>0</v>
      </c>
      <c r="FH75">
        <f t="shared" si="816"/>
        <v>0</v>
      </c>
      <c r="FI75">
        <f t="shared" si="817"/>
        <v>0</v>
      </c>
      <c r="FJ75">
        <f t="shared" si="818"/>
        <v>0</v>
      </c>
      <c r="FK75">
        <f t="shared" si="819"/>
        <v>653</v>
      </c>
      <c r="FL75">
        <f t="shared" si="820"/>
        <v>0</v>
      </c>
      <c r="FM75">
        <f t="shared" si="821"/>
        <v>0</v>
      </c>
      <c r="FN75">
        <f t="shared" si="822"/>
        <v>0</v>
      </c>
      <c r="FO75">
        <f t="shared" si="823"/>
        <v>0</v>
      </c>
      <c r="FP75" t="str">
        <f t="shared" si="824"/>
        <v/>
      </c>
      <c r="FQ75" t="str">
        <f t="shared" si="825"/>
        <v/>
      </c>
      <c r="FR75">
        <f t="shared" si="826"/>
        <v>3</v>
      </c>
      <c r="GO75">
        <f t="shared" si="827"/>
        <v>999</v>
      </c>
      <c r="GP75">
        <f t="shared" si="828"/>
        <v>999</v>
      </c>
      <c r="GX75">
        <v>72</v>
      </c>
      <c r="GY75">
        <f t="shared" si="1082"/>
        <v>0</v>
      </c>
      <c r="GZ75">
        <f t="shared" si="1083"/>
        <v>0</v>
      </c>
      <c r="HA75">
        <f t="shared" si="1084"/>
        <v>0</v>
      </c>
      <c r="HB75">
        <f t="shared" si="1085"/>
        <v>0</v>
      </c>
      <c r="HC75">
        <f t="shared" si="1086"/>
        <v>0</v>
      </c>
      <c r="HD75">
        <f t="shared" si="1087"/>
        <v>0</v>
      </c>
      <c r="HE75">
        <f t="shared" si="1088"/>
        <v>0</v>
      </c>
      <c r="HF75">
        <f t="shared" si="1089"/>
        <v>0</v>
      </c>
      <c r="HG75">
        <f t="shared" si="1090"/>
        <v>0</v>
      </c>
      <c r="HH75">
        <f t="shared" si="1091"/>
        <v>0</v>
      </c>
      <c r="HI75">
        <f t="shared" si="829"/>
        <v>0</v>
      </c>
      <c r="HJ75">
        <f t="shared" si="830"/>
        <v>0</v>
      </c>
      <c r="HK75">
        <f t="shared" si="831"/>
        <v>0</v>
      </c>
      <c r="HL75">
        <f t="shared" si="832"/>
        <v>0</v>
      </c>
      <c r="HM75">
        <f t="shared" si="833"/>
        <v>0</v>
      </c>
      <c r="HN75">
        <f t="shared" si="834"/>
        <v>0</v>
      </c>
      <c r="HO75">
        <f t="shared" si="835"/>
        <v>0</v>
      </c>
      <c r="HP75">
        <f t="shared" si="836"/>
        <v>0</v>
      </c>
      <c r="HQ75">
        <f t="shared" si="837"/>
        <v>0</v>
      </c>
      <c r="HR75">
        <f t="shared" si="838"/>
        <v>0</v>
      </c>
      <c r="HS75">
        <f t="shared" si="839"/>
        <v>0</v>
      </c>
      <c r="HT75">
        <f t="shared" si="840"/>
        <v>0</v>
      </c>
      <c r="HU75">
        <f t="shared" si="841"/>
        <v>0</v>
      </c>
      <c r="HV75">
        <f t="shared" si="842"/>
        <v>0</v>
      </c>
      <c r="HW75">
        <f t="shared" si="843"/>
        <v>0</v>
      </c>
      <c r="HX75">
        <f t="shared" si="844"/>
        <v>0</v>
      </c>
      <c r="HY75">
        <f t="shared" si="845"/>
        <v>0</v>
      </c>
      <c r="HZ75">
        <f t="shared" si="846"/>
        <v>0</v>
      </c>
      <c r="IA75">
        <f t="shared" si="847"/>
        <v>0</v>
      </c>
      <c r="IB75">
        <f t="shared" si="848"/>
        <v>0</v>
      </c>
      <c r="IC75">
        <f t="shared" si="849"/>
        <v>0</v>
      </c>
      <c r="ID75">
        <f t="shared" si="850"/>
        <v>0</v>
      </c>
      <c r="IE75">
        <f t="shared" si="851"/>
        <v>0</v>
      </c>
      <c r="IF75">
        <f t="shared" si="852"/>
        <v>0</v>
      </c>
      <c r="IG75">
        <f t="shared" si="853"/>
        <v>0</v>
      </c>
      <c r="IH75">
        <f t="shared" si="854"/>
        <v>0</v>
      </c>
      <c r="II75">
        <f t="shared" si="855"/>
        <v>0</v>
      </c>
      <c r="IJ75">
        <f t="shared" si="856"/>
        <v>0</v>
      </c>
      <c r="IK75">
        <f t="shared" si="857"/>
        <v>0</v>
      </c>
      <c r="IL75">
        <f t="shared" si="858"/>
        <v>0</v>
      </c>
      <c r="IM75">
        <f t="shared" si="859"/>
        <v>453</v>
      </c>
      <c r="IN75">
        <f t="shared" si="860"/>
        <v>0</v>
      </c>
      <c r="IO75">
        <f t="shared" si="861"/>
        <v>0</v>
      </c>
      <c r="IP75">
        <f t="shared" si="862"/>
        <v>0</v>
      </c>
      <c r="IQ75">
        <f t="shared" si="863"/>
        <v>0</v>
      </c>
      <c r="IR75" t="str">
        <f t="shared" si="864"/>
        <v/>
      </c>
      <c r="IS75" t="str">
        <f t="shared" si="865"/>
        <v/>
      </c>
      <c r="IT75">
        <f t="shared" si="866"/>
        <v>3</v>
      </c>
      <c r="JQ75">
        <f t="shared" si="867"/>
        <v>999</v>
      </c>
      <c r="JR75">
        <f t="shared" si="868"/>
        <v>999</v>
      </c>
      <c r="JZ75">
        <v>72</v>
      </c>
      <c r="KA75">
        <f t="shared" si="1092"/>
        <v>0</v>
      </c>
      <c r="KB75">
        <f t="shared" si="1093"/>
        <v>0</v>
      </c>
      <c r="KC75">
        <f t="shared" si="1094"/>
        <v>0</v>
      </c>
      <c r="KD75">
        <f t="shared" si="1095"/>
        <v>0</v>
      </c>
      <c r="KE75">
        <f t="shared" si="1096"/>
        <v>0</v>
      </c>
      <c r="KF75">
        <f t="shared" si="1097"/>
        <v>0</v>
      </c>
      <c r="KG75">
        <f t="shared" si="1098"/>
        <v>0</v>
      </c>
      <c r="KH75">
        <f t="shared" si="1099"/>
        <v>0</v>
      </c>
      <c r="KI75">
        <f t="shared" si="1100"/>
        <v>0</v>
      </c>
      <c r="KJ75">
        <f t="shared" si="1101"/>
        <v>0</v>
      </c>
      <c r="KK75">
        <f t="shared" si="869"/>
        <v>0</v>
      </c>
      <c r="KL75">
        <f t="shared" si="870"/>
        <v>0</v>
      </c>
      <c r="KM75">
        <f t="shared" si="871"/>
        <v>0</v>
      </c>
      <c r="KN75">
        <f t="shared" si="872"/>
        <v>0</v>
      </c>
      <c r="KO75">
        <f t="shared" si="873"/>
        <v>0</v>
      </c>
      <c r="KP75">
        <f t="shared" si="874"/>
        <v>0</v>
      </c>
      <c r="KQ75">
        <f t="shared" si="875"/>
        <v>0</v>
      </c>
      <c r="KR75">
        <f t="shared" si="876"/>
        <v>0</v>
      </c>
      <c r="KS75">
        <f t="shared" si="877"/>
        <v>0</v>
      </c>
      <c r="KT75">
        <f t="shared" si="878"/>
        <v>0</v>
      </c>
      <c r="KU75">
        <f t="shared" si="879"/>
        <v>0</v>
      </c>
      <c r="KV75">
        <f t="shared" si="880"/>
        <v>0</v>
      </c>
      <c r="KW75">
        <f t="shared" si="881"/>
        <v>0</v>
      </c>
      <c r="KX75">
        <f t="shared" si="882"/>
        <v>0</v>
      </c>
      <c r="KY75">
        <f t="shared" si="883"/>
        <v>0</v>
      </c>
      <c r="KZ75">
        <f t="shared" si="884"/>
        <v>0</v>
      </c>
      <c r="LA75">
        <f t="shared" si="885"/>
        <v>0</v>
      </c>
      <c r="LB75">
        <f t="shared" si="886"/>
        <v>0</v>
      </c>
      <c r="LC75">
        <f t="shared" si="887"/>
        <v>0</v>
      </c>
      <c r="LD75">
        <f t="shared" si="888"/>
        <v>0</v>
      </c>
      <c r="LE75">
        <f t="shared" si="889"/>
        <v>0</v>
      </c>
      <c r="LF75">
        <f t="shared" si="890"/>
        <v>0</v>
      </c>
      <c r="LG75">
        <f t="shared" si="891"/>
        <v>0</v>
      </c>
      <c r="LH75">
        <f t="shared" si="892"/>
        <v>0</v>
      </c>
      <c r="LI75">
        <f t="shared" si="893"/>
        <v>0</v>
      </c>
      <c r="LJ75">
        <f t="shared" si="894"/>
        <v>0</v>
      </c>
      <c r="LK75">
        <f t="shared" si="895"/>
        <v>0</v>
      </c>
      <c r="LL75">
        <f t="shared" si="896"/>
        <v>0</v>
      </c>
      <c r="LM75">
        <f t="shared" si="897"/>
        <v>0</v>
      </c>
      <c r="LN75">
        <f t="shared" si="898"/>
        <v>0</v>
      </c>
      <c r="LO75">
        <f t="shared" si="899"/>
        <v>553</v>
      </c>
      <c r="LP75">
        <f t="shared" si="900"/>
        <v>0</v>
      </c>
      <c r="LQ75">
        <f t="shared" si="901"/>
        <v>0</v>
      </c>
      <c r="LR75">
        <f t="shared" si="902"/>
        <v>0</v>
      </c>
      <c r="LS75">
        <f t="shared" si="903"/>
        <v>0</v>
      </c>
      <c r="LT75" t="str">
        <f t="shared" si="904"/>
        <v/>
      </c>
      <c r="LU75" t="str">
        <f t="shared" si="905"/>
        <v/>
      </c>
      <c r="LV75">
        <f t="shared" si="906"/>
        <v>3</v>
      </c>
      <c r="MS75">
        <f t="shared" si="907"/>
        <v>999</v>
      </c>
      <c r="MT75">
        <f t="shared" si="908"/>
        <v>999</v>
      </c>
      <c r="NB75">
        <v>72</v>
      </c>
      <c r="NC75">
        <f t="shared" si="1102"/>
        <v>0</v>
      </c>
      <c r="ND75">
        <f t="shared" si="1103"/>
        <v>0</v>
      </c>
      <c r="NE75">
        <f t="shared" si="1104"/>
        <v>0</v>
      </c>
      <c r="NF75">
        <f t="shared" si="1105"/>
        <v>0</v>
      </c>
      <c r="NG75">
        <f t="shared" si="1106"/>
        <v>0</v>
      </c>
      <c r="NH75">
        <f t="shared" si="1107"/>
        <v>0</v>
      </c>
      <c r="NI75">
        <f t="shared" si="1108"/>
        <v>0</v>
      </c>
      <c r="NJ75">
        <f t="shared" si="1109"/>
        <v>0</v>
      </c>
      <c r="NK75">
        <f t="shared" si="1110"/>
        <v>0</v>
      </c>
      <c r="NL75">
        <f t="shared" si="1111"/>
        <v>0</v>
      </c>
      <c r="NM75">
        <f t="shared" si="909"/>
        <v>0</v>
      </c>
      <c r="NN75">
        <f t="shared" si="910"/>
        <v>0</v>
      </c>
      <c r="NO75">
        <f t="shared" si="911"/>
        <v>0</v>
      </c>
      <c r="NP75">
        <f t="shared" si="912"/>
        <v>0</v>
      </c>
      <c r="NQ75">
        <f t="shared" si="913"/>
        <v>0</v>
      </c>
      <c r="NR75">
        <f t="shared" si="914"/>
        <v>0</v>
      </c>
      <c r="NS75">
        <f t="shared" si="915"/>
        <v>0</v>
      </c>
      <c r="NT75">
        <f t="shared" si="916"/>
        <v>0</v>
      </c>
      <c r="NU75">
        <f t="shared" si="917"/>
        <v>0</v>
      </c>
      <c r="NV75">
        <f t="shared" si="918"/>
        <v>0</v>
      </c>
      <c r="NW75">
        <f t="shared" si="919"/>
        <v>0</v>
      </c>
      <c r="NX75">
        <f t="shared" si="920"/>
        <v>0</v>
      </c>
      <c r="NY75">
        <f t="shared" si="921"/>
        <v>0</v>
      </c>
      <c r="NZ75">
        <f t="shared" si="922"/>
        <v>0</v>
      </c>
      <c r="OA75">
        <f t="shared" si="923"/>
        <v>0</v>
      </c>
      <c r="OB75">
        <f t="shared" si="924"/>
        <v>0</v>
      </c>
      <c r="OC75">
        <f t="shared" si="925"/>
        <v>0</v>
      </c>
      <c r="OD75">
        <f t="shared" si="926"/>
        <v>0</v>
      </c>
      <c r="OE75">
        <f t="shared" si="927"/>
        <v>0</v>
      </c>
      <c r="OF75">
        <f t="shared" si="928"/>
        <v>0</v>
      </c>
      <c r="OG75">
        <f t="shared" si="929"/>
        <v>0</v>
      </c>
      <c r="OH75">
        <f t="shared" si="930"/>
        <v>0</v>
      </c>
      <c r="OI75">
        <f t="shared" si="931"/>
        <v>0</v>
      </c>
      <c r="OJ75">
        <f t="shared" si="932"/>
        <v>0</v>
      </c>
      <c r="OK75">
        <f t="shared" si="933"/>
        <v>0</v>
      </c>
      <c r="OL75">
        <f t="shared" si="934"/>
        <v>0</v>
      </c>
      <c r="OM75">
        <f t="shared" si="935"/>
        <v>0</v>
      </c>
      <c r="ON75">
        <f t="shared" si="936"/>
        <v>0</v>
      </c>
      <c r="OO75">
        <f t="shared" si="937"/>
        <v>0</v>
      </c>
      <c r="OP75">
        <f t="shared" si="938"/>
        <v>0</v>
      </c>
      <c r="OQ75">
        <f t="shared" si="939"/>
        <v>653</v>
      </c>
      <c r="OR75">
        <f t="shared" si="940"/>
        <v>0</v>
      </c>
      <c r="OS75">
        <f t="shared" si="941"/>
        <v>0</v>
      </c>
      <c r="OT75">
        <f t="shared" si="942"/>
        <v>0</v>
      </c>
      <c r="OU75">
        <f t="shared" si="943"/>
        <v>0</v>
      </c>
      <c r="OV75" t="str">
        <f t="shared" si="944"/>
        <v/>
      </c>
      <c r="OW75" t="str">
        <f t="shared" si="945"/>
        <v/>
      </c>
      <c r="OX75">
        <f t="shared" si="946"/>
        <v>3</v>
      </c>
      <c r="PU75">
        <f t="shared" si="947"/>
        <v>999</v>
      </c>
      <c r="PV75">
        <f t="shared" si="948"/>
        <v>999</v>
      </c>
      <c r="QD75">
        <v>72</v>
      </c>
      <c r="QE75">
        <f t="shared" si="1112"/>
        <v>0</v>
      </c>
      <c r="QF75">
        <f t="shared" si="1113"/>
        <v>0</v>
      </c>
      <c r="QG75">
        <f t="shared" si="1114"/>
        <v>0</v>
      </c>
      <c r="QH75">
        <f t="shared" si="1115"/>
        <v>0</v>
      </c>
      <c r="QI75">
        <f t="shared" si="1116"/>
        <v>0</v>
      </c>
      <c r="QJ75">
        <f t="shared" si="1117"/>
        <v>0</v>
      </c>
      <c r="QK75">
        <f t="shared" si="1118"/>
        <v>0</v>
      </c>
      <c r="QL75">
        <f t="shared" si="1119"/>
        <v>0</v>
      </c>
      <c r="QM75">
        <f t="shared" si="1120"/>
        <v>0</v>
      </c>
      <c r="QN75">
        <f t="shared" si="1121"/>
        <v>0</v>
      </c>
      <c r="QO75">
        <f t="shared" si="949"/>
        <v>0</v>
      </c>
      <c r="QP75">
        <f t="shared" si="950"/>
        <v>0</v>
      </c>
      <c r="QQ75">
        <f t="shared" si="951"/>
        <v>0</v>
      </c>
      <c r="QR75">
        <f t="shared" si="952"/>
        <v>0</v>
      </c>
      <c r="QS75">
        <f t="shared" si="953"/>
        <v>0</v>
      </c>
      <c r="QT75">
        <f t="shared" si="954"/>
        <v>0</v>
      </c>
      <c r="QU75">
        <f t="shared" si="955"/>
        <v>0</v>
      </c>
      <c r="QV75">
        <f t="shared" si="956"/>
        <v>0</v>
      </c>
      <c r="QW75">
        <f t="shared" si="957"/>
        <v>0</v>
      </c>
      <c r="QX75">
        <f t="shared" si="958"/>
        <v>0</v>
      </c>
      <c r="QY75">
        <f t="shared" si="959"/>
        <v>0</v>
      </c>
      <c r="QZ75">
        <f t="shared" si="960"/>
        <v>0</v>
      </c>
      <c r="RA75">
        <f t="shared" si="961"/>
        <v>0</v>
      </c>
      <c r="RB75">
        <f t="shared" si="962"/>
        <v>0</v>
      </c>
      <c r="RC75">
        <f t="shared" si="963"/>
        <v>0</v>
      </c>
      <c r="RD75">
        <f t="shared" si="964"/>
        <v>0</v>
      </c>
      <c r="RE75">
        <f t="shared" si="965"/>
        <v>0</v>
      </c>
      <c r="RF75">
        <f t="shared" si="966"/>
        <v>0</v>
      </c>
      <c r="RG75">
        <f t="shared" si="967"/>
        <v>0</v>
      </c>
      <c r="RH75">
        <f t="shared" si="968"/>
        <v>0</v>
      </c>
      <c r="RI75">
        <f t="shared" si="969"/>
        <v>0</v>
      </c>
      <c r="RJ75">
        <f t="shared" si="970"/>
        <v>0</v>
      </c>
      <c r="RK75">
        <f t="shared" si="971"/>
        <v>0</v>
      </c>
      <c r="RL75">
        <f t="shared" si="972"/>
        <v>0</v>
      </c>
      <c r="RM75">
        <f t="shared" si="973"/>
        <v>0</v>
      </c>
      <c r="RN75">
        <f t="shared" si="974"/>
        <v>0</v>
      </c>
      <c r="RO75">
        <f t="shared" si="975"/>
        <v>0</v>
      </c>
      <c r="RP75">
        <f t="shared" si="976"/>
        <v>0</v>
      </c>
      <c r="RQ75">
        <f t="shared" si="977"/>
        <v>0</v>
      </c>
      <c r="RR75">
        <f t="shared" si="978"/>
        <v>0</v>
      </c>
      <c r="RS75">
        <f t="shared" si="979"/>
        <v>753</v>
      </c>
      <c r="RT75">
        <f t="shared" si="980"/>
        <v>0</v>
      </c>
      <c r="RU75">
        <f t="shared" si="981"/>
        <v>0</v>
      </c>
      <c r="RV75">
        <f t="shared" si="982"/>
        <v>0</v>
      </c>
      <c r="RW75">
        <f t="shared" si="983"/>
        <v>0</v>
      </c>
      <c r="RX75" t="str">
        <f t="shared" si="984"/>
        <v/>
      </c>
      <c r="RY75" t="str">
        <f t="shared" si="985"/>
        <v/>
      </c>
      <c r="RZ75">
        <f t="shared" si="986"/>
        <v>3</v>
      </c>
      <c r="SW75">
        <f t="shared" si="987"/>
        <v>999</v>
      </c>
      <c r="SX75">
        <f t="shared" si="988"/>
        <v>999</v>
      </c>
      <c r="TF75">
        <v>72</v>
      </c>
      <c r="TG75">
        <f t="shared" si="1122"/>
        <v>0</v>
      </c>
      <c r="TH75">
        <f t="shared" si="1123"/>
        <v>0</v>
      </c>
      <c r="TI75">
        <f t="shared" si="1124"/>
        <v>0</v>
      </c>
      <c r="TJ75">
        <f t="shared" si="1125"/>
        <v>0</v>
      </c>
      <c r="TK75">
        <f t="shared" si="1126"/>
        <v>0</v>
      </c>
      <c r="TL75">
        <f t="shared" si="1127"/>
        <v>0</v>
      </c>
      <c r="TM75">
        <f t="shared" si="1128"/>
        <v>0</v>
      </c>
      <c r="TN75">
        <f t="shared" si="1129"/>
        <v>0</v>
      </c>
      <c r="TO75">
        <f t="shared" si="1130"/>
        <v>0</v>
      </c>
      <c r="TP75">
        <f t="shared" si="1131"/>
        <v>0</v>
      </c>
      <c r="TQ75">
        <f t="shared" si="989"/>
        <v>0</v>
      </c>
      <c r="TR75">
        <f t="shared" si="990"/>
        <v>0</v>
      </c>
      <c r="TS75">
        <f t="shared" si="991"/>
        <v>0</v>
      </c>
      <c r="TT75">
        <f t="shared" si="992"/>
        <v>0</v>
      </c>
      <c r="TU75">
        <f t="shared" si="993"/>
        <v>0</v>
      </c>
      <c r="TV75">
        <f t="shared" si="994"/>
        <v>0</v>
      </c>
      <c r="TW75">
        <f t="shared" si="995"/>
        <v>0</v>
      </c>
      <c r="TX75">
        <f t="shared" si="996"/>
        <v>0</v>
      </c>
      <c r="TY75">
        <f t="shared" si="997"/>
        <v>0</v>
      </c>
      <c r="TZ75">
        <f t="shared" si="998"/>
        <v>0</v>
      </c>
      <c r="UA75">
        <f t="shared" si="999"/>
        <v>0</v>
      </c>
      <c r="UB75">
        <f t="shared" si="1000"/>
        <v>0</v>
      </c>
      <c r="UC75">
        <f t="shared" si="1001"/>
        <v>0</v>
      </c>
      <c r="UD75">
        <f t="shared" si="1002"/>
        <v>0</v>
      </c>
      <c r="UE75">
        <f t="shared" si="1003"/>
        <v>0</v>
      </c>
      <c r="UF75">
        <f t="shared" si="1004"/>
        <v>0</v>
      </c>
      <c r="UG75">
        <f t="shared" si="1005"/>
        <v>0</v>
      </c>
      <c r="UH75">
        <f t="shared" si="1006"/>
        <v>0</v>
      </c>
      <c r="UI75">
        <f t="shared" si="1007"/>
        <v>0</v>
      </c>
      <c r="UJ75">
        <f t="shared" si="1008"/>
        <v>0</v>
      </c>
      <c r="UK75">
        <f t="shared" si="1009"/>
        <v>0</v>
      </c>
      <c r="UL75">
        <f t="shared" si="1010"/>
        <v>0</v>
      </c>
      <c r="UM75">
        <f t="shared" si="1011"/>
        <v>0</v>
      </c>
      <c r="UN75">
        <f t="shared" si="1012"/>
        <v>0</v>
      </c>
      <c r="UO75">
        <f t="shared" si="1013"/>
        <v>0</v>
      </c>
      <c r="UP75">
        <f t="shared" si="1014"/>
        <v>0</v>
      </c>
      <c r="UQ75">
        <f t="shared" si="1015"/>
        <v>0</v>
      </c>
      <c r="UR75">
        <f t="shared" si="1016"/>
        <v>0</v>
      </c>
      <c r="US75">
        <f t="shared" si="1017"/>
        <v>0</v>
      </c>
      <c r="UT75">
        <f t="shared" si="1018"/>
        <v>0</v>
      </c>
      <c r="UU75">
        <f t="shared" si="1019"/>
        <v>853</v>
      </c>
      <c r="UV75">
        <f t="shared" si="1020"/>
        <v>0</v>
      </c>
      <c r="UW75">
        <f t="shared" si="1021"/>
        <v>0</v>
      </c>
      <c r="UX75">
        <f t="shared" si="1022"/>
        <v>0</v>
      </c>
      <c r="UY75">
        <f t="shared" si="1023"/>
        <v>0</v>
      </c>
      <c r="UZ75" t="str">
        <f t="shared" si="1024"/>
        <v/>
      </c>
      <c r="VA75" t="str">
        <f t="shared" si="1025"/>
        <v/>
      </c>
      <c r="VB75">
        <f t="shared" si="1026"/>
        <v>3</v>
      </c>
      <c r="VY75">
        <f t="shared" si="1027"/>
        <v>999</v>
      </c>
      <c r="VZ75">
        <f t="shared" si="1028"/>
        <v>999</v>
      </c>
      <c r="WH75">
        <v>72</v>
      </c>
      <c r="WI75">
        <f t="shared" si="1132"/>
        <v>0</v>
      </c>
      <c r="WJ75">
        <f t="shared" si="1133"/>
        <v>4042.65</v>
      </c>
      <c r="WK75">
        <f t="shared" si="1134"/>
        <v>0</v>
      </c>
      <c r="WL75">
        <f t="shared" si="1135"/>
        <v>0</v>
      </c>
      <c r="WM75">
        <f t="shared" si="1136"/>
        <v>0</v>
      </c>
      <c r="WN75">
        <f t="shared" si="1137"/>
        <v>0</v>
      </c>
      <c r="WO75">
        <f t="shared" si="1138"/>
        <v>0</v>
      </c>
      <c r="WP75">
        <f t="shared" si="1139"/>
        <v>0</v>
      </c>
      <c r="WQ75">
        <f t="shared" si="1140"/>
        <v>0</v>
      </c>
      <c r="WR75">
        <f t="shared" si="1141"/>
        <v>0</v>
      </c>
      <c r="WS75">
        <f t="shared" si="1029"/>
        <v>0</v>
      </c>
      <c r="WT75">
        <f t="shared" si="1030"/>
        <v>163</v>
      </c>
      <c r="WU75">
        <f t="shared" si="1031"/>
        <v>0</v>
      </c>
      <c r="WV75">
        <f t="shared" si="1032"/>
        <v>0</v>
      </c>
      <c r="WW75">
        <f t="shared" si="1033"/>
        <v>0</v>
      </c>
      <c r="WX75">
        <f t="shared" si="1034"/>
        <v>0</v>
      </c>
      <c r="WY75">
        <f t="shared" si="1035"/>
        <v>0</v>
      </c>
      <c r="WZ75">
        <f t="shared" si="1036"/>
        <v>0</v>
      </c>
      <c r="XA75">
        <f t="shared" si="1037"/>
        <v>0</v>
      </c>
      <c r="XB75">
        <f t="shared" si="1038"/>
        <v>0</v>
      </c>
      <c r="XC75">
        <f t="shared" si="1039"/>
        <v>0</v>
      </c>
      <c r="XD75">
        <f t="shared" si="1040"/>
        <v>3972.26</v>
      </c>
      <c r="XE75">
        <f t="shared" si="1041"/>
        <v>0</v>
      </c>
      <c r="XF75">
        <f t="shared" si="1042"/>
        <v>0</v>
      </c>
      <c r="XG75">
        <f t="shared" si="1043"/>
        <v>0</v>
      </c>
      <c r="XH75">
        <f t="shared" si="1044"/>
        <v>0</v>
      </c>
      <c r="XI75">
        <f t="shared" si="1045"/>
        <v>0</v>
      </c>
      <c r="XJ75">
        <f t="shared" si="1046"/>
        <v>0</v>
      </c>
      <c r="XK75">
        <f t="shared" si="1047"/>
        <v>0</v>
      </c>
      <c r="XL75">
        <f t="shared" si="1048"/>
        <v>0</v>
      </c>
      <c r="XM75">
        <f t="shared" si="1049"/>
        <v>0</v>
      </c>
      <c r="XN75">
        <f t="shared" si="1050"/>
        <v>3972.26</v>
      </c>
      <c r="XO75">
        <f t="shared" si="1051"/>
        <v>0</v>
      </c>
      <c r="XP75">
        <f t="shared" si="1052"/>
        <v>0</v>
      </c>
      <c r="XQ75">
        <f t="shared" si="1053"/>
        <v>0</v>
      </c>
      <c r="XR75">
        <f t="shared" si="1054"/>
        <v>0</v>
      </c>
      <c r="XS75">
        <f t="shared" si="1055"/>
        <v>0</v>
      </c>
      <c r="XT75">
        <f t="shared" si="1056"/>
        <v>0</v>
      </c>
      <c r="XU75">
        <f t="shared" si="1057"/>
        <v>0</v>
      </c>
      <c r="XV75">
        <f t="shared" si="1058"/>
        <v>0</v>
      </c>
      <c r="XX75">
        <f t="shared" si="1059"/>
        <v>4042.65</v>
      </c>
      <c r="XY75">
        <f t="shared" si="1060"/>
        <v>3972.26</v>
      </c>
      <c r="XZ75">
        <f t="shared" si="1061"/>
        <v>92.61</v>
      </c>
    </row>
    <row r="76" spans="2:650" x14ac:dyDescent="0.45">
      <c r="B76" s="31">
        <f>IF((IF($D$20="Snowball",CJ19,FL19)&gt;0.005),16,"")</f>
        <v>16</v>
      </c>
      <c r="C76" s="32">
        <f>IF(AND((IF($D$20="Snowball",CJ19,FL19)&gt;0.005),$D$19&lt;&gt;""),EDATE($D$19,15),"")</f>
        <v>46478</v>
      </c>
      <c r="D76" s="29">
        <f t="shared" si="743"/>
        <v>652.99999999999989</v>
      </c>
      <c r="E76" s="29">
        <f t="shared" si="744"/>
        <v>191.84</v>
      </c>
      <c r="F76" s="29">
        <f t="shared" si="745"/>
        <v>461.15999999999985</v>
      </c>
      <c r="G76" s="29">
        <f t="shared" si="746"/>
        <v>12006.85</v>
      </c>
      <c r="H76" s="35" t="str">
        <f t="shared" si="747"/>
        <v>Card B</v>
      </c>
      <c r="I76" s="36" t="str">
        <f t="shared" si="748"/>
        <v/>
      </c>
      <c r="WH76">
        <v>73</v>
      </c>
      <c r="WI76">
        <f t="shared" si="1132"/>
        <v>0</v>
      </c>
      <c r="WJ76">
        <f t="shared" si="1133"/>
        <v>3972.26</v>
      </c>
      <c r="WK76">
        <f t="shared" si="1134"/>
        <v>0</v>
      </c>
      <c r="WL76">
        <f t="shared" si="1135"/>
        <v>0</v>
      </c>
      <c r="WM76">
        <f t="shared" si="1136"/>
        <v>0</v>
      </c>
      <c r="WN76">
        <f t="shared" si="1137"/>
        <v>0</v>
      </c>
      <c r="WO76">
        <f t="shared" si="1138"/>
        <v>0</v>
      </c>
      <c r="WP76">
        <f t="shared" si="1139"/>
        <v>0</v>
      </c>
      <c r="WQ76">
        <f t="shared" si="1140"/>
        <v>0</v>
      </c>
      <c r="WR76">
        <f t="shared" si="1141"/>
        <v>0</v>
      </c>
      <c r="WS76">
        <f t="shared" si="1029"/>
        <v>0</v>
      </c>
      <c r="WT76">
        <f t="shared" si="1030"/>
        <v>163</v>
      </c>
      <c r="WU76">
        <f t="shared" si="1031"/>
        <v>0</v>
      </c>
      <c r="WV76">
        <f t="shared" si="1032"/>
        <v>0</v>
      </c>
      <c r="WW76">
        <f t="shared" si="1033"/>
        <v>0</v>
      </c>
      <c r="WX76">
        <f t="shared" si="1034"/>
        <v>0</v>
      </c>
      <c r="WY76">
        <f t="shared" si="1035"/>
        <v>0</v>
      </c>
      <c r="WZ76">
        <f t="shared" si="1036"/>
        <v>0</v>
      </c>
      <c r="XA76">
        <f t="shared" si="1037"/>
        <v>0</v>
      </c>
      <c r="XB76">
        <f t="shared" si="1038"/>
        <v>0</v>
      </c>
      <c r="XC76">
        <f t="shared" si="1039"/>
        <v>0</v>
      </c>
      <c r="XD76">
        <f t="shared" si="1040"/>
        <v>3900.26</v>
      </c>
      <c r="XE76">
        <f t="shared" si="1041"/>
        <v>0</v>
      </c>
      <c r="XF76">
        <f t="shared" si="1042"/>
        <v>0</v>
      </c>
      <c r="XG76">
        <f t="shared" si="1043"/>
        <v>0</v>
      </c>
      <c r="XH76">
        <f t="shared" si="1044"/>
        <v>0</v>
      </c>
      <c r="XI76">
        <f t="shared" si="1045"/>
        <v>0</v>
      </c>
      <c r="XJ76">
        <f t="shared" si="1046"/>
        <v>0</v>
      </c>
      <c r="XK76">
        <f t="shared" si="1047"/>
        <v>0</v>
      </c>
      <c r="XL76">
        <f t="shared" si="1048"/>
        <v>0</v>
      </c>
      <c r="XM76">
        <f t="shared" si="1049"/>
        <v>0</v>
      </c>
      <c r="XN76">
        <f t="shared" si="1050"/>
        <v>3900.26</v>
      </c>
      <c r="XO76">
        <f t="shared" si="1051"/>
        <v>0</v>
      </c>
      <c r="XP76">
        <f t="shared" si="1052"/>
        <v>0</v>
      </c>
      <c r="XQ76">
        <f t="shared" si="1053"/>
        <v>0</v>
      </c>
      <c r="XR76">
        <f t="shared" si="1054"/>
        <v>0</v>
      </c>
      <c r="XS76">
        <f t="shared" si="1055"/>
        <v>0</v>
      </c>
      <c r="XT76">
        <f t="shared" si="1056"/>
        <v>0</v>
      </c>
      <c r="XU76">
        <f t="shared" si="1057"/>
        <v>0</v>
      </c>
      <c r="XV76">
        <f t="shared" si="1058"/>
        <v>0</v>
      </c>
      <c r="XX76">
        <f t="shared" si="1059"/>
        <v>3972.26</v>
      </c>
      <c r="XY76">
        <f t="shared" si="1060"/>
        <v>3900.26</v>
      </c>
      <c r="XZ76">
        <f t="shared" si="1061"/>
        <v>91</v>
      </c>
    </row>
    <row r="77" spans="2:650" x14ac:dyDescent="0.45">
      <c r="B77" s="31">
        <f>IF((IF($D$20="Snowball",CJ20,FL20)&gt;0.005),17,"")</f>
        <v>17</v>
      </c>
      <c r="C77" s="32">
        <f>IF(AND((IF($D$20="Snowball",CJ20,FL20)&gt;0.005),$D$19&lt;&gt;""),EDATE($D$19,16),"")</f>
        <v>46508</v>
      </c>
      <c r="D77" s="29">
        <f t="shared" si="743"/>
        <v>653.00000000000114</v>
      </c>
      <c r="E77" s="29">
        <f t="shared" si="744"/>
        <v>182.95</v>
      </c>
      <c r="F77" s="29">
        <f t="shared" si="745"/>
        <v>470.05000000000115</v>
      </c>
      <c r="G77" s="29">
        <f t="shared" si="746"/>
        <v>11536.8</v>
      </c>
      <c r="H77" s="35" t="str">
        <f t="shared" si="747"/>
        <v>Card B</v>
      </c>
      <c r="I77" s="36" t="str">
        <f t="shared" si="748"/>
        <v/>
      </c>
      <c r="WH77">
        <v>74</v>
      </c>
      <c r="WI77">
        <f t="shared" si="1132"/>
        <v>0</v>
      </c>
      <c r="WJ77">
        <f t="shared" si="1133"/>
        <v>3900.26</v>
      </c>
      <c r="WK77">
        <f t="shared" si="1134"/>
        <v>0</v>
      </c>
      <c r="WL77">
        <f t="shared" si="1135"/>
        <v>0</v>
      </c>
      <c r="WM77">
        <f t="shared" si="1136"/>
        <v>0</v>
      </c>
      <c r="WN77">
        <f t="shared" si="1137"/>
        <v>0</v>
      </c>
      <c r="WO77">
        <f t="shared" si="1138"/>
        <v>0</v>
      </c>
      <c r="WP77">
        <f t="shared" si="1139"/>
        <v>0</v>
      </c>
      <c r="WQ77">
        <f t="shared" si="1140"/>
        <v>0</v>
      </c>
      <c r="WR77">
        <f t="shared" si="1141"/>
        <v>0</v>
      </c>
      <c r="WS77">
        <f t="shared" si="1029"/>
        <v>0</v>
      </c>
      <c r="WT77">
        <f t="shared" si="1030"/>
        <v>163</v>
      </c>
      <c r="WU77">
        <f t="shared" si="1031"/>
        <v>0</v>
      </c>
      <c r="WV77">
        <f t="shared" si="1032"/>
        <v>0</v>
      </c>
      <c r="WW77">
        <f t="shared" si="1033"/>
        <v>0</v>
      </c>
      <c r="WX77">
        <f t="shared" si="1034"/>
        <v>0</v>
      </c>
      <c r="WY77">
        <f t="shared" si="1035"/>
        <v>0</v>
      </c>
      <c r="WZ77">
        <f t="shared" si="1036"/>
        <v>0</v>
      </c>
      <c r="XA77">
        <f t="shared" si="1037"/>
        <v>0</v>
      </c>
      <c r="XB77">
        <f t="shared" si="1038"/>
        <v>0</v>
      </c>
      <c r="XC77">
        <f t="shared" si="1039"/>
        <v>0</v>
      </c>
      <c r="XD77">
        <f t="shared" si="1040"/>
        <v>3826.61</v>
      </c>
      <c r="XE77">
        <f t="shared" si="1041"/>
        <v>0</v>
      </c>
      <c r="XF77">
        <f t="shared" si="1042"/>
        <v>0</v>
      </c>
      <c r="XG77">
        <f t="shared" si="1043"/>
        <v>0</v>
      </c>
      <c r="XH77">
        <f t="shared" si="1044"/>
        <v>0</v>
      </c>
      <c r="XI77">
        <f t="shared" si="1045"/>
        <v>0</v>
      </c>
      <c r="XJ77">
        <f t="shared" si="1046"/>
        <v>0</v>
      </c>
      <c r="XK77">
        <f t="shared" si="1047"/>
        <v>0</v>
      </c>
      <c r="XL77">
        <f t="shared" si="1048"/>
        <v>0</v>
      </c>
      <c r="XM77">
        <f t="shared" si="1049"/>
        <v>0</v>
      </c>
      <c r="XN77">
        <f t="shared" si="1050"/>
        <v>3826.61</v>
      </c>
      <c r="XO77">
        <f t="shared" si="1051"/>
        <v>0</v>
      </c>
      <c r="XP77">
        <f t="shared" si="1052"/>
        <v>0</v>
      </c>
      <c r="XQ77">
        <f t="shared" si="1053"/>
        <v>0</v>
      </c>
      <c r="XR77">
        <f t="shared" si="1054"/>
        <v>0</v>
      </c>
      <c r="XS77">
        <f t="shared" si="1055"/>
        <v>0</v>
      </c>
      <c r="XT77">
        <f t="shared" si="1056"/>
        <v>0</v>
      </c>
      <c r="XU77">
        <f t="shared" si="1057"/>
        <v>0</v>
      </c>
      <c r="XV77">
        <f t="shared" si="1058"/>
        <v>0</v>
      </c>
      <c r="XX77">
        <f t="shared" si="1059"/>
        <v>3900.26</v>
      </c>
      <c r="XY77">
        <f t="shared" si="1060"/>
        <v>3826.61</v>
      </c>
      <c r="XZ77">
        <f t="shared" si="1061"/>
        <v>89.35</v>
      </c>
    </row>
    <row r="78" spans="2:650" x14ac:dyDescent="0.45">
      <c r="B78" s="31">
        <f>IF((IF($D$20="Snowball",CJ21,FL21)&gt;0.005),18,"")</f>
        <v>18</v>
      </c>
      <c r="C78" s="32">
        <f>IF(AND((IF($D$20="Snowball",CJ21,FL21)&gt;0.005),$D$19&lt;&gt;""),EDATE($D$19,17),"")</f>
        <v>46539</v>
      </c>
      <c r="D78" s="29">
        <f t="shared" si="743"/>
        <v>652.99999999999943</v>
      </c>
      <c r="E78" s="29">
        <f t="shared" si="744"/>
        <v>173.86</v>
      </c>
      <c r="F78" s="29">
        <f t="shared" si="745"/>
        <v>479.13999999999942</v>
      </c>
      <c r="G78" s="29">
        <f t="shared" si="746"/>
        <v>11057.66</v>
      </c>
      <c r="H78" s="35" t="str">
        <f t="shared" si="747"/>
        <v>Card B</v>
      </c>
      <c r="I78" s="36" t="str">
        <f t="shared" si="748"/>
        <v/>
      </c>
      <c r="WH78">
        <v>75</v>
      </c>
      <c r="WI78">
        <f t="shared" si="1132"/>
        <v>0</v>
      </c>
      <c r="WJ78">
        <f t="shared" si="1133"/>
        <v>3826.61</v>
      </c>
      <c r="WK78">
        <f t="shared" si="1134"/>
        <v>0</v>
      </c>
      <c r="WL78">
        <f t="shared" si="1135"/>
        <v>0</v>
      </c>
      <c r="WM78">
        <f t="shared" si="1136"/>
        <v>0</v>
      </c>
      <c r="WN78">
        <f t="shared" si="1137"/>
        <v>0</v>
      </c>
      <c r="WO78">
        <f t="shared" si="1138"/>
        <v>0</v>
      </c>
      <c r="WP78">
        <f t="shared" si="1139"/>
        <v>0</v>
      </c>
      <c r="WQ78">
        <f t="shared" si="1140"/>
        <v>0</v>
      </c>
      <c r="WR78">
        <f t="shared" si="1141"/>
        <v>0</v>
      </c>
      <c r="WS78">
        <f t="shared" si="1029"/>
        <v>0</v>
      </c>
      <c r="WT78">
        <f t="shared" si="1030"/>
        <v>163</v>
      </c>
      <c r="WU78">
        <f t="shared" si="1031"/>
        <v>0</v>
      </c>
      <c r="WV78">
        <f t="shared" si="1032"/>
        <v>0</v>
      </c>
      <c r="WW78">
        <f t="shared" si="1033"/>
        <v>0</v>
      </c>
      <c r="WX78">
        <f t="shared" si="1034"/>
        <v>0</v>
      </c>
      <c r="WY78">
        <f t="shared" si="1035"/>
        <v>0</v>
      </c>
      <c r="WZ78">
        <f t="shared" si="1036"/>
        <v>0</v>
      </c>
      <c r="XA78">
        <f t="shared" si="1037"/>
        <v>0</v>
      </c>
      <c r="XB78">
        <f t="shared" si="1038"/>
        <v>0</v>
      </c>
      <c r="XC78">
        <f t="shared" si="1039"/>
        <v>0</v>
      </c>
      <c r="XD78">
        <f t="shared" si="1040"/>
        <v>3751.27</v>
      </c>
      <c r="XE78">
        <f t="shared" si="1041"/>
        <v>0</v>
      </c>
      <c r="XF78">
        <f t="shared" si="1042"/>
        <v>0</v>
      </c>
      <c r="XG78">
        <f t="shared" si="1043"/>
        <v>0</v>
      </c>
      <c r="XH78">
        <f t="shared" si="1044"/>
        <v>0</v>
      </c>
      <c r="XI78">
        <f t="shared" si="1045"/>
        <v>0</v>
      </c>
      <c r="XJ78">
        <f t="shared" si="1046"/>
        <v>0</v>
      </c>
      <c r="XK78">
        <f t="shared" si="1047"/>
        <v>0</v>
      </c>
      <c r="XL78">
        <f t="shared" si="1048"/>
        <v>0</v>
      </c>
      <c r="XM78">
        <f t="shared" si="1049"/>
        <v>0</v>
      </c>
      <c r="XN78">
        <f t="shared" si="1050"/>
        <v>3751.27</v>
      </c>
      <c r="XO78">
        <f t="shared" si="1051"/>
        <v>0</v>
      </c>
      <c r="XP78">
        <f t="shared" si="1052"/>
        <v>0</v>
      </c>
      <c r="XQ78">
        <f t="shared" si="1053"/>
        <v>0</v>
      </c>
      <c r="XR78">
        <f t="shared" si="1054"/>
        <v>0</v>
      </c>
      <c r="XS78">
        <f t="shared" si="1055"/>
        <v>0</v>
      </c>
      <c r="XT78">
        <f t="shared" si="1056"/>
        <v>0</v>
      </c>
      <c r="XU78">
        <f t="shared" si="1057"/>
        <v>0</v>
      </c>
      <c r="XV78">
        <f t="shared" si="1058"/>
        <v>0</v>
      </c>
      <c r="XX78">
        <f t="shared" si="1059"/>
        <v>3826.61</v>
      </c>
      <c r="XY78">
        <f t="shared" si="1060"/>
        <v>3751.27</v>
      </c>
      <c r="XZ78">
        <f t="shared" si="1061"/>
        <v>87.66</v>
      </c>
    </row>
    <row r="79" spans="2:650" x14ac:dyDescent="0.45">
      <c r="B79" s="31">
        <f>IF((IF($D$20="Snowball",CJ22,FL22)&gt;0.005),19,"")</f>
        <v>19</v>
      </c>
      <c r="C79" s="32">
        <f>IF(AND((IF($D$20="Snowball",CJ22,FL22)&gt;0.005),$D$19&lt;&gt;""),EDATE($D$19,18),"")</f>
        <v>46569</v>
      </c>
      <c r="D79" s="29">
        <f t="shared" si="743"/>
        <v>652.99999999999989</v>
      </c>
      <c r="E79" s="29">
        <f t="shared" si="744"/>
        <v>164.59</v>
      </c>
      <c r="F79" s="29">
        <f t="shared" si="745"/>
        <v>488.40999999999985</v>
      </c>
      <c r="G79" s="29">
        <f t="shared" si="746"/>
        <v>10569.25</v>
      </c>
      <c r="H79" s="35" t="str">
        <f t="shared" si="747"/>
        <v>Card B</v>
      </c>
      <c r="I79" s="36" t="str">
        <f t="shared" si="748"/>
        <v/>
      </c>
      <c r="WH79">
        <v>76</v>
      </c>
      <c r="WI79">
        <f t="shared" si="1132"/>
        <v>0</v>
      </c>
      <c r="WJ79">
        <f t="shared" si="1133"/>
        <v>3751.27</v>
      </c>
      <c r="WK79">
        <f t="shared" si="1134"/>
        <v>0</v>
      </c>
      <c r="WL79">
        <f t="shared" si="1135"/>
        <v>0</v>
      </c>
      <c r="WM79">
        <f t="shared" si="1136"/>
        <v>0</v>
      </c>
      <c r="WN79">
        <f t="shared" si="1137"/>
        <v>0</v>
      </c>
      <c r="WO79">
        <f t="shared" si="1138"/>
        <v>0</v>
      </c>
      <c r="WP79">
        <f t="shared" si="1139"/>
        <v>0</v>
      </c>
      <c r="WQ79">
        <f t="shared" si="1140"/>
        <v>0</v>
      </c>
      <c r="WR79">
        <f t="shared" si="1141"/>
        <v>0</v>
      </c>
      <c r="WS79">
        <f t="shared" si="1029"/>
        <v>0</v>
      </c>
      <c r="WT79">
        <f t="shared" si="1030"/>
        <v>163</v>
      </c>
      <c r="WU79">
        <f t="shared" si="1031"/>
        <v>0</v>
      </c>
      <c r="WV79">
        <f t="shared" si="1032"/>
        <v>0</v>
      </c>
      <c r="WW79">
        <f t="shared" si="1033"/>
        <v>0</v>
      </c>
      <c r="WX79">
        <f t="shared" si="1034"/>
        <v>0</v>
      </c>
      <c r="WY79">
        <f t="shared" si="1035"/>
        <v>0</v>
      </c>
      <c r="WZ79">
        <f t="shared" si="1036"/>
        <v>0</v>
      </c>
      <c r="XA79">
        <f t="shared" si="1037"/>
        <v>0</v>
      </c>
      <c r="XB79">
        <f t="shared" si="1038"/>
        <v>0</v>
      </c>
      <c r="XC79">
        <f t="shared" si="1039"/>
        <v>0</v>
      </c>
      <c r="XD79">
        <f t="shared" si="1040"/>
        <v>3674.21</v>
      </c>
      <c r="XE79">
        <f t="shared" si="1041"/>
        <v>0</v>
      </c>
      <c r="XF79">
        <f t="shared" si="1042"/>
        <v>0</v>
      </c>
      <c r="XG79">
        <f t="shared" si="1043"/>
        <v>0</v>
      </c>
      <c r="XH79">
        <f t="shared" si="1044"/>
        <v>0</v>
      </c>
      <c r="XI79">
        <f t="shared" si="1045"/>
        <v>0</v>
      </c>
      <c r="XJ79">
        <f t="shared" si="1046"/>
        <v>0</v>
      </c>
      <c r="XK79">
        <f t="shared" si="1047"/>
        <v>0</v>
      </c>
      <c r="XL79">
        <f t="shared" si="1048"/>
        <v>0</v>
      </c>
      <c r="XM79">
        <f t="shared" si="1049"/>
        <v>0</v>
      </c>
      <c r="XN79">
        <f t="shared" si="1050"/>
        <v>3674.21</v>
      </c>
      <c r="XO79">
        <f t="shared" si="1051"/>
        <v>0</v>
      </c>
      <c r="XP79">
        <f t="shared" si="1052"/>
        <v>0</v>
      </c>
      <c r="XQ79">
        <f t="shared" si="1053"/>
        <v>0</v>
      </c>
      <c r="XR79">
        <f t="shared" si="1054"/>
        <v>0</v>
      </c>
      <c r="XS79">
        <f t="shared" si="1055"/>
        <v>0</v>
      </c>
      <c r="XT79">
        <f t="shared" si="1056"/>
        <v>0</v>
      </c>
      <c r="XU79">
        <f t="shared" si="1057"/>
        <v>0</v>
      </c>
      <c r="XV79">
        <f t="shared" si="1058"/>
        <v>0</v>
      </c>
      <c r="XX79">
        <f t="shared" si="1059"/>
        <v>3751.27</v>
      </c>
      <c r="XY79">
        <f t="shared" si="1060"/>
        <v>3674.21</v>
      </c>
      <c r="XZ79">
        <f t="shared" si="1061"/>
        <v>85.94</v>
      </c>
    </row>
    <row r="80" spans="2:650" x14ac:dyDescent="0.45">
      <c r="B80" s="31">
        <f>IF((IF($D$20="Snowball",CJ23,FL23)&gt;0.005),20,"")</f>
        <v>20</v>
      </c>
      <c r="C80" s="32">
        <f>IF(AND((IF($D$20="Snowball",CJ23,FL23)&gt;0.005),$D$19&lt;&gt;""),EDATE($D$19,19),"")</f>
        <v>46600</v>
      </c>
      <c r="D80" s="29">
        <f t="shared" si="743"/>
        <v>652.9999999999992</v>
      </c>
      <c r="E80" s="29">
        <f t="shared" si="744"/>
        <v>155.12</v>
      </c>
      <c r="F80" s="29">
        <f t="shared" si="745"/>
        <v>497.8799999999992</v>
      </c>
      <c r="G80" s="29">
        <f t="shared" si="746"/>
        <v>10071.370000000001</v>
      </c>
      <c r="H80" s="35" t="str">
        <f t="shared" si="747"/>
        <v>Card B</v>
      </c>
      <c r="I80" s="36" t="str">
        <f t="shared" si="748"/>
        <v/>
      </c>
      <c r="WH80">
        <v>77</v>
      </c>
      <c r="WI80">
        <f t="shared" si="1132"/>
        <v>0</v>
      </c>
      <c r="WJ80">
        <f t="shared" si="1133"/>
        <v>3674.21</v>
      </c>
      <c r="WK80">
        <f t="shared" si="1134"/>
        <v>0</v>
      </c>
      <c r="WL80">
        <f t="shared" si="1135"/>
        <v>0</v>
      </c>
      <c r="WM80">
        <f t="shared" si="1136"/>
        <v>0</v>
      </c>
      <c r="WN80">
        <f t="shared" si="1137"/>
        <v>0</v>
      </c>
      <c r="WO80">
        <f t="shared" si="1138"/>
        <v>0</v>
      </c>
      <c r="WP80">
        <f t="shared" si="1139"/>
        <v>0</v>
      </c>
      <c r="WQ80">
        <f t="shared" si="1140"/>
        <v>0</v>
      </c>
      <c r="WR80">
        <f t="shared" si="1141"/>
        <v>0</v>
      </c>
      <c r="WS80">
        <f t="shared" si="1029"/>
        <v>0</v>
      </c>
      <c r="WT80">
        <f t="shared" si="1030"/>
        <v>163</v>
      </c>
      <c r="WU80">
        <f t="shared" si="1031"/>
        <v>0</v>
      </c>
      <c r="WV80">
        <f t="shared" si="1032"/>
        <v>0</v>
      </c>
      <c r="WW80">
        <f t="shared" si="1033"/>
        <v>0</v>
      </c>
      <c r="WX80">
        <f t="shared" si="1034"/>
        <v>0</v>
      </c>
      <c r="WY80">
        <f t="shared" si="1035"/>
        <v>0</v>
      </c>
      <c r="WZ80">
        <f t="shared" si="1036"/>
        <v>0</v>
      </c>
      <c r="XA80">
        <f t="shared" si="1037"/>
        <v>0</v>
      </c>
      <c r="XB80">
        <f t="shared" si="1038"/>
        <v>0</v>
      </c>
      <c r="XC80">
        <f t="shared" si="1039"/>
        <v>0</v>
      </c>
      <c r="XD80">
        <f t="shared" si="1040"/>
        <v>3595.38</v>
      </c>
      <c r="XE80">
        <f t="shared" si="1041"/>
        <v>0</v>
      </c>
      <c r="XF80">
        <f t="shared" si="1042"/>
        <v>0</v>
      </c>
      <c r="XG80">
        <f t="shared" si="1043"/>
        <v>0</v>
      </c>
      <c r="XH80">
        <f t="shared" si="1044"/>
        <v>0</v>
      </c>
      <c r="XI80">
        <f t="shared" si="1045"/>
        <v>0</v>
      </c>
      <c r="XJ80">
        <f t="shared" si="1046"/>
        <v>0</v>
      </c>
      <c r="XK80">
        <f t="shared" si="1047"/>
        <v>0</v>
      </c>
      <c r="XL80">
        <f t="shared" si="1048"/>
        <v>0</v>
      </c>
      <c r="XM80">
        <f t="shared" si="1049"/>
        <v>0</v>
      </c>
      <c r="XN80">
        <f t="shared" si="1050"/>
        <v>3595.38</v>
      </c>
      <c r="XO80">
        <f t="shared" si="1051"/>
        <v>0</v>
      </c>
      <c r="XP80">
        <f t="shared" si="1052"/>
        <v>0</v>
      </c>
      <c r="XQ80">
        <f t="shared" si="1053"/>
        <v>0</v>
      </c>
      <c r="XR80">
        <f t="shared" si="1054"/>
        <v>0</v>
      </c>
      <c r="XS80">
        <f t="shared" si="1055"/>
        <v>0</v>
      </c>
      <c r="XT80">
        <f t="shared" si="1056"/>
        <v>0</v>
      </c>
      <c r="XU80">
        <f t="shared" si="1057"/>
        <v>0</v>
      </c>
      <c r="XV80">
        <f t="shared" si="1058"/>
        <v>0</v>
      </c>
      <c r="XX80">
        <f t="shared" si="1059"/>
        <v>3674.21</v>
      </c>
      <c r="XY80">
        <f t="shared" si="1060"/>
        <v>3595.38</v>
      </c>
      <c r="XZ80">
        <f t="shared" si="1061"/>
        <v>84.17</v>
      </c>
    </row>
    <row r="81" spans="2:650" x14ac:dyDescent="0.45">
      <c r="B81" s="31">
        <f>IF((IF($D$20="Snowball",CJ24,FL24)&gt;0.005),21,"")</f>
        <v>21</v>
      </c>
      <c r="C81" s="32">
        <f>IF(AND((IF($D$20="Snowball",CJ24,FL24)&gt;0.005),$D$19&lt;&gt;""),EDATE($D$19,20),"")</f>
        <v>46631</v>
      </c>
      <c r="D81" s="29">
        <f t="shared" si="743"/>
        <v>653.00000000000114</v>
      </c>
      <c r="E81" s="29">
        <f t="shared" si="744"/>
        <v>145.44999999999999</v>
      </c>
      <c r="F81" s="29">
        <f t="shared" si="745"/>
        <v>507.55000000000115</v>
      </c>
      <c r="G81" s="29">
        <f t="shared" si="746"/>
        <v>9563.82</v>
      </c>
      <c r="H81" s="35" t="str">
        <f t="shared" si="747"/>
        <v>Card B</v>
      </c>
      <c r="I81" s="36" t="str">
        <f t="shared" si="748"/>
        <v/>
      </c>
      <c r="WH81">
        <v>78</v>
      </c>
      <c r="WI81">
        <f t="shared" si="1132"/>
        <v>0</v>
      </c>
      <c r="WJ81">
        <f t="shared" si="1133"/>
        <v>3595.38</v>
      </c>
      <c r="WK81">
        <f t="shared" si="1134"/>
        <v>0</v>
      </c>
      <c r="WL81">
        <f t="shared" si="1135"/>
        <v>0</v>
      </c>
      <c r="WM81">
        <f t="shared" si="1136"/>
        <v>0</v>
      </c>
      <c r="WN81">
        <f t="shared" si="1137"/>
        <v>0</v>
      </c>
      <c r="WO81">
        <f t="shared" si="1138"/>
        <v>0</v>
      </c>
      <c r="WP81">
        <f t="shared" si="1139"/>
        <v>0</v>
      </c>
      <c r="WQ81">
        <f t="shared" si="1140"/>
        <v>0</v>
      </c>
      <c r="WR81">
        <f t="shared" si="1141"/>
        <v>0</v>
      </c>
      <c r="WS81">
        <f t="shared" si="1029"/>
        <v>0</v>
      </c>
      <c r="WT81">
        <f t="shared" si="1030"/>
        <v>163</v>
      </c>
      <c r="WU81">
        <f t="shared" si="1031"/>
        <v>0</v>
      </c>
      <c r="WV81">
        <f t="shared" si="1032"/>
        <v>0</v>
      </c>
      <c r="WW81">
        <f t="shared" si="1033"/>
        <v>0</v>
      </c>
      <c r="WX81">
        <f t="shared" si="1034"/>
        <v>0</v>
      </c>
      <c r="WY81">
        <f t="shared" si="1035"/>
        <v>0</v>
      </c>
      <c r="WZ81">
        <f t="shared" si="1036"/>
        <v>0</v>
      </c>
      <c r="XA81">
        <f t="shared" si="1037"/>
        <v>0</v>
      </c>
      <c r="XB81">
        <f t="shared" si="1038"/>
        <v>0</v>
      </c>
      <c r="XC81">
        <f t="shared" si="1039"/>
        <v>0</v>
      </c>
      <c r="XD81">
        <f t="shared" si="1040"/>
        <v>3514.7400000000002</v>
      </c>
      <c r="XE81">
        <f t="shared" si="1041"/>
        <v>0</v>
      </c>
      <c r="XF81">
        <f t="shared" si="1042"/>
        <v>0</v>
      </c>
      <c r="XG81">
        <f t="shared" si="1043"/>
        <v>0</v>
      </c>
      <c r="XH81">
        <f t="shared" si="1044"/>
        <v>0</v>
      </c>
      <c r="XI81">
        <f t="shared" si="1045"/>
        <v>0</v>
      </c>
      <c r="XJ81">
        <f t="shared" si="1046"/>
        <v>0</v>
      </c>
      <c r="XK81">
        <f t="shared" si="1047"/>
        <v>0</v>
      </c>
      <c r="XL81">
        <f t="shared" si="1048"/>
        <v>0</v>
      </c>
      <c r="XM81">
        <f t="shared" si="1049"/>
        <v>0</v>
      </c>
      <c r="XN81">
        <f t="shared" si="1050"/>
        <v>3514.74</v>
      </c>
      <c r="XO81">
        <f t="shared" si="1051"/>
        <v>0</v>
      </c>
      <c r="XP81">
        <f t="shared" si="1052"/>
        <v>0</v>
      </c>
      <c r="XQ81">
        <f t="shared" si="1053"/>
        <v>0</v>
      </c>
      <c r="XR81">
        <f t="shared" si="1054"/>
        <v>0</v>
      </c>
      <c r="XS81">
        <f t="shared" si="1055"/>
        <v>0</v>
      </c>
      <c r="XT81">
        <f t="shared" si="1056"/>
        <v>0</v>
      </c>
      <c r="XU81">
        <f t="shared" si="1057"/>
        <v>0</v>
      </c>
      <c r="XV81">
        <f t="shared" si="1058"/>
        <v>0</v>
      </c>
      <c r="XX81">
        <f t="shared" si="1059"/>
        <v>3595.38</v>
      </c>
      <c r="XY81">
        <f t="shared" si="1060"/>
        <v>3514.74</v>
      </c>
      <c r="XZ81">
        <f t="shared" si="1061"/>
        <v>82.36</v>
      </c>
    </row>
    <row r="82" spans="2:650" x14ac:dyDescent="0.45">
      <c r="B82" s="31">
        <f>IF((IF($D$20="Snowball",CJ25,FL25)&gt;0.005),22,"")</f>
        <v>22</v>
      </c>
      <c r="C82" s="32">
        <f>IF(AND((IF($D$20="Snowball",CJ25,FL25)&gt;0.005),$D$19&lt;&gt;""),EDATE($D$19,21),"")</f>
        <v>46661</v>
      </c>
      <c r="D82" s="29">
        <f t="shared" si="743"/>
        <v>653</v>
      </c>
      <c r="E82" s="29">
        <f t="shared" si="744"/>
        <v>135.57999999999998</v>
      </c>
      <c r="F82" s="29">
        <f t="shared" si="745"/>
        <v>517.42000000000007</v>
      </c>
      <c r="G82" s="29">
        <f t="shared" si="746"/>
        <v>9046.4</v>
      </c>
      <c r="H82" s="35" t="str">
        <f t="shared" si="747"/>
        <v>Card B</v>
      </c>
      <c r="I82" s="36" t="str">
        <f t="shared" si="748"/>
        <v/>
      </c>
      <c r="WH82">
        <v>79</v>
      </c>
      <c r="WI82">
        <f t="shared" si="1132"/>
        <v>0</v>
      </c>
      <c r="WJ82">
        <f t="shared" si="1133"/>
        <v>3514.74</v>
      </c>
      <c r="WK82">
        <f t="shared" si="1134"/>
        <v>0</v>
      </c>
      <c r="WL82">
        <f t="shared" si="1135"/>
        <v>0</v>
      </c>
      <c r="WM82">
        <f t="shared" si="1136"/>
        <v>0</v>
      </c>
      <c r="WN82">
        <f t="shared" si="1137"/>
        <v>0</v>
      </c>
      <c r="WO82">
        <f t="shared" si="1138"/>
        <v>0</v>
      </c>
      <c r="WP82">
        <f t="shared" si="1139"/>
        <v>0</v>
      </c>
      <c r="WQ82">
        <f t="shared" si="1140"/>
        <v>0</v>
      </c>
      <c r="WR82">
        <f t="shared" si="1141"/>
        <v>0</v>
      </c>
      <c r="WS82">
        <f t="shared" si="1029"/>
        <v>0</v>
      </c>
      <c r="WT82">
        <f t="shared" si="1030"/>
        <v>163</v>
      </c>
      <c r="WU82">
        <f t="shared" si="1031"/>
        <v>0</v>
      </c>
      <c r="WV82">
        <f t="shared" si="1032"/>
        <v>0</v>
      </c>
      <c r="WW82">
        <f t="shared" si="1033"/>
        <v>0</v>
      </c>
      <c r="WX82">
        <f t="shared" si="1034"/>
        <v>0</v>
      </c>
      <c r="WY82">
        <f t="shared" si="1035"/>
        <v>0</v>
      </c>
      <c r="WZ82">
        <f t="shared" si="1036"/>
        <v>0</v>
      </c>
      <c r="XA82">
        <f t="shared" si="1037"/>
        <v>0</v>
      </c>
      <c r="XB82">
        <f t="shared" si="1038"/>
        <v>0</v>
      </c>
      <c r="XC82">
        <f t="shared" si="1039"/>
        <v>0</v>
      </c>
      <c r="XD82">
        <f t="shared" si="1040"/>
        <v>3432.2599999999998</v>
      </c>
      <c r="XE82">
        <f t="shared" si="1041"/>
        <v>0</v>
      </c>
      <c r="XF82">
        <f t="shared" si="1042"/>
        <v>0</v>
      </c>
      <c r="XG82">
        <f t="shared" si="1043"/>
        <v>0</v>
      </c>
      <c r="XH82">
        <f t="shared" si="1044"/>
        <v>0</v>
      </c>
      <c r="XI82">
        <f t="shared" si="1045"/>
        <v>0</v>
      </c>
      <c r="XJ82">
        <f t="shared" si="1046"/>
        <v>0</v>
      </c>
      <c r="XK82">
        <f t="shared" si="1047"/>
        <v>0</v>
      </c>
      <c r="XL82">
        <f t="shared" si="1048"/>
        <v>0</v>
      </c>
      <c r="XM82">
        <f t="shared" si="1049"/>
        <v>0</v>
      </c>
      <c r="XN82">
        <f t="shared" si="1050"/>
        <v>3432.26</v>
      </c>
      <c r="XO82">
        <f t="shared" si="1051"/>
        <v>0</v>
      </c>
      <c r="XP82">
        <f t="shared" si="1052"/>
        <v>0</v>
      </c>
      <c r="XQ82">
        <f t="shared" si="1053"/>
        <v>0</v>
      </c>
      <c r="XR82">
        <f t="shared" si="1054"/>
        <v>0</v>
      </c>
      <c r="XS82">
        <f t="shared" si="1055"/>
        <v>0</v>
      </c>
      <c r="XT82">
        <f t="shared" si="1056"/>
        <v>0</v>
      </c>
      <c r="XU82">
        <f t="shared" si="1057"/>
        <v>0</v>
      </c>
      <c r="XV82">
        <f t="shared" si="1058"/>
        <v>0</v>
      </c>
      <c r="XX82">
        <f t="shared" si="1059"/>
        <v>3514.74</v>
      </c>
      <c r="XY82">
        <f t="shared" si="1060"/>
        <v>3432.26</v>
      </c>
      <c r="XZ82">
        <f t="shared" si="1061"/>
        <v>80.52</v>
      </c>
    </row>
    <row r="83" spans="2:650" x14ac:dyDescent="0.45">
      <c r="B83" s="31">
        <f>IF((IF($D$20="Snowball",CJ26,FL26)&gt;0.005),23,"")</f>
        <v>23</v>
      </c>
      <c r="C83" s="32">
        <f>IF(AND((IF($D$20="Snowball",CJ26,FL26)&gt;0.005),$D$19&lt;&gt;""),EDATE($D$19,22),"")</f>
        <v>46692</v>
      </c>
      <c r="D83" s="29">
        <f t="shared" si="743"/>
        <v>653.00000000000023</v>
      </c>
      <c r="E83" s="29">
        <f t="shared" si="744"/>
        <v>125.49000000000001</v>
      </c>
      <c r="F83" s="29">
        <f t="shared" si="745"/>
        <v>527.51000000000022</v>
      </c>
      <c r="G83" s="29">
        <f t="shared" si="746"/>
        <v>8518.89</v>
      </c>
      <c r="H83" s="35" t="str">
        <f t="shared" si="747"/>
        <v>Card B</v>
      </c>
      <c r="I83" s="36" t="str">
        <f t="shared" si="748"/>
        <v/>
      </c>
      <c r="WH83">
        <v>80</v>
      </c>
      <c r="WI83">
        <f t="shared" si="1132"/>
        <v>0</v>
      </c>
      <c r="WJ83">
        <f t="shared" si="1133"/>
        <v>3432.26</v>
      </c>
      <c r="WK83">
        <f t="shared" si="1134"/>
        <v>0</v>
      </c>
      <c r="WL83">
        <f t="shared" si="1135"/>
        <v>0</v>
      </c>
      <c r="WM83">
        <f t="shared" si="1136"/>
        <v>0</v>
      </c>
      <c r="WN83">
        <f t="shared" si="1137"/>
        <v>0</v>
      </c>
      <c r="WO83">
        <f t="shared" si="1138"/>
        <v>0</v>
      </c>
      <c r="WP83">
        <f t="shared" si="1139"/>
        <v>0</v>
      </c>
      <c r="WQ83">
        <f t="shared" si="1140"/>
        <v>0</v>
      </c>
      <c r="WR83">
        <f t="shared" si="1141"/>
        <v>0</v>
      </c>
      <c r="WS83">
        <f t="shared" si="1029"/>
        <v>0</v>
      </c>
      <c r="WT83">
        <f t="shared" si="1030"/>
        <v>163</v>
      </c>
      <c r="WU83">
        <f t="shared" si="1031"/>
        <v>0</v>
      </c>
      <c r="WV83">
        <f t="shared" si="1032"/>
        <v>0</v>
      </c>
      <c r="WW83">
        <f t="shared" si="1033"/>
        <v>0</v>
      </c>
      <c r="WX83">
        <f t="shared" si="1034"/>
        <v>0</v>
      </c>
      <c r="WY83">
        <f t="shared" si="1035"/>
        <v>0</v>
      </c>
      <c r="WZ83">
        <f t="shared" si="1036"/>
        <v>0</v>
      </c>
      <c r="XA83">
        <f t="shared" si="1037"/>
        <v>0</v>
      </c>
      <c r="XB83">
        <f t="shared" si="1038"/>
        <v>0</v>
      </c>
      <c r="XC83">
        <f t="shared" si="1039"/>
        <v>0</v>
      </c>
      <c r="XD83">
        <f t="shared" si="1040"/>
        <v>3347.8900000000003</v>
      </c>
      <c r="XE83">
        <f t="shared" si="1041"/>
        <v>0</v>
      </c>
      <c r="XF83">
        <f t="shared" si="1042"/>
        <v>0</v>
      </c>
      <c r="XG83">
        <f t="shared" si="1043"/>
        <v>0</v>
      </c>
      <c r="XH83">
        <f t="shared" si="1044"/>
        <v>0</v>
      </c>
      <c r="XI83">
        <f t="shared" si="1045"/>
        <v>0</v>
      </c>
      <c r="XJ83">
        <f t="shared" si="1046"/>
        <v>0</v>
      </c>
      <c r="XK83">
        <f t="shared" si="1047"/>
        <v>0</v>
      </c>
      <c r="XL83">
        <f t="shared" si="1048"/>
        <v>0</v>
      </c>
      <c r="XM83">
        <f t="shared" si="1049"/>
        <v>0</v>
      </c>
      <c r="XN83">
        <f t="shared" si="1050"/>
        <v>3347.89</v>
      </c>
      <c r="XO83">
        <f t="shared" si="1051"/>
        <v>0</v>
      </c>
      <c r="XP83">
        <f t="shared" si="1052"/>
        <v>0</v>
      </c>
      <c r="XQ83">
        <f t="shared" si="1053"/>
        <v>0</v>
      </c>
      <c r="XR83">
        <f t="shared" si="1054"/>
        <v>0</v>
      </c>
      <c r="XS83">
        <f t="shared" si="1055"/>
        <v>0</v>
      </c>
      <c r="XT83">
        <f t="shared" si="1056"/>
        <v>0</v>
      </c>
      <c r="XU83">
        <f t="shared" si="1057"/>
        <v>0</v>
      </c>
      <c r="XV83">
        <f t="shared" si="1058"/>
        <v>0</v>
      </c>
      <c r="XX83">
        <f t="shared" si="1059"/>
        <v>3432.26</v>
      </c>
      <c r="XY83">
        <f t="shared" si="1060"/>
        <v>3347.89</v>
      </c>
      <c r="XZ83">
        <f t="shared" si="1061"/>
        <v>78.63</v>
      </c>
    </row>
    <row r="84" spans="2:650" x14ac:dyDescent="0.45">
      <c r="B84" s="31">
        <f>IF((IF($D$20="Snowball",CJ27,FL27)&gt;0.005),24,"")</f>
        <v>24</v>
      </c>
      <c r="C84" s="32">
        <f>IF(AND((IF($D$20="Snowball",CJ27,FL27)&gt;0.005),$D$19&lt;&gt;""),EDATE($D$19,23),"")</f>
        <v>46722</v>
      </c>
      <c r="D84" s="29">
        <f t="shared" si="743"/>
        <v>652.99999999999955</v>
      </c>
      <c r="E84" s="29">
        <f t="shared" si="744"/>
        <v>115.19</v>
      </c>
      <c r="F84" s="29">
        <f t="shared" si="745"/>
        <v>537.80999999999949</v>
      </c>
      <c r="G84" s="29">
        <f t="shared" si="746"/>
        <v>7981.08</v>
      </c>
      <c r="H84" s="35" t="str">
        <f t="shared" si="747"/>
        <v>Card B</v>
      </c>
      <c r="I84" s="36" t="str">
        <f t="shared" si="748"/>
        <v/>
      </c>
      <c r="WH84">
        <v>81</v>
      </c>
      <c r="WI84">
        <f t="shared" si="1132"/>
        <v>0</v>
      </c>
      <c r="WJ84">
        <f t="shared" si="1133"/>
        <v>3347.89</v>
      </c>
      <c r="WK84">
        <f t="shared" si="1134"/>
        <v>0</v>
      </c>
      <c r="WL84">
        <f t="shared" si="1135"/>
        <v>0</v>
      </c>
      <c r="WM84">
        <f t="shared" si="1136"/>
        <v>0</v>
      </c>
      <c r="WN84">
        <f t="shared" si="1137"/>
        <v>0</v>
      </c>
      <c r="WO84">
        <f t="shared" si="1138"/>
        <v>0</v>
      </c>
      <c r="WP84">
        <f t="shared" si="1139"/>
        <v>0</v>
      </c>
      <c r="WQ84">
        <f t="shared" si="1140"/>
        <v>0</v>
      </c>
      <c r="WR84">
        <f t="shared" si="1141"/>
        <v>0</v>
      </c>
      <c r="WS84">
        <f t="shared" si="1029"/>
        <v>0</v>
      </c>
      <c r="WT84">
        <f t="shared" si="1030"/>
        <v>163</v>
      </c>
      <c r="WU84">
        <f t="shared" si="1031"/>
        <v>0</v>
      </c>
      <c r="WV84">
        <f t="shared" si="1032"/>
        <v>0</v>
      </c>
      <c r="WW84">
        <f t="shared" si="1033"/>
        <v>0</v>
      </c>
      <c r="WX84">
        <f t="shared" si="1034"/>
        <v>0</v>
      </c>
      <c r="WY84">
        <f t="shared" si="1035"/>
        <v>0</v>
      </c>
      <c r="WZ84">
        <f t="shared" si="1036"/>
        <v>0</v>
      </c>
      <c r="XA84">
        <f t="shared" si="1037"/>
        <v>0</v>
      </c>
      <c r="XB84">
        <f t="shared" si="1038"/>
        <v>0</v>
      </c>
      <c r="XC84">
        <f t="shared" si="1039"/>
        <v>0</v>
      </c>
      <c r="XD84">
        <f t="shared" si="1040"/>
        <v>3261.58</v>
      </c>
      <c r="XE84">
        <f t="shared" si="1041"/>
        <v>0</v>
      </c>
      <c r="XF84">
        <f t="shared" si="1042"/>
        <v>0</v>
      </c>
      <c r="XG84">
        <f t="shared" si="1043"/>
        <v>0</v>
      </c>
      <c r="XH84">
        <f t="shared" si="1044"/>
        <v>0</v>
      </c>
      <c r="XI84">
        <f t="shared" si="1045"/>
        <v>0</v>
      </c>
      <c r="XJ84">
        <f t="shared" si="1046"/>
        <v>0</v>
      </c>
      <c r="XK84">
        <f t="shared" si="1047"/>
        <v>0</v>
      </c>
      <c r="XL84">
        <f t="shared" si="1048"/>
        <v>0</v>
      </c>
      <c r="XM84">
        <f t="shared" si="1049"/>
        <v>0</v>
      </c>
      <c r="XN84">
        <f t="shared" si="1050"/>
        <v>3261.58</v>
      </c>
      <c r="XO84">
        <f t="shared" si="1051"/>
        <v>0</v>
      </c>
      <c r="XP84">
        <f t="shared" si="1052"/>
        <v>0</v>
      </c>
      <c r="XQ84">
        <f t="shared" si="1053"/>
        <v>0</v>
      </c>
      <c r="XR84">
        <f t="shared" si="1054"/>
        <v>0</v>
      </c>
      <c r="XS84">
        <f t="shared" si="1055"/>
        <v>0</v>
      </c>
      <c r="XT84">
        <f t="shared" si="1056"/>
        <v>0</v>
      </c>
      <c r="XU84">
        <f t="shared" si="1057"/>
        <v>0</v>
      </c>
      <c r="XV84">
        <f t="shared" si="1058"/>
        <v>0</v>
      </c>
      <c r="XX84">
        <f t="shared" si="1059"/>
        <v>3347.89</v>
      </c>
      <c r="XY84">
        <f t="shared" si="1060"/>
        <v>3261.58</v>
      </c>
      <c r="XZ84">
        <f t="shared" si="1061"/>
        <v>76.69</v>
      </c>
    </row>
    <row r="85" spans="2:650" x14ac:dyDescent="0.45">
      <c r="B85" s="31">
        <f>IF((IF($D$20="Snowball",CJ28,FL28)&gt;0.005),25,"")</f>
        <v>25</v>
      </c>
      <c r="C85" s="32">
        <f>IF(AND((IF($D$20="Snowball",CJ28,FL28)&gt;0.005),$D$19&lt;&gt;""),EDATE($D$19,24),"")</f>
        <v>46753</v>
      </c>
      <c r="D85" s="29">
        <f t="shared" si="743"/>
        <v>652.99999999999977</v>
      </c>
      <c r="E85" s="29">
        <f t="shared" si="744"/>
        <v>104.68</v>
      </c>
      <c r="F85" s="29">
        <f t="shared" si="745"/>
        <v>548.31999999999971</v>
      </c>
      <c r="G85" s="29">
        <f t="shared" si="746"/>
        <v>7432.76</v>
      </c>
      <c r="H85" s="35" t="str">
        <f t="shared" si="747"/>
        <v>Card B</v>
      </c>
      <c r="I85" s="36" t="str">
        <f t="shared" si="748"/>
        <v/>
      </c>
      <c r="WH85">
        <v>82</v>
      </c>
      <c r="WI85">
        <f t="shared" si="1132"/>
        <v>0</v>
      </c>
      <c r="WJ85">
        <f t="shared" si="1133"/>
        <v>3261.58</v>
      </c>
      <c r="WK85">
        <f t="shared" si="1134"/>
        <v>0</v>
      </c>
      <c r="WL85">
        <f t="shared" si="1135"/>
        <v>0</v>
      </c>
      <c r="WM85">
        <f t="shared" si="1136"/>
        <v>0</v>
      </c>
      <c r="WN85">
        <f t="shared" si="1137"/>
        <v>0</v>
      </c>
      <c r="WO85">
        <f t="shared" si="1138"/>
        <v>0</v>
      </c>
      <c r="WP85">
        <f t="shared" si="1139"/>
        <v>0</v>
      </c>
      <c r="WQ85">
        <f t="shared" si="1140"/>
        <v>0</v>
      </c>
      <c r="WR85">
        <f t="shared" si="1141"/>
        <v>0</v>
      </c>
      <c r="WS85">
        <f t="shared" si="1029"/>
        <v>0</v>
      </c>
      <c r="WT85">
        <f t="shared" si="1030"/>
        <v>163</v>
      </c>
      <c r="WU85">
        <f t="shared" si="1031"/>
        <v>0</v>
      </c>
      <c r="WV85">
        <f t="shared" si="1032"/>
        <v>0</v>
      </c>
      <c r="WW85">
        <f t="shared" si="1033"/>
        <v>0</v>
      </c>
      <c r="WX85">
        <f t="shared" si="1034"/>
        <v>0</v>
      </c>
      <c r="WY85">
        <f t="shared" si="1035"/>
        <v>0</v>
      </c>
      <c r="WZ85">
        <f t="shared" si="1036"/>
        <v>0</v>
      </c>
      <c r="XA85">
        <f t="shared" si="1037"/>
        <v>0</v>
      </c>
      <c r="XB85">
        <f t="shared" si="1038"/>
        <v>0</v>
      </c>
      <c r="XC85">
        <f t="shared" si="1039"/>
        <v>0</v>
      </c>
      <c r="XD85">
        <f t="shared" si="1040"/>
        <v>3173.2999999999997</v>
      </c>
      <c r="XE85">
        <f t="shared" si="1041"/>
        <v>0</v>
      </c>
      <c r="XF85">
        <f t="shared" si="1042"/>
        <v>0</v>
      </c>
      <c r="XG85">
        <f t="shared" si="1043"/>
        <v>0</v>
      </c>
      <c r="XH85">
        <f t="shared" si="1044"/>
        <v>0</v>
      </c>
      <c r="XI85">
        <f t="shared" si="1045"/>
        <v>0</v>
      </c>
      <c r="XJ85">
        <f t="shared" si="1046"/>
        <v>0</v>
      </c>
      <c r="XK85">
        <f t="shared" si="1047"/>
        <v>0</v>
      </c>
      <c r="XL85">
        <f t="shared" si="1048"/>
        <v>0</v>
      </c>
      <c r="XM85">
        <f t="shared" si="1049"/>
        <v>0</v>
      </c>
      <c r="XN85">
        <f t="shared" si="1050"/>
        <v>3173.3</v>
      </c>
      <c r="XO85">
        <f t="shared" si="1051"/>
        <v>0</v>
      </c>
      <c r="XP85">
        <f t="shared" si="1052"/>
        <v>0</v>
      </c>
      <c r="XQ85">
        <f t="shared" si="1053"/>
        <v>0</v>
      </c>
      <c r="XR85">
        <f t="shared" si="1054"/>
        <v>0</v>
      </c>
      <c r="XS85">
        <f t="shared" si="1055"/>
        <v>0</v>
      </c>
      <c r="XT85">
        <f t="shared" si="1056"/>
        <v>0</v>
      </c>
      <c r="XU85">
        <f t="shared" si="1057"/>
        <v>0</v>
      </c>
      <c r="XV85">
        <f t="shared" si="1058"/>
        <v>0</v>
      </c>
      <c r="XX85">
        <f t="shared" si="1059"/>
        <v>3261.58</v>
      </c>
      <c r="XY85">
        <f t="shared" si="1060"/>
        <v>3173.3</v>
      </c>
      <c r="XZ85">
        <f t="shared" si="1061"/>
        <v>74.72</v>
      </c>
    </row>
    <row r="86" spans="2:650" x14ac:dyDescent="0.45">
      <c r="B86" s="31">
        <f>IF((IF($D$20="Snowball",CJ29,FL29)&gt;0.005),26,"")</f>
        <v>26</v>
      </c>
      <c r="C86" s="32">
        <f>IF(AND((IF($D$20="Snowball",CJ29,FL29)&gt;0.005),$D$19&lt;&gt;""),EDATE($D$19,25),"")</f>
        <v>46784</v>
      </c>
      <c r="D86" s="29">
        <f t="shared" si="743"/>
        <v>652.99999999999955</v>
      </c>
      <c r="E86" s="29">
        <f t="shared" si="744"/>
        <v>93.94</v>
      </c>
      <c r="F86" s="29">
        <f t="shared" si="745"/>
        <v>559.05999999999949</v>
      </c>
      <c r="G86" s="29">
        <f t="shared" si="746"/>
        <v>6873.7000000000007</v>
      </c>
      <c r="H86" s="35" t="str">
        <f t="shared" si="747"/>
        <v>Card B</v>
      </c>
      <c r="I86" s="36" t="str">
        <f t="shared" si="748"/>
        <v/>
      </c>
      <c r="WH86">
        <v>83</v>
      </c>
      <c r="WI86">
        <f t="shared" si="1132"/>
        <v>0</v>
      </c>
      <c r="WJ86">
        <f t="shared" si="1133"/>
        <v>3173.3</v>
      </c>
      <c r="WK86">
        <f t="shared" si="1134"/>
        <v>0</v>
      </c>
      <c r="WL86">
        <f t="shared" si="1135"/>
        <v>0</v>
      </c>
      <c r="WM86">
        <f t="shared" si="1136"/>
        <v>0</v>
      </c>
      <c r="WN86">
        <f t="shared" si="1137"/>
        <v>0</v>
      </c>
      <c r="WO86">
        <f t="shared" si="1138"/>
        <v>0</v>
      </c>
      <c r="WP86">
        <f t="shared" si="1139"/>
        <v>0</v>
      </c>
      <c r="WQ86">
        <f t="shared" si="1140"/>
        <v>0</v>
      </c>
      <c r="WR86">
        <f t="shared" si="1141"/>
        <v>0</v>
      </c>
      <c r="WS86">
        <f t="shared" si="1029"/>
        <v>0</v>
      </c>
      <c r="WT86">
        <f t="shared" si="1030"/>
        <v>163</v>
      </c>
      <c r="WU86">
        <f t="shared" si="1031"/>
        <v>0</v>
      </c>
      <c r="WV86">
        <f t="shared" si="1032"/>
        <v>0</v>
      </c>
      <c r="WW86">
        <f t="shared" si="1033"/>
        <v>0</v>
      </c>
      <c r="WX86">
        <f t="shared" si="1034"/>
        <v>0</v>
      </c>
      <c r="WY86">
        <f t="shared" si="1035"/>
        <v>0</v>
      </c>
      <c r="WZ86">
        <f t="shared" si="1036"/>
        <v>0</v>
      </c>
      <c r="XA86">
        <f t="shared" si="1037"/>
        <v>0</v>
      </c>
      <c r="XB86">
        <f t="shared" si="1038"/>
        <v>0</v>
      </c>
      <c r="XC86">
        <f t="shared" si="1039"/>
        <v>0</v>
      </c>
      <c r="XD86">
        <f t="shared" si="1040"/>
        <v>3083</v>
      </c>
      <c r="XE86">
        <f t="shared" si="1041"/>
        <v>0</v>
      </c>
      <c r="XF86">
        <f t="shared" si="1042"/>
        <v>0</v>
      </c>
      <c r="XG86">
        <f t="shared" si="1043"/>
        <v>0</v>
      </c>
      <c r="XH86">
        <f t="shared" si="1044"/>
        <v>0</v>
      </c>
      <c r="XI86">
        <f t="shared" si="1045"/>
        <v>0</v>
      </c>
      <c r="XJ86">
        <f t="shared" si="1046"/>
        <v>0</v>
      </c>
      <c r="XK86">
        <f t="shared" si="1047"/>
        <v>0</v>
      </c>
      <c r="XL86">
        <f t="shared" si="1048"/>
        <v>0</v>
      </c>
      <c r="XM86">
        <f t="shared" si="1049"/>
        <v>0</v>
      </c>
      <c r="XN86">
        <f t="shared" si="1050"/>
        <v>3083</v>
      </c>
      <c r="XO86">
        <f t="shared" si="1051"/>
        <v>0</v>
      </c>
      <c r="XP86">
        <f t="shared" si="1052"/>
        <v>0</v>
      </c>
      <c r="XQ86">
        <f t="shared" si="1053"/>
        <v>0</v>
      </c>
      <c r="XR86">
        <f t="shared" si="1054"/>
        <v>0</v>
      </c>
      <c r="XS86">
        <f t="shared" si="1055"/>
        <v>0</v>
      </c>
      <c r="XT86">
        <f t="shared" si="1056"/>
        <v>0</v>
      </c>
      <c r="XU86">
        <f t="shared" si="1057"/>
        <v>0</v>
      </c>
      <c r="XV86">
        <f t="shared" si="1058"/>
        <v>0</v>
      </c>
      <c r="XX86">
        <f t="shared" si="1059"/>
        <v>3173.3</v>
      </c>
      <c r="XY86">
        <f t="shared" si="1060"/>
        <v>3083</v>
      </c>
      <c r="XZ86">
        <f t="shared" si="1061"/>
        <v>72.7</v>
      </c>
    </row>
    <row r="87" spans="2:650" x14ac:dyDescent="0.45">
      <c r="B87" s="31">
        <f>IF((IF($D$20="Snowball",CJ30,FL30)&gt;0.005),27,"")</f>
        <v>27</v>
      </c>
      <c r="C87" s="32">
        <f>IF(AND((IF($D$20="Snowball",CJ30,FL30)&gt;0.005),$D$19&lt;&gt;""),EDATE($D$19,26),"")</f>
        <v>46813</v>
      </c>
      <c r="D87" s="29">
        <f t="shared" si="743"/>
        <v>653.00000000000045</v>
      </c>
      <c r="E87" s="29">
        <f t="shared" si="744"/>
        <v>82.98</v>
      </c>
      <c r="F87" s="29">
        <f t="shared" si="745"/>
        <v>570.02000000000044</v>
      </c>
      <c r="G87" s="29">
        <f t="shared" si="746"/>
        <v>6303.68</v>
      </c>
      <c r="H87" s="35" t="str">
        <f t="shared" si="747"/>
        <v>Card B</v>
      </c>
      <c r="I87" s="36" t="str">
        <f t="shared" si="748"/>
        <v/>
      </c>
      <c r="WH87">
        <v>84</v>
      </c>
      <c r="WI87">
        <f t="shared" si="1132"/>
        <v>0</v>
      </c>
      <c r="WJ87">
        <f t="shared" si="1133"/>
        <v>3083</v>
      </c>
      <c r="WK87">
        <f t="shared" si="1134"/>
        <v>0</v>
      </c>
      <c r="WL87">
        <f t="shared" si="1135"/>
        <v>0</v>
      </c>
      <c r="WM87">
        <f t="shared" si="1136"/>
        <v>0</v>
      </c>
      <c r="WN87">
        <f t="shared" si="1137"/>
        <v>0</v>
      </c>
      <c r="WO87">
        <f t="shared" si="1138"/>
        <v>0</v>
      </c>
      <c r="WP87">
        <f t="shared" si="1139"/>
        <v>0</v>
      </c>
      <c r="WQ87">
        <f t="shared" si="1140"/>
        <v>0</v>
      </c>
      <c r="WR87">
        <f t="shared" si="1141"/>
        <v>0</v>
      </c>
      <c r="WS87">
        <f t="shared" si="1029"/>
        <v>0</v>
      </c>
      <c r="WT87">
        <f t="shared" si="1030"/>
        <v>163</v>
      </c>
      <c r="WU87">
        <f t="shared" si="1031"/>
        <v>0</v>
      </c>
      <c r="WV87">
        <f t="shared" si="1032"/>
        <v>0</v>
      </c>
      <c r="WW87">
        <f t="shared" si="1033"/>
        <v>0</v>
      </c>
      <c r="WX87">
        <f t="shared" si="1034"/>
        <v>0</v>
      </c>
      <c r="WY87">
        <f t="shared" si="1035"/>
        <v>0</v>
      </c>
      <c r="WZ87">
        <f t="shared" si="1036"/>
        <v>0</v>
      </c>
      <c r="XA87">
        <f t="shared" si="1037"/>
        <v>0</v>
      </c>
      <c r="XB87">
        <f t="shared" si="1038"/>
        <v>0</v>
      </c>
      <c r="XC87">
        <f t="shared" si="1039"/>
        <v>0</v>
      </c>
      <c r="XD87">
        <f t="shared" si="1040"/>
        <v>2990.63</v>
      </c>
      <c r="XE87">
        <f t="shared" si="1041"/>
        <v>0</v>
      </c>
      <c r="XF87">
        <f t="shared" si="1042"/>
        <v>0</v>
      </c>
      <c r="XG87">
        <f t="shared" si="1043"/>
        <v>0</v>
      </c>
      <c r="XH87">
        <f t="shared" si="1044"/>
        <v>0</v>
      </c>
      <c r="XI87">
        <f t="shared" si="1045"/>
        <v>0</v>
      </c>
      <c r="XJ87">
        <f t="shared" si="1046"/>
        <v>0</v>
      </c>
      <c r="XK87">
        <f t="shared" si="1047"/>
        <v>0</v>
      </c>
      <c r="XL87">
        <f t="shared" si="1048"/>
        <v>0</v>
      </c>
      <c r="XM87">
        <f t="shared" si="1049"/>
        <v>0</v>
      </c>
      <c r="XN87">
        <f t="shared" si="1050"/>
        <v>2990.63</v>
      </c>
      <c r="XO87">
        <f t="shared" si="1051"/>
        <v>0</v>
      </c>
      <c r="XP87">
        <f t="shared" si="1052"/>
        <v>0</v>
      </c>
      <c r="XQ87">
        <f t="shared" si="1053"/>
        <v>0</v>
      </c>
      <c r="XR87">
        <f t="shared" si="1054"/>
        <v>0</v>
      </c>
      <c r="XS87">
        <f t="shared" si="1055"/>
        <v>0</v>
      </c>
      <c r="XT87">
        <f t="shared" si="1056"/>
        <v>0</v>
      </c>
      <c r="XU87">
        <f t="shared" si="1057"/>
        <v>0</v>
      </c>
      <c r="XV87">
        <f t="shared" si="1058"/>
        <v>0</v>
      </c>
      <c r="XX87">
        <f t="shared" si="1059"/>
        <v>3083</v>
      </c>
      <c r="XY87">
        <f t="shared" si="1060"/>
        <v>2990.63</v>
      </c>
      <c r="XZ87">
        <f t="shared" si="1061"/>
        <v>70.63</v>
      </c>
    </row>
    <row r="88" spans="2:650" x14ac:dyDescent="0.45">
      <c r="B88" s="31">
        <f>IF((IF($D$20="Snowball",CJ31,FL31)&gt;0.005),28,"")</f>
        <v>28</v>
      </c>
      <c r="C88" s="32">
        <f>IF(AND((IF($D$20="Snowball",CJ31,FL31)&gt;0.005),$D$19&lt;&gt;""),EDATE($D$19,27),"")</f>
        <v>46844</v>
      </c>
      <c r="D88" s="29">
        <f t="shared" si="743"/>
        <v>653.00000000000023</v>
      </c>
      <c r="E88" s="29">
        <f t="shared" si="744"/>
        <v>71.78</v>
      </c>
      <c r="F88" s="29">
        <f t="shared" si="745"/>
        <v>581.22000000000025</v>
      </c>
      <c r="G88" s="29">
        <f t="shared" si="746"/>
        <v>5722.46</v>
      </c>
      <c r="H88" s="35" t="str">
        <f t="shared" si="747"/>
        <v>Card B</v>
      </c>
      <c r="I88" s="36" t="str">
        <f t="shared" si="748"/>
        <v/>
      </c>
      <c r="WH88">
        <v>85</v>
      </c>
      <c r="WI88">
        <f t="shared" si="1132"/>
        <v>0</v>
      </c>
      <c r="WJ88">
        <f t="shared" si="1133"/>
        <v>2990.63</v>
      </c>
      <c r="WK88">
        <f t="shared" si="1134"/>
        <v>0</v>
      </c>
      <c r="WL88">
        <f t="shared" si="1135"/>
        <v>0</v>
      </c>
      <c r="WM88">
        <f t="shared" si="1136"/>
        <v>0</v>
      </c>
      <c r="WN88">
        <f t="shared" si="1137"/>
        <v>0</v>
      </c>
      <c r="WO88">
        <f t="shared" si="1138"/>
        <v>0</v>
      </c>
      <c r="WP88">
        <f t="shared" si="1139"/>
        <v>0</v>
      </c>
      <c r="WQ88">
        <f t="shared" si="1140"/>
        <v>0</v>
      </c>
      <c r="WR88">
        <f t="shared" si="1141"/>
        <v>0</v>
      </c>
      <c r="WS88">
        <f t="shared" si="1029"/>
        <v>0</v>
      </c>
      <c r="WT88">
        <f t="shared" si="1030"/>
        <v>163</v>
      </c>
      <c r="WU88">
        <f t="shared" si="1031"/>
        <v>0</v>
      </c>
      <c r="WV88">
        <f t="shared" si="1032"/>
        <v>0</v>
      </c>
      <c r="WW88">
        <f t="shared" si="1033"/>
        <v>0</v>
      </c>
      <c r="WX88">
        <f t="shared" si="1034"/>
        <v>0</v>
      </c>
      <c r="WY88">
        <f t="shared" si="1035"/>
        <v>0</v>
      </c>
      <c r="WZ88">
        <f t="shared" si="1036"/>
        <v>0</v>
      </c>
      <c r="XA88">
        <f t="shared" si="1037"/>
        <v>0</v>
      </c>
      <c r="XB88">
        <f t="shared" si="1038"/>
        <v>0</v>
      </c>
      <c r="XC88">
        <f t="shared" si="1039"/>
        <v>0</v>
      </c>
      <c r="XD88">
        <f t="shared" si="1040"/>
        <v>2896.1400000000003</v>
      </c>
      <c r="XE88">
        <f t="shared" si="1041"/>
        <v>0</v>
      </c>
      <c r="XF88">
        <f t="shared" si="1042"/>
        <v>0</v>
      </c>
      <c r="XG88">
        <f t="shared" si="1043"/>
        <v>0</v>
      </c>
      <c r="XH88">
        <f t="shared" si="1044"/>
        <v>0</v>
      </c>
      <c r="XI88">
        <f t="shared" si="1045"/>
        <v>0</v>
      </c>
      <c r="XJ88">
        <f t="shared" si="1046"/>
        <v>0</v>
      </c>
      <c r="XK88">
        <f t="shared" si="1047"/>
        <v>0</v>
      </c>
      <c r="XL88">
        <f t="shared" si="1048"/>
        <v>0</v>
      </c>
      <c r="XM88">
        <f t="shared" si="1049"/>
        <v>0</v>
      </c>
      <c r="XN88">
        <f t="shared" si="1050"/>
        <v>2896.14</v>
      </c>
      <c r="XO88">
        <f t="shared" si="1051"/>
        <v>0</v>
      </c>
      <c r="XP88">
        <f t="shared" si="1052"/>
        <v>0</v>
      </c>
      <c r="XQ88">
        <f t="shared" si="1053"/>
        <v>0</v>
      </c>
      <c r="XR88">
        <f t="shared" si="1054"/>
        <v>0</v>
      </c>
      <c r="XS88">
        <f t="shared" si="1055"/>
        <v>0</v>
      </c>
      <c r="XT88">
        <f t="shared" si="1056"/>
        <v>0</v>
      </c>
      <c r="XU88">
        <f t="shared" si="1057"/>
        <v>0</v>
      </c>
      <c r="XV88">
        <f t="shared" si="1058"/>
        <v>0</v>
      </c>
      <c r="XX88">
        <f t="shared" si="1059"/>
        <v>2990.63</v>
      </c>
      <c r="XY88">
        <f t="shared" si="1060"/>
        <v>2896.14</v>
      </c>
      <c r="XZ88">
        <f t="shared" si="1061"/>
        <v>68.510000000000005</v>
      </c>
    </row>
    <row r="89" spans="2:650" x14ac:dyDescent="0.45">
      <c r="B89" s="31">
        <f>IF((IF($D$20="Snowball",CJ32,FL32)&gt;0.005),29,"")</f>
        <v>29</v>
      </c>
      <c r="C89" s="32">
        <f>IF(AND((IF($D$20="Snowball",CJ32,FL32)&gt;0.005),$D$19&lt;&gt;""),EDATE($D$19,28),"")</f>
        <v>46874</v>
      </c>
      <c r="D89" s="29">
        <f t="shared" si="743"/>
        <v>652.99999999999989</v>
      </c>
      <c r="E89" s="29">
        <f t="shared" si="744"/>
        <v>60.34</v>
      </c>
      <c r="F89" s="29">
        <f t="shared" si="745"/>
        <v>592.65999999999985</v>
      </c>
      <c r="G89" s="29">
        <f t="shared" si="746"/>
        <v>5129.8</v>
      </c>
      <c r="H89" s="35" t="str">
        <f t="shared" si="747"/>
        <v>Card B</v>
      </c>
      <c r="I89" s="36" t="str">
        <f t="shared" si="748"/>
        <v>Card B</v>
      </c>
      <c r="WH89">
        <v>86</v>
      </c>
      <c r="WI89">
        <f t="shared" si="1132"/>
        <v>0</v>
      </c>
      <c r="WJ89">
        <f t="shared" si="1133"/>
        <v>2896.14</v>
      </c>
      <c r="WK89">
        <f t="shared" si="1134"/>
        <v>0</v>
      </c>
      <c r="WL89">
        <f t="shared" si="1135"/>
        <v>0</v>
      </c>
      <c r="WM89">
        <f t="shared" si="1136"/>
        <v>0</v>
      </c>
      <c r="WN89">
        <f t="shared" si="1137"/>
        <v>0</v>
      </c>
      <c r="WO89">
        <f t="shared" si="1138"/>
        <v>0</v>
      </c>
      <c r="WP89">
        <f t="shared" si="1139"/>
        <v>0</v>
      </c>
      <c r="WQ89">
        <f t="shared" si="1140"/>
        <v>0</v>
      </c>
      <c r="WR89">
        <f t="shared" si="1141"/>
        <v>0</v>
      </c>
      <c r="WS89">
        <f t="shared" si="1029"/>
        <v>0</v>
      </c>
      <c r="WT89">
        <f t="shared" si="1030"/>
        <v>163</v>
      </c>
      <c r="WU89">
        <f t="shared" si="1031"/>
        <v>0</v>
      </c>
      <c r="WV89">
        <f t="shared" si="1032"/>
        <v>0</v>
      </c>
      <c r="WW89">
        <f t="shared" si="1033"/>
        <v>0</v>
      </c>
      <c r="WX89">
        <f t="shared" si="1034"/>
        <v>0</v>
      </c>
      <c r="WY89">
        <f t="shared" si="1035"/>
        <v>0</v>
      </c>
      <c r="WZ89">
        <f t="shared" si="1036"/>
        <v>0</v>
      </c>
      <c r="XA89">
        <f t="shared" si="1037"/>
        <v>0</v>
      </c>
      <c r="XB89">
        <f t="shared" si="1038"/>
        <v>0</v>
      </c>
      <c r="XC89">
        <f t="shared" si="1039"/>
        <v>0</v>
      </c>
      <c r="XD89">
        <f t="shared" si="1040"/>
        <v>2799.49</v>
      </c>
      <c r="XE89">
        <f t="shared" si="1041"/>
        <v>0</v>
      </c>
      <c r="XF89">
        <f t="shared" si="1042"/>
        <v>0</v>
      </c>
      <c r="XG89">
        <f t="shared" si="1043"/>
        <v>0</v>
      </c>
      <c r="XH89">
        <f t="shared" si="1044"/>
        <v>0</v>
      </c>
      <c r="XI89">
        <f t="shared" si="1045"/>
        <v>0</v>
      </c>
      <c r="XJ89">
        <f t="shared" si="1046"/>
        <v>0</v>
      </c>
      <c r="XK89">
        <f t="shared" si="1047"/>
        <v>0</v>
      </c>
      <c r="XL89">
        <f t="shared" si="1048"/>
        <v>0</v>
      </c>
      <c r="XM89">
        <f t="shared" si="1049"/>
        <v>0</v>
      </c>
      <c r="XN89">
        <f t="shared" si="1050"/>
        <v>2799.49</v>
      </c>
      <c r="XO89">
        <f t="shared" si="1051"/>
        <v>0</v>
      </c>
      <c r="XP89">
        <f t="shared" si="1052"/>
        <v>0</v>
      </c>
      <c r="XQ89">
        <f t="shared" si="1053"/>
        <v>0</v>
      </c>
      <c r="XR89">
        <f t="shared" si="1054"/>
        <v>0</v>
      </c>
      <c r="XS89">
        <f t="shared" si="1055"/>
        <v>0</v>
      </c>
      <c r="XT89">
        <f t="shared" si="1056"/>
        <v>0</v>
      </c>
      <c r="XU89">
        <f t="shared" si="1057"/>
        <v>0</v>
      </c>
      <c r="XV89">
        <f t="shared" si="1058"/>
        <v>0</v>
      </c>
      <c r="XX89">
        <f t="shared" si="1059"/>
        <v>2896.14</v>
      </c>
      <c r="XY89">
        <f t="shared" si="1060"/>
        <v>2799.49</v>
      </c>
      <c r="XZ89">
        <f t="shared" si="1061"/>
        <v>66.349999999999994</v>
      </c>
    </row>
    <row r="90" spans="2:650" x14ac:dyDescent="0.45">
      <c r="B90" s="31">
        <f>IF((IF($D$20="Snowball",CJ33,FL33)&gt;0.005),30,"")</f>
        <v>30</v>
      </c>
      <c r="C90" s="32">
        <f>IF(AND((IF($D$20="Snowball",CJ33,FL33)&gt;0.005),$D$19&lt;&gt;""),EDATE($D$19,29),"")</f>
        <v>46905</v>
      </c>
      <c r="D90" s="29">
        <f t="shared" si="743"/>
        <v>653.00000000000011</v>
      </c>
      <c r="E90" s="29">
        <f t="shared" si="744"/>
        <v>50.87</v>
      </c>
      <c r="F90" s="29">
        <f t="shared" si="745"/>
        <v>602.13000000000011</v>
      </c>
      <c r="G90" s="29">
        <f t="shared" si="746"/>
        <v>4527.67</v>
      </c>
      <c r="H90" s="35" t="str">
        <f t="shared" si="747"/>
        <v>Medical / personal loan</v>
      </c>
      <c r="I90" s="36" t="str">
        <f t="shared" si="748"/>
        <v/>
      </c>
      <c r="WH90">
        <v>87</v>
      </c>
      <c r="WI90">
        <f t="shared" si="1132"/>
        <v>0</v>
      </c>
      <c r="WJ90">
        <f t="shared" si="1133"/>
        <v>2799.49</v>
      </c>
      <c r="WK90">
        <f t="shared" si="1134"/>
        <v>0</v>
      </c>
      <c r="WL90">
        <f t="shared" si="1135"/>
        <v>0</v>
      </c>
      <c r="WM90">
        <f t="shared" si="1136"/>
        <v>0</v>
      </c>
      <c r="WN90">
        <f t="shared" si="1137"/>
        <v>0</v>
      </c>
      <c r="WO90">
        <f t="shared" si="1138"/>
        <v>0</v>
      </c>
      <c r="WP90">
        <f t="shared" si="1139"/>
        <v>0</v>
      </c>
      <c r="WQ90">
        <f t="shared" si="1140"/>
        <v>0</v>
      </c>
      <c r="WR90">
        <f t="shared" si="1141"/>
        <v>0</v>
      </c>
      <c r="WS90">
        <f t="shared" si="1029"/>
        <v>0</v>
      </c>
      <c r="WT90">
        <f t="shared" si="1030"/>
        <v>163</v>
      </c>
      <c r="WU90">
        <f t="shared" si="1031"/>
        <v>0</v>
      </c>
      <c r="WV90">
        <f t="shared" si="1032"/>
        <v>0</v>
      </c>
      <c r="WW90">
        <f t="shared" si="1033"/>
        <v>0</v>
      </c>
      <c r="WX90">
        <f t="shared" si="1034"/>
        <v>0</v>
      </c>
      <c r="WY90">
        <f t="shared" si="1035"/>
        <v>0</v>
      </c>
      <c r="WZ90">
        <f t="shared" si="1036"/>
        <v>0</v>
      </c>
      <c r="XA90">
        <f t="shared" si="1037"/>
        <v>0</v>
      </c>
      <c r="XB90">
        <f t="shared" si="1038"/>
        <v>0</v>
      </c>
      <c r="XC90">
        <f t="shared" si="1039"/>
        <v>0</v>
      </c>
      <c r="XD90">
        <f t="shared" si="1040"/>
        <v>2700.62</v>
      </c>
      <c r="XE90">
        <f t="shared" si="1041"/>
        <v>0</v>
      </c>
      <c r="XF90">
        <f t="shared" si="1042"/>
        <v>0</v>
      </c>
      <c r="XG90">
        <f t="shared" si="1043"/>
        <v>0</v>
      </c>
      <c r="XH90">
        <f t="shared" si="1044"/>
        <v>0</v>
      </c>
      <c r="XI90">
        <f t="shared" si="1045"/>
        <v>0</v>
      </c>
      <c r="XJ90">
        <f t="shared" si="1046"/>
        <v>0</v>
      </c>
      <c r="XK90">
        <f t="shared" si="1047"/>
        <v>0</v>
      </c>
      <c r="XL90">
        <f t="shared" si="1048"/>
        <v>0</v>
      </c>
      <c r="XM90">
        <f t="shared" si="1049"/>
        <v>0</v>
      </c>
      <c r="XN90">
        <f t="shared" si="1050"/>
        <v>2700.62</v>
      </c>
      <c r="XO90">
        <f t="shared" si="1051"/>
        <v>0</v>
      </c>
      <c r="XP90">
        <f t="shared" si="1052"/>
        <v>0</v>
      </c>
      <c r="XQ90">
        <f t="shared" si="1053"/>
        <v>0</v>
      </c>
      <c r="XR90">
        <f t="shared" si="1054"/>
        <v>0</v>
      </c>
      <c r="XS90">
        <f t="shared" si="1055"/>
        <v>0</v>
      </c>
      <c r="XT90">
        <f t="shared" si="1056"/>
        <v>0</v>
      </c>
      <c r="XU90">
        <f t="shared" si="1057"/>
        <v>0</v>
      </c>
      <c r="XV90">
        <f t="shared" si="1058"/>
        <v>0</v>
      </c>
      <c r="XX90">
        <f t="shared" si="1059"/>
        <v>2799.49</v>
      </c>
      <c r="XY90">
        <f t="shared" si="1060"/>
        <v>2700.62</v>
      </c>
      <c r="XZ90">
        <f t="shared" si="1061"/>
        <v>64.13</v>
      </c>
    </row>
    <row r="91" spans="2:650" x14ac:dyDescent="0.45">
      <c r="B91" s="31">
        <f>IF((IF($D$20="Snowball",CJ34,FL34)&gt;0.005),31,"")</f>
        <v>31</v>
      </c>
      <c r="C91" s="32">
        <f>IF(AND((IF($D$20="Snowball",CJ34,FL34)&gt;0.005),$D$19&lt;&gt;""),EDATE($D$19,30),"")</f>
        <v>46935</v>
      </c>
      <c r="D91" s="29">
        <f t="shared" si="743"/>
        <v>652.99999999999989</v>
      </c>
      <c r="E91" s="29">
        <f t="shared" si="744"/>
        <v>44.9</v>
      </c>
      <c r="F91" s="29">
        <f t="shared" si="745"/>
        <v>608.09999999999991</v>
      </c>
      <c r="G91" s="29">
        <f t="shared" si="746"/>
        <v>3919.57</v>
      </c>
      <c r="H91" s="35" t="str">
        <f t="shared" si="747"/>
        <v>Medical / personal loan</v>
      </c>
      <c r="I91" s="36" t="str">
        <f t="shared" si="748"/>
        <v/>
      </c>
      <c r="WH91">
        <v>88</v>
      </c>
      <c r="WI91">
        <f t="shared" si="1132"/>
        <v>0</v>
      </c>
      <c r="WJ91">
        <f t="shared" si="1133"/>
        <v>2700.62</v>
      </c>
      <c r="WK91">
        <f t="shared" si="1134"/>
        <v>0</v>
      </c>
      <c r="WL91">
        <f t="shared" si="1135"/>
        <v>0</v>
      </c>
      <c r="WM91">
        <f t="shared" si="1136"/>
        <v>0</v>
      </c>
      <c r="WN91">
        <f t="shared" si="1137"/>
        <v>0</v>
      </c>
      <c r="WO91">
        <f t="shared" si="1138"/>
        <v>0</v>
      </c>
      <c r="WP91">
        <f t="shared" si="1139"/>
        <v>0</v>
      </c>
      <c r="WQ91">
        <f t="shared" si="1140"/>
        <v>0</v>
      </c>
      <c r="WR91">
        <f t="shared" si="1141"/>
        <v>0</v>
      </c>
      <c r="WS91">
        <f t="shared" si="1029"/>
        <v>0</v>
      </c>
      <c r="WT91">
        <f t="shared" si="1030"/>
        <v>163</v>
      </c>
      <c r="WU91">
        <f t="shared" si="1031"/>
        <v>0</v>
      </c>
      <c r="WV91">
        <f t="shared" si="1032"/>
        <v>0</v>
      </c>
      <c r="WW91">
        <f t="shared" si="1033"/>
        <v>0</v>
      </c>
      <c r="WX91">
        <f t="shared" si="1034"/>
        <v>0</v>
      </c>
      <c r="WY91">
        <f t="shared" si="1035"/>
        <v>0</v>
      </c>
      <c r="WZ91">
        <f t="shared" si="1036"/>
        <v>0</v>
      </c>
      <c r="XA91">
        <f t="shared" si="1037"/>
        <v>0</v>
      </c>
      <c r="XB91">
        <f t="shared" si="1038"/>
        <v>0</v>
      </c>
      <c r="XC91">
        <f t="shared" si="1039"/>
        <v>0</v>
      </c>
      <c r="XD91">
        <f t="shared" si="1040"/>
        <v>2599.4899999999998</v>
      </c>
      <c r="XE91">
        <f t="shared" si="1041"/>
        <v>0</v>
      </c>
      <c r="XF91">
        <f t="shared" si="1042"/>
        <v>0</v>
      </c>
      <c r="XG91">
        <f t="shared" si="1043"/>
        <v>0</v>
      </c>
      <c r="XH91">
        <f t="shared" si="1044"/>
        <v>0</v>
      </c>
      <c r="XI91">
        <f t="shared" si="1045"/>
        <v>0</v>
      </c>
      <c r="XJ91">
        <f t="shared" si="1046"/>
        <v>0</v>
      </c>
      <c r="XK91">
        <f t="shared" si="1047"/>
        <v>0</v>
      </c>
      <c r="XL91">
        <f t="shared" si="1048"/>
        <v>0</v>
      </c>
      <c r="XM91">
        <f t="shared" si="1049"/>
        <v>0</v>
      </c>
      <c r="XN91">
        <f t="shared" si="1050"/>
        <v>2599.4899999999998</v>
      </c>
      <c r="XO91">
        <f t="shared" si="1051"/>
        <v>0</v>
      </c>
      <c r="XP91">
        <f t="shared" si="1052"/>
        <v>0</v>
      </c>
      <c r="XQ91">
        <f t="shared" si="1053"/>
        <v>0</v>
      </c>
      <c r="XR91">
        <f t="shared" si="1054"/>
        <v>0</v>
      </c>
      <c r="XS91">
        <f t="shared" si="1055"/>
        <v>0</v>
      </c>
      <c r="XT91">
        <f t="shared" si="1056"/>
        <v>0</v>
      </c>
      <c r="XU91">
        <f t="shared" si="1057"/>
        <v>0</v>
      </c>
      <c r="XV91">
        <f t="shared" si="1058"/>
        <v>0</v>
      </c>
      <c r="XX91">
        <f t="shared" si="1059"/>
        <v>2700.62</v>
      </c>
      <c r="XY91">
        <f t="shared" si="1060"/>
        <v>2599.4899999999998</v>
      </c>
      <c r="XZ91">
        <f t="shared" si="1061"/>
        <v>61.87</v>
      </c>
    </row>
    <row r="92" spans="2:650" x14ac:dyDescent="0.45">
      <c r="B92" s="31">
        <f>IF((IF($D$20="Snowball",CJ35,FL35)&gt;0.005),32,"")</f>
        <v>32</v>
      </c>
      <c r="C92" s="32">
        <f>IF(AND((IF($D$20="Snowball",CJ35,FL35)&gt;0.005),$D$19&lt;&gt;""),EDATE($D$19,31),"")</f>
        <v>46966</v>
      </c>
      <c r="D92" s="29">
        <f t="shared" si="743"/>
        <v>653.00000000000011</v>
      </c>
      <c r="E92" s="29">
        <f t="shared" si="744"/>
        <v>38.869999999999997</v>
      </c>
      <c r="F92" s="29">
        <f t="shared" si="745"/>
        <v>614.13000000000011</v>
      </c>
      <c r="G92" s="29">
        <f t="shared" si="746"/>
        <v>3305.44</v>
      </c>
      <c r="H92" s="35" t="str">
        <f t="shared" si="747"/>
        <v>Medical / personal loan</v>
      </c>
      <c r="I92" s="36" t="str">
        <f t="shared" si="748"/>
        <v/>
      </c>
      <c r="WH92">
        <v>89</v>
      </c>
      <c r="WI92">
        <f t="shared" si="1132"/>
        <v>0</v>
      </c>
      <c r="WJ92">
        <f t="shared" si="1133"/>
        <v>2599.4899999999998</v>
      </c>
      <c r="WK92">
        <f t="shared" si="1134"/>
        <v>0</v>
      </c>
      <c r="WL92">
        <f t="shared" si="1135"/>
        <v>0</v>
      </c>
      <c r="WM92">
        <f t="shared" si="1136"/>
        <v>0</v>
      </c>
      <c r="WN92">
        <f t="shared" si="1137"/>
        <v>0</v>
      </c>
      <c r="WO92">
        <f t="shared" si="1138"/>
        <v>0</v>
      </c>
      <c r="WP92">
        <f t="shared" si="1139"/>
        <v>0</v>
      </c>
      <c r="WQ92">
        <f t="shared" si="1140"/>
        <v>0</v>
      </c>
      <c r="WR92">
        <f t="shared" si="1141"/>
        <v>0</v>
      </c>
      <c r="WS92">
        <f t="shared" si="1029"/>
        <v>0</v>
      </c>
      <c r="WT92">
        <f t="shared" si="1030"/>
        <v>163</v>
      </c>
      <c r="WU92">
        <f t="shared" si="1031"/>
        <v>0</v>
      </c>
      <c r="WV92">
        <f t="shared" si="1032"/>
        <v>0</v>
      </c>
      <c r="WW92">
        <f t="shared" si="1033"/>
        <v>0</v>
      </c>
      <c r="WX92">
        <f t="shared" si="1034"/>
        <v>0</v>
      </c>
      <c r="WY92">
        <f t="shared" si="1035"/>
        <v>0</v>
      </c>
      <c r="WZ92">
        <f t="shared" si="1036"/>
        <v>0</v>
      </c>
      <c r="XA92">
        <f t="shared" si="1037"/>
        <v>0</v>
      </c>
      <c r="XB92">
        <f t="shared" si="1038"/>
        <v>0</v>
      </c>
      <c r="XC92">
        <f t="shared" si="1039"/>
        <v>0</v>
      </c>
      <c r="XD92">
        <f t="shared" si="1040"/>
        <v>2496.04</v>
      </c>
      <c r="XE92">
        <f t="shared" si="1041"/>
        <v>0</v>
      </c>
      <c r="XF92">
        <f t="shared" si="1042"/>
        <v>0</v>
      </c>
      <c r="XG92">
        <f t="shared" si="1043"/>
        <v>0</v>
      </c>
      <c r="XH92">
        <f t="shared" si="1044"/>
        <v>0</v>
      </c>
      <c r="XI92">
        <f t="shared" si="1045"/>
        <v>0</v>
      </c>
      <c r="XJ92">
        <f t="shared" si="1046"/>
        <v>0</v>
      </c>
      <c r="XK92">
        <f t="shared" si="1047"/>
        <v>0</v>
      </c>
      <c r="XL92">
        <f t="shared" si="1048"/>
        <v>0</v>
      </c>
      <c r="XM92">
        <f t="shared" si="1049"/>
        <v>0</v>
      </c>
      <c r="XN92">
        <f t="shared" si="1050"/>
        <v>2496.04</v>
      </c>
      <c r="XO92">
        <f t="shared" si="1051"/>
        <v>0</v>
      </c>
      <c r="XP92">
        <f t="shared" si="1052"/>
        <v>0</v>
      </c>
      <c r="XQ92">
        <f t="shared" si="1053"/>
        <v>0</v>
      </c>
      <c r="XR92">
        <f t="shared" si="1054"/>
        <v>0</v>
      </c>
      <c r="XS92">
        <f t="shared" si="1055"/>
        <v>0</v>
      </c>
      <c r="XT92">
        <f t="shared" si="1056"/>
        <v>0</v>
      </c>
      <c r="XU92">
        <f t="shared" si="1057"/>
        <v>0</v>
      </c>
      <c r="XV92">
        <f t="shared" si="1058"/>
        <v>0</v>
      </c>
      <c r="XX92">
        <f t="shared" si="1059"/>
        <v>2599.4899999999998</v>
      </c>
      <c r="XY92">
        <f t="shared" si="1060"/>
        <v>2496.04</v>
      </c>
      <c r="XZ92">
        <f t="shared" si="1061"/>
        <v>59.55</v>
      </c>
    </row>
    <row r="93" spans="2:650" x14ac:dyDescent="0.45">
      <c r="B93" s="31">
        <f>IF((IF($D$20="Snowball",CJ36,FL36)&gt;0.005),33,"")</f>
        <v>33</v>
      </c>
      <c r="C93" s="32">
        <f>IF(AND((IF($D$20="Snowball",CJ36,FL36)&gt;0.005),$D$19&lt;&gt;""),EDATE($D$19,32),"")</f>
        <v>46997</v>
      </c>
      <c r="D93" s="29">
        <f t="shared" ref="D93:D124" si="1142">IF((IF($D$20="Snowball",CJ36,FL36)&gt;0.005),IF($D$20="Snowball",CM36,FO36),"")</f>
        <v>653.00000000000023</v>
      </c>
      <c r="E93" s="29">
        <f t="shared" ref="E93:E124" si="1143">IF((IF($D$20="Snowball",CJ36,FL36)&gt;0.005),IF($D$20="Snowball",CL36,FN36),"")</f>
        <v>32.78</v>
      </c>
      <c r="F93" s="29">
        <f t="shared" ref="F93:F124" si="1144">IF((IF($D$20="Snowball",CJ36,FL36)&gt;0.005),IF($D$20="Snowball",CM36,FO36)-IF($D$20="Snowball",CL36,FN36),"")</f>
        <v>620.22000000000025</v>
      </c>
      <c r="G93" s="29">
        <f t="shared" ref="G93:G124" si="1145">IF((IF($D$20="Snowball",CJ36,FL36)&gt;0.005),IF($D$20="Snowball",CK36,FM36),"")</f>
        <v>2685.22</v>
      </c>
      <c r="H93" s="35" t="str">
        <f t="shared" ref="H93:H124" si="1146">IF(AND((IF($D$20="Snowball",CJ36,FL36)&gt;0.005),IF($D$20="Snowball",CN36,FP36)&lt;&gt;""),INDEX($C$7:$C$16,IF($D$20="Snowball",CN36,FP36)),"")</f>
        <v>Medical / personal loan</v>
      </c>
      <c r="I93" s="36" t="str">
        <f t="shared" ref="I93:I124" si="1147">IF(AND((IF($D$20="Snowball",CJ36,FL36)&gt;0.005),IF($D$20="Snowball",CO36,FQ36)&lt;&gt;""),INDEX($C$7:$C$16,IF($D$20="Snowball",CO36,FQ36)),"")</f>
        <v/>
      </c>
      <c r="WH93">
        <v>90</v>
      </c>
      <c r="WI93">
        <f t="shared" si="1132"/>
        <v>0</v>
      </c>
      <c r="WJ93">
        <f t="shared" si="1133"/>
        <v>2496.04</v>
      </c>
      <c r="WK93">
        <f t="shared" si="1134"/>
        <v>0</v>
      </c>
      <c r="WL93">
        <f t="shared" si="1135"/>
        <v>0</v>
      </c>
      <c r="WM93">
        <f t="shared" si="1136"/>
        <v>0</v>
      </c>
      <c r="WN93">
        <f t="shared" si="1137"/>
        <v>0</v>
      </c>
      <c r="WO93">
        <f t="shared" si="1138"/>
        <v>0</v>
      </c>
      <c r="WP93">
        <f t="shared" si="1139"/>
        <v>0</v>
      </c>
      <c r="WQ93">
        <f t="shared" si="1140"/>
        <v>0</v>
      </c>
      <c r="WR93">
        <f t="shared" si="1141"/>
        <v>0</v>
      </c>
      <c r="WS93">
        <f t="shared" si="1029"/>
        <v>0</v>
      </c>
      <c r="WT93">
        <f t="shared" si="1030"/>
        <v>163</v>
      </c>
      <c r="WU93">
        <f t="shared" si="1031"/>
        <v>0</v>
      </c>
      <c r="WV93">
        <f t="shared" si="1032"/>
        <v>0</v>
      </c>
      <c r="WW93">
        <f t="shared" si="1033"/>
        <v>0</v>
      </c>
      <c r="WX93">
        <f t="shared" si="1034"/>
        <v>0</v>
      </c>
      <c r="WY93">
        <f t="shared" si="1035"/>
        <v>0</v>
      </c>
      <c r="WZ93">
        <f t="shared" si="1036"/>
        <v>0</v>
      </c>
      <c r="XA93">
        <f t="shared" si="1037"/>
        <v>0</v>
      </c>
      <c r="XB93">
        <f t="shared" si="1038"/>
        <v>0</v>
      </c>
      <c r="XC93">
        <f t="shared" si="1039"/>
        <v>0</v>
      </c>
      <c r="XD93">
        <f t="shared" si="1040"/>
        <v>2390.2199999999998</v>
      </c>
      <c r="XE93">
        <f t="shared" si="1041"/>
        <v>0</v>
      </c>
      <c r="XF93">
        <f t="shared" si="1042"/>
        <v>0</v>
      </c>
      <c r="XG93">
        <f t="shared" si="1043"/>
        <v>0</v>
      </c>
      <c r="XH93">
        <f t="shared" si="1044"/>
        <v>0</v>
      </c>
      <c r="XI93">
        <f t="shared" si="1045"/>
        <v>0</v>
      </c>
      <c r="XJ93">
        <f t="shared" si="1046"/>
        <v>0</v>
      </c>
      <c r="XK93">
        <f t="shared" si="1047"/>
        <v>0</v>
      </c>
      <c r="XL93">
        <f t="shared" si="1048"/>
        <v>0</v>
      </c>
      <c r="XM93">
        <f t="shared" si="1049"/>
        <v>0</v>
      </c>
      <c r="XN93">
        <f t="shared" si="1050"/>
        <v>2390.2199999999998</v>
      </c>
      <c r="XO93">
        <f t="shared" si="1051"/>
        <v>0</v>
      </c>
      <c r="XP93">
        <f t="shared" si="1052"/>
        <v>0</v>
      </c>
      <c r="XQ93">
        <f t="shared" si="1053"/>
        <v>0</v>
      </c>
      <c r="XR93">
        <f t="shared" si="1054"/>
        <v>0</v>
      </c>
      <c r="XS93">
        <f t="shared" si="1055"/>
        <v>0</v>
      </c>
      <c r="XT93">
        <f t="shared" si="1056"/>
        <v>0</v>
      </c>
      <c r="XU93">
        <f t="shared" si="1057"/>
        <v>0</v>
      </c>
      <c r="XV93">
        <f t="shared" si="1058"/>
        <v>0</v>
      </c>
      <c r="XX93">
        <f t="shared" si="1059"/>
        <v>2496.04</v>
      </c>
      <c r="XY93">
        <f t="shared" si="1060"/>
        <v>2390.2199999999998</v>
      </c>
      <c r="XZ93">
        <f t="shared" si="1061"/>
        <v>57.18</v>
      </c>
    </row>
    <row r="94" spans="2:650" x14ac:dyDescent="0.45">
      <c r="B94" s="31">
        <f>IF((IF($D$20="Snowball",CJ37,FL37)&gt;0.005),34,"")</f>
        <v>34</v>
      </c>
      <c r="C94" s="32">
        <f>IF(AND((IF($D$20="Snowball",CJ37,FL37)&gt;0.005),$D$19&lt;&gt;""),EDATE($D$19,33),"")</f>
        <v>47027</v>
      </c>
      <c r="D94" s="29">
        <f t="shared" si="1142"/>
        <v>652.99999999999989</v>
      </c>
      <c r="E94" s="29">
        <f t="shared" si="1143"/>
        <v>26.63</v>
      </c>
      <c r="F94" s="29">
        <f t="shared" si="1144"/>
        <v>626.36999999999989</v>
      </c>
      <c r="G94" s="29">
        <f t="shared" si="1145"/>
        <v>2058.85</v>
      </c>
      <c r="H94" s="35" t="str">
        <f t="shared" si="1146"/>
        <v>Medical / personal loan</v>
      </c>
      <c r="I94" s="36" t="str">
        <f t="shared" si="1147"/>
        <v/>
      </c>
      <c r="WH94">
        <v>91</v>
      </c>
      <c r="WI94">
        <f t="shared" si="1132"/>
        <v>0</v>
      </c>
      <c r="WJ94">
        <f t="shared" si="1133"/>
        <v>2390.2199999999998</v>
      </c>
      <c r="WK94">
        <f t="shared" si="1134"/>
        <v>0</v>
      </c>
      <c r="WL94">
        <f t="shared" si="1135"/>
        <v>0</v>
      </c>
      <c r="WM94">
        <f t="shared" si="1136"/>
        <v>0</v>
      </c>
      <c r="WN94">
        <f t="shared" si="1137"/>
        <v>0</v>
      </c>
      <c r="WO94">
        <f t="shared" si="1138"/>
        <v>0</v>
      </c>
      <c r="WP94">
        <f t="shared" si="1139"/>
        <v>0</v>
      </c>
      <c r="WQ94">
        <f t="shared" si="1140"/>
        <v>0</v>
      </c>
      <c r="WR94">
        <f t="shared" si="1141"/>
        <v>0</v>
      </c>
      <c r="WS94">
        <f t="shared" si="1029"/>
        <v>0</v>
      </c>
      <c r="WT94">
        <f t="shared" si="1030"/>
        <v>163</v>
      </c>
      <c r="WU94">
        <f t="shared" si="1031"/>
        <v>0</v>
      </c>
      <c r="WV94">
        <f t="shared" si="1032"/>
        <v>0</v>
      </c>
      <c r="WW94">
        <f t="shared" si="1033"/>
        <v>0</v>
      </c>
      <c r="WX94">
        <f t="shared" si="1034"/>
        <v>0</v>
      </c>
      <c r="WY94">
        <f t="shared" si="1035"/>
        <v>0</v>
      </c>
      <c r="WZ94">
        <f t="shared" si="1036"/>
        <v>0</v>
      </c>
      <c r="XA94">
        <f t="shared" si="1037"/>
        <v>0</v>
      </c>
      <c r="XB94">
        <f t="shared" si="1038"/>
        <v>0</v>
      </c>
      <c r="XC94">
        <f t="shared" si="1039"/>
        <v>0</v>
      </c>
      <c r="XD94">
        <f t="shared" si="1040"/>
        <v>2281.98</v>
      </c>
      <c r="XE94">
        <f t="shared" si="1041"/>
        <v>0</v>
      </c>
      <c r="XF94">
        <f t="shared" si="1042"/>
        <v>0</v>
      </c>
      <c r="XG94">
        <f t="shared" si="1043"/>
        <v>0</v>
      </c>
      <c r="XH94">
        <f t="shared" si="1044"/>
        <v>0</v>
      </c>
      <c r="XI94">
        <f t="shared" si="1045"/>
        <v>0</v>
      </c>
      <c r="XJ94">
        <f t="shared" si="1046"/>
        <v>0</v>
      </c>
      <c r="XK94">
        <f t="shared" si="1047"/>
        <v>0</v>
      </c>
      <c r="XL94">
        <f t="shared" si="1048"/>
        <v>0</v>
      </c>
      <c r="XM94">
        <f t="shared" si="1049"/>
        <v>0</v>
      </c>
      <c r="XN94">
        <f t="shared" si="1050"/>
        <v>2281.98</v>
      </c>
      <c r="XO94">
        <f t="shared" si="1051"/>
        <v>0</v>
      </c>
      <c r="XP94">
        <f t="shared" si="1052"/>
        <v>0</v>
      </c>
      <c r="XQ94">
        <f t="shared" si="1053"/>
        <v>0</v>
      </c>
      <c r="XR94">
        <f t="shared" si="1054"/>
        <v>0</v>
      </c>
      <c r="XS94">
        <f t="shared" si="1055"/>
        <v>0</v>
      </c>
      <c r="XT94">
        <f t="shared" si="1056"/>
        <v>0</v>
      </c>
      <c r="XU94">
        <f t="shared" si="1057"/>
        <v>0</v>
      </c>
      <c r="XV94">
        <f t="shared" si="1058"/>
        <v>0</v>
      </c>
      <c r="XX94">
        <f t="shared" si="1059"/>
        <v>2390.2199999999998</v>
      </c>
      <c r="XY94">
        <f t="shared" si="1060"/>
        <v>2281.98</v>
      </c>
      <c r="XZ94">
        <f t="shared" si="1061"/>
        <v>54.76</v>
      </c>
    </row>
    <row r="95" spans="2:650" x14ac:dyDescent="0.45">
      <c r="B95" s="31">
        <f>IF((IF($D$20="Snowball",CJ38,FL38)&gt;0.005),35,"")</f>
        <v>35</v>
      </c>
      <c r="C95" s="32">
        <f>IF(AND((IF($D$20="Snowball",CJ38,FL38)&gt;0.005),$D$19&lt;&gt;""),EDATE($D$19,34),"")</f>
        <v>47058</v>
      </c>
      <c r="D95" s="29">
        <f t="shared" si="1142"/>
        <v>652.99999999999989</v>
      </c>
      <c r="E95" s="29">
        <f t="shared" si="1143"/>
        <v>20.420000000000002</v>
      </c>
      <c r="F95" s="29">
        <f t="shared" si="1144"/>
        <v>632.57999999999993</v>
      </c>
      <c r="G95" s="29">
        <f t="shared" si="1145"/>
        <v>1426.27</v>
      </c>
      <c r="H95" s="35" t="str">
        <f t="shared" si="1146"/>
        <v>Medical / personal loan</v>
      </c>
      <c r="I95" s="36" t="str">
        <f t="shared" si="1147"/>
        <v/>
      </c>
      <c r="WH95">
        <v>92</v>
      </c>
      <c r="WI95">
        <f t="shared" si="1132"/>
        <v>0</v>
      </c>
      <c r="WJ95">
        <f t="shared" si="1133"/>
        <v>2281.98</v>
      </c>
      <c r="WK95">
        <f t="shared" si="1134"/>
        <v>0</v>
      </c>
      <c r="WL95">
        <f t="shared" si="1135"/>
        <v>0</v>
      </c>
      <c r="WM95">
        <f t="shared" si="1136"/>
        <v>0</v>
      </c>
      <c r="WN95">
        <f t="shared" si="1137"/>
        <v>0</v>
      </c>
      <c r="WO95">
        <f t="shared" si="1138"/>
        <v>0</v>
      </c>
      <c r="WP95">
        <f t="shared" si="1139"/>
        <v>0</v>
      </c>
      <c r="WQ95">
        <f t="shared" si="1140"/>
        <v>0</v>
      </c>
      <c r="WR95">
        <f t="shared" si="1141"/>
        <v>0</v>
      </c>
      <c r="WS95">
        <f t="shared" si="1029"/>
        <v>0</v>
      </c>
      <c r="WT95">
        <f t="shared" si="1030"/>
        <v>163</v>
      </c>
      <c r="WU95">
        <f t="shared" si="1031"/>
        <v>0</v>
      </c>
      <c r="WV95">
        <f t="shared" si="1032"/>
        <v>0</v>
      </c>
      <c r="WW95">
        <f t="shared" si="1033"/>
        <v>0</v>
      </c>
      <c r="WX95">
        <f t="shared" si="1034"/>
        <v>0</v>
      </c>
      <c r="WY95">
        <f t="shared" si="1035"/>
        <v>0</v>
      </c>
      <c r="WZ95">
        <f t="shared" si="1036"/>
        <v>0</v>
      </c>
      <c r="XA95">
        <f t="shared" si="1037"/>
        <v>0</v>
      </c>
      <c r="XB95">
        <f t="shared" si="1038"/>
        <v>0</v>
      </c>
      <c r="XC95">
        <f t="shared" si="1039"/>
        <v>0</v>
      </c>
      <c r="XD95">
        <f t="shared" si="1040"/>
        <v>2171.2600000000002</v>
      </c>
      <c r="XE95">
        <f t="shared" si="1041"/>
        <v>0</v>
      </c>
      <c r="XF95">
        <f t="shared" si="1042"/>
        <v>0</v>
      </c>
      <c r="XG95">
        <f t="shared" si="1043"/>
        <v>0</v>
      </c>
      <c r="XH95">
        <f t="shared" si="1044"/>
        <v>0</v>
      </c>
      <c r="XI95">
        <f t="shared" si="1045"/>
        <v>0</v>
      </c>
      <c r="XJ95">
        <f t="shared" si="1046"/>
        <v>0</v>
      </c>
      <c r="XK95">
        <f t="shared" si="1047"/>
        <v>0</v>
      </c>
      <c r="XL95">
        <f t="shared" si="1048"/>
        <v>0</v>
      </c>
      <c r="XM95">
        <f t="shared" si="1049"/>
        <v>0</v>
      </c>
      <c r="XN95">
        <f t="shared" si="1050"/>
        <v>2171.2600000000002</v>
      </c>
      <c r="XO95">
        <f t="shared" si="1051"/>
        <v>0</v>
      </c>
      <c r="XP95">
        <f t="shared" si="1052"/>
        <v>0</v>
      </c>
      <c r="XQ95">
        <f t="shared" si="1053"/>
        <v>0</v>
      </c>
      <c r="XR95">
        <f t="shared" si="1054"/>
        <v>0</v>
      </c>
      <c r="XS95">
        <f t="shared" si="1055"/>
        <v>0</v>
      </c>
      <c r="XT95">
        <f t="shared" si="1056"/>
        <v>0</v>
      </c>
      <c r="XU95">
        <f t="shared" si="1057"/>
        <v>0</v>
      </c>
      <c r="XV95">
        <f t="shared" si="1058"/>
        <v>0</v>
      </c>
      <c r="XX95">
        <f t="shared" si="1059"/>
        <v>2281.98</v>
      </c>
      <c r="XY95">
        <f t="shared" si="1060"/>
        <v>2171.2600000000002</v>
      </c>
      <c r="XZ95">
        <f t="shared" si="1061"/>
        <v>52.28</v>
      </c>
    </row>
    <row r="96" spans="2:650" x14ac:dyDescent="0.45">
      <c r="B96" s="31">
        <f>IF((IF($D$20="Snowball",CJ39,FL39)&gt;0.005),36,"")</f>
        <v>36</v>
      </c>
      <c r="C96" s="32">
        <f>IF(AND((IF($D$20="Snowball",CJ39,FL39)&gt;0.005),$D$19&lt;&gt;""),EDATE($D$19,35),"")</f>
        <v>47088</v>
      </c>
      <c r="D96" s="29">
        <f t="shared" si="1142"/>
        <v>653</v>
      </c>
      <c r="E96" s="29">
        <f t="shared" si="1143"/>
        <v>14.14</v>
      </c>
      <c r="F96" s="29">
        <f t="shared" si="1144"/>
        <v>638.86</v>
      </c>
      <c r="G96" s="29">
        <f t="shared" si="1145"/>
        <v>787.41</v>
      </c>
      <c r="H96" s="35" t="str">
        <f t="shared" si="1146"/>
        <v>Medical / personal loan</v>
      </c>
      <c r="I96" s="36" t="str">
        <f t="shared" si="1147"/>
        <v/>
      </c>
      <c r="WH96">
        <v>93</v>
      </c>
      <c r="WI96">
        <f t="shared" si="1132"/>
        <v>0</v>
      </c>
      <c r="WJ96">
        <f t="shared" si="1133"/>
        <v>2171.2600000000002</v>
      </c>
      <c r="WK96">
        <f t="shared" si="1134"/>
        <v>0</v>
      </c>
      <c r="WL96">
        <f t="shared" si="1135"/>
        <v>0</v>
      </c>
      <c r="WM96">
        <f t="shared" si="1136"/>
        <v>0</v>
      </c>
      <c r="WN96">
        <f t="shared" si="1137"/>
        <v>0</v>
      </c>
      <c r="WO96">
        <f t="shared" si="1138"/>
        <v>0</v>
      </c>
      <c r="WP96">
        <f t="shared" si="1139"/>
        <v>0</v>
      </c>
      <c r="WQ96">
        <f t="shared" si="1140"/>
        <v>0</v>
      </c>
      <c r="WR96">
        <f t="shared" si="1141"/>
        <v>0</v>
      </c>
      <c r="WS96">
        <f t="shared" si="1029"/>
        <v>0</v>
      </c>
      <c r="WT96">
        <f t="shared" si="1030"/>
        <v>163</v>
      </c>
      <c r="WU96">
        <f t="shared" si="1031"/>
        <v>0</v>
      </c>
      <c r="WV96">
        <f t="shared" si="1032"/>
        <v>0</v>
      </c>
      <c r="WW96">
        <f t="shared" si="1033"/>
        <v>0</v>
      </c>
      <c r="WX96">
        <f t="shared" si="1034"/>
        <v>0</v>
      </c>
      <c r="WY96">
        <f t="shared" si="1035"/>
        <v>0</v>
      </c>
      <c r="WZ96">
        <f t="shared" si="1036"/>
        <v>0</v>
      </c>
      <c r="XA96">
        <f t="shared" si="1037"/>
        <v>0</v>
      </c>
      <c r="XB96">
        <f t="shared" si="1038"/>
        <v>0</v>
      </c>
      <c r="XC96">
        <f t="shared" si="1039"/>
        <v>0</v>
      </c>
      <c r="XD96">
        <f t="shared" si="1040"/>
        <v>2058</v>
      </c>
      <c r="XE96">
        <f t="shared" si="1041"/>
        <v>0</v>
      </c>
      <c r="XF96">
        <f t="shared" si="1042"/>
        <v>0</v>
      </c>
      <c r="XG96">
        <f t="shared" si="1043"/>
        <v>0</v>
      </c>
      <c r="XH96">
        <f t="shared" si="1044"/>
        <v>0</v>
      </c>
      <c r="XI96">
        <f t="shared" si="1045"/>
        <v>0</v>
      </c>
      <c r="XJ96">
        <f t="shared" si="1046"/>
        <v>0</v>
      </c>
      <c r="XK96">
        <f t="shared" si="1047"/>
        <v>0</v>
      </c>
      <c r="XL96">
        <f t="shared" si="1048"/>
        <v>0</v>
      </c>
      <c r="XM96">
        <f t="shared" si="1049"/>
        <v>0</v>
      </c>
      <c r="XN96">
        <f t="shared" si="1050"/>
        <v>2058</v>
      </c>
      <c r="XO96">
        <f t="shared" si="1051"/>
        <v>0</v>
      </c>
      <c r="XP96">
        <f t="shared" si="1052"/>
        <v>0</v>
      </c>
      <c r="XQ96">
        <f t="shared" si="1053"/>
        <v>0</v>
      </c>
      <c r="XR96">
        <f t="shared" si="1054"/>
        <v>0</v>
      </c>
      <c r="XS96">
        <f t="shared" si="1055"/>
        <v>0</v>
      </c>
      <c r="XT96">
        <f t="shared" si="1056"/>
        <v>0</v>
      </c>
      <c r="XU96">
        <f t="shared" si="1057"/>
        <v>0</v>
      </c>
      <c r="XV96">
        <f t="shared" si="1058"/>
        <v>0</v>
      </c>
      <c r="XX96">
        <f t="shared" si="1059"/>
        <v>2171.2600000000002</v>
      </c>
      <c r="XY96">
        <f t="shared" si="1060"/>
        <v>2058</v>
      </c>
      <c r="XZ96">
        <f t="shared" si="1061"/>
        <v>49.74</v>
      </c>
    </row>
    <row r="97" spans="2:650" x14ac:dyDescent="0.45">
      <c r="B97" s="31">
        <f>IF((IF($D$20="Snowball",CJ40,FL40)&gt;0.005),37,"")</f>
        <v>37</v>
      </c>
      <c r="C97" s="32">
        <f>IF(AND((IF($D$20="Snowball",CJ40,FL40)&gt;0.005),$D$19&lt;&gt;""),EDATE($D$19,36),"")</f>
        <v>47119</v>
      </c>
      <c r="D97" s="29">
        <f t="shared" si="1142"/>
        <v>652.99999999999989</v>
      </c>
      <c r="E97" s="29">
        <f t="shared" si="1143"/>
        <v>7.81</v>
      </c>
      <c r="F97" s="29">
        <f t="shared" si="1144"/>
        <v>645.18999999999994</v>
      </c>
      <c r="G97" s="29">
        <f t="shared" si="1145"/>
        <v>142.22</v>
      </c>
      <c r="H97" s="35" t="str">
        <f t="shared" si="1146"/>
        <v>Medical / personal loan</v>
      </c>
      <c r="I97" s="36" t="str">
        <f t="shared" si="1147"/>
        <v/>
      </c>
      <c r="WH97">
        <v>94</v>
      </c>
      <c r="WI97">
        <f t="shared" si="1132"/>
        <v>0</v>
      </c>
      <c r="WJ97">
        <f t="shared" si="1133"/>
        <v>2058</v>
      </c>
      <c r="WK97">
        <f t="shared" si="1134"/>
        <v>0</v>
      </c>
      <c r="WL97">
        <f t="shared" si="1135"/>
        <v>0</v>
      </c>
      <c r="WM97">
        <f t="shared" si="1136"/>
        <v>0</v>
      </c>
      <c r="WN97">
        <f t="shared" si="1137"/>
        <v>0</v>
      </c>
      <c r="WO97">
        <f t="shared" si="1138"/>
        <v>0</v>
      </c>
      <c r="WP97">
        <f t="shared" si="1139"/>
        <v>0</v>
      </c>
      <c r="WQ97">
        <f t="shared" si="1140"/>
        <v>0</v>
      </c>
      <c r="WR97">
        <f t="shared" si="1141"/>
        <v>0</v>
      </c>
      <c r="WS97">
        <f t="shared" si="1029"/>
        <v>0</v>
      </c>
      <c r="WT97">
        <f t="shared" si="1030"/>
        <v>163</v>
      </c>
      <c r="WU97">
        <f t="shared" si="1031"/>
        <v>0</v>
      </c>
      <c r="WV97">
        <f t="shared" si="1032"/>
        <v>0</v>
      </c>
      <c r="WW97">
        <f t="shared" si="1033"/>
        <v>0</v>
      </c>
      <c r="WX97">
        <f t="shared" si="1034"/>
        <v>0</v>
      </c>
      <c r="WY97">
        <f t="shared" si="1035"/>
        <v>0</v>
      </c>
      <c r="WZ97">
        <f t="shared" si="1036"/>
        <v>0</v>
      </c>
      <c r="XA97">
        <f t="shared" si="1037"/>
        <v>0</v>
      </c>
      <c r="XB97">
        <f t="shared" si="1038"/>
        <v>0</v>
      </c>
      <c r="XC97">
        <f t="shared" si="1039"/>
        <v>0</v>
      </c>
      <c r="XD97">
        <f t="shared" si="1040"/>
        <v>1942.15</v>
      </c>
      <c r="XE97">
        <f t="shared" si="1041"/>
        <v>0</v>
      </c>
      <c r="XF97">
        <f t="shared" si="1042"/>
        <v>0</v>
      </c>
      <c r="XG97">
        <f t="shared" si="1043"/>
        <v>0</v>
      </c>
      <c r="XH97">
        <f t="shared" si="1044"/>
        <v>0</v>
      </c>
      <c r="XI97">
        <f t="shared" si="1045"/>
        <v>0</v>
      </c>
      <c r="XJ97">
        <f t="shared" si="1046"/>
        <v>0</v>
      </c>
      <c r="XK97">
        <f t="shared" si="1047"/>
        <v>0</v>
      </c>
      <c r="XL97">
        <f t="shared" si="1048"/>
        <v>0</v>
      </c>
      <c r="XM97">
        <f t="shared" si="1049"/>
        <v>0</v>
      </c>
      <c r="XN97">
        <f t="shared" si="1050"/>
        <v>1942.15</v>
      </c>
      <c r="XO97">
        <f t="shared" si="1051"/>
        <v>0</v>
      </c>
      <c r="XP97">
        <f t="shared" si="1052"/>
        <v>0</v>
      </c>
      <c r="XQ97">
        <f t="shared" si="1053"/>
        <v>0</v>
      </c>
      <c r="XR97">
        <f t="shared" si="1054"/>
        <v>0</v>
      </c>
      <c r="XS97">
        <f t="shared" si="1055"/>
        <v>0</v>
      </c>
      <c r="XT97">
        <f t="shared" si="1056"/>
        <v>0</v>
      </c>
      <c r="XU97">
        <f t="shared" si="1057"/>
        <v>0</v>
      </c>
      <c r="XV97">
        <f t="shared" si="1058"/>
        <v>0</v>
      </c>
      <c r="XX97">
        <f t="shared" si="1059"/>
        <v>2058</v>
      </c>
      <c r="XY97">
        <f t="shared" si="1060"/>
        <v>1942.15</v>
      </c>
      <c r="XZ97">
        <f t="shared" si="1061"/>
        <v>47.15</v>
      </c>
    </row>
    <row r="98" spans="2:650" x14ac:dyDescent="0.45">
      <c r="B98" s="31">
        <f>IF((IF($D$20="Snowball",CJ41,FL41)&gt;0.005),38,"")</f>
        <v>38</v>
      </c>
      <c r="C98" s="32">
        <f>IF(AND((IF($D$20="Snowball",CJ41,FL41)&gt;0.005),$D$19&lt;&gt;""),EDATE($D$19,37),"")</f>
        <v>47150</v>
      </c>
      <c r="D98" s="29">
        <f t="shared" si="1142"/>
        <v>143.63</v>
      </c>
      <c r="E98" s="29">
        <f t="shared" si="1143"/>
        <v>1.41</v>
      </c>
      <c r="F98" s="29">
        <f t="shared" si="1144"/>
        <v>142.22</v>
      </c>
      <c r="G98" s="29">
        <f t="shared" si="1145"/>
        <v>0</v>
      </c>
      <c r="H98" s="35" t="str">
        <f t="shared" si="1146"/>
        <v>Medical / personal loan</v>
      </c>
      <c r="I98" s="36" t="str">
        <f t="shared" si="1147"/>
        <v>Medical / personal loan</v>
      </c>
      <c r="WH98">
        <v>95</v>
      </c>
      <c r="WI98">
        <f t="shared" si="1132"/>
        <v>0</v>
      </c>
      <c r="WJ98">
        <f t="shared" si="1133"/>
        <v>1942.15</v>
      </c>
      <c r="WK98">
        <f t="shared" si="1134"/>
        <v>0</v>
      </c>
      <c r="WL98">
        <f t="shared" si="1135"/>
        <v>0</v>
      </c>
      <c r="WM98">
        <f t="shared" si="1136"/>
        <v>0</v>
      </c>
      <c r="WN98">
        <f t="shared" si="1137"/>
        <v>0</v>
      </c>
      <c r="WO98">
        <f t="shared" si="1138"/>
        <v>0</v>
      </c>
      <c r="WP98">
        <f t="shared" si="1139"/>
        <v>0</v>
      </c>
      <c r="WQ98">
        <f t="shared" si="1140"/>
        <v>0</v>
      </c>
      <c r="WR98">
        <f t="shared" si="1141"/>
        <v>0</v>
      </c>
      <c r="WS98">
        <f t="shared" si="1029"/>
        <v>0</v>
      </c>
      <c r="WT98">
        <f t="shared" si="1030"/>
        <v>163</v>
      </c>
      <c r="WU98">
        <f t="shared" si="1031"/>
        <v>0</v>
      </c>
      <c r="WV98">
        <f t="shared" si="1032"/>
        <v>0</v>
      </c>
      <c r="WW98">
        <f t="shared" si="1033"/>
        <v>0</v>
      </c>
      <c r="WX98">
        <f t="shared" si="1034"/>
        <v>0</v>
      </c>
      <c r="WY98">
        <f t="shared" si="1035"/>
        <v>0</v>
      </c>
      <c r="WZ98">
        <f t="shared" si="1036"/>
        <v>0</v>
      </c>
      <c r="XA98">
        <f t="shared" si="1037"/>
        <v>0</v>
      </c>
      <c r="XB98">
        <f t="shared" si="1038"/>
        <v>0</v>
      </c>
      <c r="XC98">
        <f t="shared" si="1039"/>
        <v>0</v>
      </c>
      <c r="XD98">
        <f t="shared" si="1040"/>
        <v>1823.64</v>
      </c>
      <c r="XE98">
        <f t="shared" si="1041"/>
        <v>0</v>
      </c>
      <c r="XF98">
        <f t="shared" si="1042"/>
        <v>0</v>
      </c>
      <c r="XG98">
        <f t="shared" si="1043"/>
        <v>0</v>
      </c>
      <c r="XH98">
        <f t="shared" si="1044"/>
        <v>0</v>
      </c>
      <c r="XI98">
        <f t="shared" si="1045"/>
        <v>0</v>
      </c>
      <c r="XJ98">
        <f t="shared" si="1046"/>
        <v>0</v>
      </c>
      <c r="XK98">
        <f t="shared" si="1047"/>
        <v>0</v>
      </c>
      <c r="XL98">
        <f t="shared" si="1048"/>
        <v>0</v>
      </c>
      <c r="XM98">
        <f t="shared" si="1049"/>
        <v>0</v>
      </c>
      <c r="XN98">
        <f t="shared" si="1050"/>
        <v>1823.64</v>
      </c>
      <c r="XO98">
        <f t="shared" si="1051"/>
        <v>0</v>
      </c>
      <c r="XP98">
        <f t="shared" si="1052"/>
        <v>0</v>
      </c>
      <c r="XQ98">
        <f t="shared" si="1053"/>
        <v>0</v>
      </c>
      <c r="XR98">
        <f t="shared" si="1054"/>
        <v>0</v>
      </c>
      <c r="XS98">
        <f t="shared" si="1055"/>
        <v>0</v>
      </c>
      <c r="XT98">
        <f t="shared" si="1056"/>
        <v>0</v>
      </c>
      <c r="XU98">
        <f t="shared" si="1057"/>
        <v>0</v>
      </c>
      <c r="XV98">
        <f t="shared" si="1058"/>
        <v>0</v>
      </c>
      <c r="XX98">
        <f t="shared" si="1059"/>
        <v>1942.15</v>
      </c>
      <c r="XY98">
        <f t="shared" si="1060"/>
        <v>1823.64</v>
      </c>
      <c r="XZ98">
        <f t="shared" si="1061"/>
        <v>44.49</v>
      </c>
    </row>
    <row r="99" spans="2:650" x14ac:dyDescent="0.45">
      <c r="B99" s="31" t="str">
        <f>IF((IF($D$20="Snowball",CJ42,FL42)&gt;0.005),39,"")</f>
        <v/>
      </c>
      <c r="C99" s="32" t="str">
        <f>IF(AND((IF($D$20="Snowball",CJ42,FL42)&gt;0.005),$D$19&lt;&gt;""),EDATE($D$19,38),"")</f>
        <v/>
      </c>
      <c r="D99" s="29" t="str">
        <f t="shared" si="1142"/>
        <v/>
      </c>
      <c r="E99" s="29" t="str">
        <f t="shared" si="1143"/>
        <v/>
      </c>
      <c r="F99" s="29" t="str">
        <f t="shared" si="1144"/>
        <v/>
      </c>
      <c r="G99" s="29" t="str">
        <f t="shared" si="1145"/>
        <v/>
      </c>
      <c r="H99" s="35" t="str">
        <f t="shared" si="1146"/>
        <v/>
      </c>
      <c r="I99" s="36" t="str">
        <f t="shared" si="1147"/>
        <v/>
      </c>
      <c r="WH99">
        <v>96</v>
      </c>
      <c r="WI99">
        <f t="shared" si="1132"/>
        <v>0</v>
      </c>
      <c r="WJ99">
        <f t="shared" si="1133"/>
        <v>1823.64</v>
      </c>
      <c r="WK99">
        <f t="shared" si="1134"/>
        <v>0</v>
      </c>
      <c r="WL99">
        <f t="shared" si="1135"/>
        <v>0</v>
      </c>
      <c r="WM99">
        <f t="shared" si="1136"/>
        <v>0</v>
      </c>
      <c r="WN99">
        <f t="shared" si="1137"/>
        <v>0</v>
      </c>
      <c r="WO99">
        <f t="shared" si="1138"/>
        <v>0</v>
      </c>
      <c r="WP99">
        <f t="shared" si="1139"/>
        <v>0</v>
      </c>
      <c r="WQ99">
        <f t="shared" si="1140"/>
        <v>0</v>
      </c>
      <c r="WR99">
        <f t="shared" si="1141"/>
        <v>0</v>
      </c>
      <c r="WS99">
        <f t="shared" si="1029"/>
        <v>0</v>
      </c>
      <c r="WT99">
        <f t="shared" si="1030"/>
        <v>163</v>
      </c>
      <c r="WU99">
        <f t="shared" si="1031"/>
        <v>0</v>
      </c>
      <c r="WV99">
        <f t="shared" si="1032"/>
        <v>0</v>
      </c>
      <c r="WW99">
        <f t="shared" si="1033"/>
        <v>0</v>
      </c>
      <c r="WX99">
        <f t="shared" si="1034"/>
        <v>0</v>
      </c>
      <c r="WY99">
        <f t="shared" si="1035"/>
        <v>0</v>
      </c>
      <c r="WZ99">
        <f t="shared" si="1036"/>
        <v>0</v>
      </c>
      <c r="XA99">
        <f t="shared" si="1037"/>
        <v>0</v>
      </c>
      <c r="XB99">
        <f t="shared" si="1038"/>
        <v>0</v>
      </c>
      <c r="XC99">
        <f t="shared" si="1039"/>
        <v>0</v>
      </c>
      <c r="XD99">
        <f t="shared" si="1040"/>
        <v>1702.42</v>
      </c>
      <c r="XE99">
        <f t="shared" si="1041"/>
        <v>0</v>
      </c>
      <c r="XF99">
        <f t="shared" si="1042"/>
        <v>0</v>
      </c>
      <c r="XG99">
        <f t="shared" si="1043"/>
        <v>0</v>
      </c>
      <c r="XH99">
        <f t="shared" si="1044"/>
        <v>0</v>
      </c>
      <c r="XI99">
        <f t="shared" si="1045"/>
        <v>0</v>
      </c>
      <c r="XJ99">
        <f t="shared" si="1046"/>
        <v>0</v>
      </c>
      <c r="XK99">
        <f t="shared" si="1047"/>
        <v>0</v>
      </c>
      <c r="XL99">
        <f t="shared" si="1048"/>
        <v>0</v>
      </c>
      <c r="XM99">
        <f t="shared" si="1049"/>
        <v>0</v>
      </c>
      <c r="XN99">
        <f t="shared" si="1050"/>
        <v>1702.42</v>
      </c>
      <c r="XO99">
        <f t="shared" si="1051"/>
        <v>0</v>
      </c>
      <c r="XP99">
        <f t="shared" si="1052"/>
        <v>0</v>
      </c>
      <c r="XQ99">
        <f t="shared" si="1053"/>
        <v>0</v>
      </c>
      <c r="XR99">
        <f t="shared" si="1054"/>
        <v>0</v>
      </c>
      <c r="XS99">
        <f t="shared" si="1055"/>
        <v>0</v>
      </c>
      <c r="XT99">
        <f t="shared" si="1056"/>
        <v>0</v>
      </c>
      <c r="XU99">
        <f t="shared" si="1057"/>
        <v>0</v>
      </c>
      <c r="XV99">
        <f t="shared" si="1058"/>
        <v>0</v>
      </c>
      <c r="XX99">
        <f t="shared" si="1059"/>
        <v>1823.64</v>
      </c>
      <c r="XY99">
        <f t="shared" si="1060"/>
        <v>1702.42</v>
      </c>
      <c r="XZ99">
        <f t="shared" si="1061"/>
        <v>41.78</v>
      </c>
    </row>
    <row r="100" spans="2:650" x14ac:dyDescent="0.45">
      <c r="B100" s="31" t="str">
        <f>IF((IF($D$20="Snowball",CJ43,FL43)&gt;0.005),40,"")</f>
        <v/>
      </c>
      <c r="C100" s="32" t="str">
        <f>IF(AND((IF($D$20="Snowball",CJ43,FL43)&gt;0.005),$D$19&lt;&gt;""),EDATE($D$19,39),"")</f>
        <v/>
      </c>
      <c r="D100" s="29" t="str">
        <f t="shared" si="1142"/>
        <v/>
      </c>
      <c r="E100" s="29" t="str">
        <f t="shared" si="1143"/>
        <v/>
      </c>
      <c r="F100" s="29" t="str">
        <f t="shared" si="1144"/>
        <v/>
      </c>
      <c r="G100" s="29" t="str">
        <f t="shared" si="1145"/>
        <v/>
      </c>
      <c r="H100" s="35" t="str">
        <f t="shared" si="1146"/>
        <v/>
      </c>
      <c r="I100" s="36" t="str">
        <f t="shared" si="1147"/>
        <v/>
      </c>
      <c r="WH100">
        <v>97</v>
      </c>
      <c r="WI100">
        <f t="shared" si="1132"/>
        <v>0</v>
      </c>
      <c r="WJ100">
        <f t="shared" si="1133"/>
        <v>1702.42</v>
      </c>
      <c r="WK100">
        <f t="shared" si="1134"/>
        <v>0</v>
      </c>
      <c r="WL100">
        <f t="shared" si="1135"/>
        <v>0</v>
      </c>
      <c r="WM100">
        <f t="shared" si="1136"/>
        <v>0</v>
      </c>
      <c r="WN100">
        <f t="shared" si="1137"/>
        <v>0</v>
      </c>
      <c r="WO100">
        <f t="shared" si="1138"/>
        <v>0</v>
      </c>
      <c r="WP100">
        <f t="shared" si="1139"/>
        <v>0</v>
      </c>
      <c r="WQ100">
        <f t="shared" si="1140"/>
        <v>0</v>
      </c>
      <c r="WR100">
        <f t="shared" si="1141"/>
        <v>0</v>
      </c>
      <c r="WS100">
        <f t="shared" si="1029"/>
        <v>0</v>
      </c>
      <c r="WT100">
        <f t="shared" si="1030"/>
        <v>163</v>
      </c>
      <c r="WU100">
        <f t="shared" si="1031"/>
        <v>0</v>
      </c>
      <c r="WV100">
        <f t="shared" si="1032"/>
        <v>0</v>
      </c>
      <c r="WW100">
        <f t="shared" si="1033"/>
        <v>0</v>
      </c>
      <c r="WX100">
        <f t="shared" si="1034"/>
        <v>0</v>
      </c>
      <c r="WY100">
        <f t="shared" si="1035"/>
        <v>0</v>
      </c>
      <c r="WZ100">
        <f t="shared" si="1036"/>
        <v>0</v>
      </c>
      <c r="XA100">
        <f t="shared" si="1037"/>
        <v>0</v>
      </c>
      <c r="XB100">
        <f t="shared" si="1038"/>
        <v>0</v>
      </c>
      <c r="XC100">
        <f t="shared" si="1039"/>
        <v>0</v>
      </c>
      <c r="XD100">
        <f t="shared" si="1040"/>
        <v>1578.42</v>
      </c>
      <c r="XE100">
        <f t="shared" si="1041"/>
        <v>0</v>
      </c>
      <c r="XF100">
        <f t="shared" si="1042"/>
        <v>0</v>
      </c>
      <c r="XG100">
        <f t="shared" si="1043"/>
        <v>0</v>
      </c>
      <c r="XH100">
        <f t="shared" si="1044"/>
        <v>0</v>
      </c>
      <c r="XI100">
        <f t="shared" si="1045"/>
        <v>0</v>
      </c>
      <c r="XJ100">
        <f t="shared" si="1046"/>
        <v>0</v>
      </c>
      <c r="XK100">
        <f t="shared" si="1047"/>
        <v>0</v>
      </c>
      <c r="XL100">
        <f t="shared" si="1048"/>
        <v>0</v>
      </c>
      <c r="XM100">
        <f t="shared" si="1049"/>
        <v>0</v>
      </c>
      <c r="XN100">
        <f t="shared" si="1050"/>
        <v>1578.42</v>
      </c>
      <c r="XO100">
        <f t="shared" si="1051"/>
        <v>0</v>
      </c>
      <c r="XP100">
        <f t="shared" si="1052"/>
        <v>0</v>
      </c>
      <c r="XQ100">
        <f t="shared" si="1053"/>
        <v>0</v>
      </c>
      <c r="XR100">
        <f t="shared" si="1054"/>
        <v>0</v>
      </c>
      <c r="XS100">
        <f t="shared" si="1055"/>
        <v>0</v>
      </c>
      <c r="XT100">
        <f t="shared" si="1056"/>
        <v>0</v>
      </c>
      <c r="XU100">
        <f t="shared" si="1057"/>
        <v>0</v>
      </c>
      <c r="XV100">
        <f t="shared" si="1058"/>
        <v>0</v>
      </c>
      <c r="XX100">
        <f t="shared" si="1059"/>
        <v>1702.42</v>
      </c>
      <c r="XY100">
        <f t="shared" si="1060"/>
        <v>1578.42</v>
      </c>
      <c r="XZ100">
        <f t="shared" si="1061"/>
        <v>39</v>
      </c>
    </row>
    <row r="101" spans="2:650" x14ac:dyDescent="0.45">
      <c r="B101" s="31" t="str">
        <f>IF((IF($D$20="Snowball",CJ44,FL44)&gt;0.005),41,"")</f>
        <v/>
      </c>
      <c r="C101" s="32" t="str">
        <f>IF(AND((IF($D$20="Snowball",CJ44,FL44)&gt;0.005),$D$19&lt;&gt;""),EDATE($D$19,40),"")</f>
        <v/>
      </c>
      <c r="D101" s="29" t="str">
        <f t="shared" si="1142"/>
        <v/>
      </c>
      <c r="E101" s="29" t="str">
        <f t="shared" si="1143"/>
        <v/>
      </c>
      <c r="F101" s="29" t="str">
        <f t="shared" si="1144"/>
        <v/>
      </c>
      <c r="G101" s="29" t="str">
        <f t="shared" si="1145"/>
        <v/>
      </c>
      <c r="H101" s="35" t="str">
        <f t="shared" si="1146"/>
        <v/>
      </c>
      <c r="I101" s="36" t="str">
        <f t="shared" si="1147"/>
        <v/>
      </c>
      <c r="WH101">
        <v>98</v>
      </c>
      <c r="WI101">
        <f t="shared" si="1132"/>
        <v>0</v>
      </c>
      <c r="WJ101">
        <f t="shared" si="1133"/>
        <v>1578.42</v>
      </c>
      <c r="WK101">
        <f t="shared" si="1134"/>
        <v>0</v>
      </c>
      <c r="WL101">
        <f t="shared" si="1135"/>
        <v>0</v>
      </c>
      <c r="WM101">
        <f t="shared" si="1136"/>
        <v>0</v>
      </c>
      <c r="WN101">
        <f t="shared" si="1137"/>
        <v>0</v>
      </c>
      <c r="WO101">
        <f t="shared" si="1138"/>
        <v>0</v>
      </c>
      <c r="WP101">
        <f t="shared" si="1139"/>
        <v>0</v>
      </c>
      <c r="WQ101">
        <f t="shared" si="1140"/>
        <v>0</v>
      </c>
      <c r="WR101">
        <f t="shared" si="1141"/>
        <v>0</v>
      </c>
      <c r="WS101">
        <f t="shared" si="1029"/>
        <v>0</v>
      </c>
      <c r="WT101">
        <f t="shared" si="1030"/>
        <v>163</v>
      </c>
      <c r="WU101">
        <f t="shared" si="1031"/>
        <v>0</v>
      </c>
      <c r="WV101">
        <f t="shared" si="1032"/>
        <v>0</v>
      </c>
      <c r="WW101">
        <f t="shared" si="1033"/>
        <v>0</v>
      </c>
      <c r="WX101">
        <f t="shared" si="1034"/>
        <v>0</v>
      </c>
      <c r="WY101">
        <f t="shared" si="1035"/>
        <v>0</v>
      </c>
      <c r="WZ101">
        <f t="shared" si="1036"/>
        <v>0</v>
      </c>
      <c r="XA101">
        <f t="shared" si="1037"/>
        <v>0</v>
      </c>
      <c r="XB101">
        <f t="shared" si="1038"/>
        <v>0</v>
      </c>
      <c r="XC101">
        <f t="shared" si="1039"/>
        <v>0</v>
      </c>
      <c r="XD101">
        <f t="shared" si="1040"/>
        <v>1451.5800000000002</v>
      </c>
      <c r="XE101">
        <f t="shared" si="1041"/>
        <v>0</v>
      </c>
      <c r="XF101">
        <f t="shared" si="1042"/>
        <v>0</v>
      </c>
      <c r="XG101">
        <f t="shared" si="1043"/>
        <v>0</v>
      </c>
      <c r="XH101">
        <f t="shared" si="1044"/>
        <v>0</v>
      </c>
      <c r="XI101">
        <f t="shared" si="1045"/>
        <v>0</v>
      </c>
      <c r="XJ101">
        <f t="shared" si="1046"/>
        <v>0</v>
      </c>
      <c r="XK101">
        <f t="shared" si="1047"/>
        <v>0</v>
      </c>
      <c r="XL101">
        <f t="shared" si="1048"/>
        <v>0</v>
      </c>
      <c r="XM101">
        <f t="shared" si="1049"/>
        <v>0</v>
      </c>
      <c r="XN101">
        <f t="shared" si="1050"/>
        <v>1451.58</v>
      </c>
      <c r="XO101">
        <f t="shared" si="1051"/>
        <v>0</v>
      </c>
      <c r="XP101">
        <f t="shared" si="1052"/>
        <v>0</v>
      </c>
      <c r="XQ101">
        <f t="shared" si="1053"/>
        <v>0</v>
      </c>
      <c r="XR101">
        <f t="shared" si="1054"/>
        <v>0</v>
      </c>
      <c r="XS101">
        <f t="shared" si="1055"/>
        <v>0</v>
      </c>
      <c r="XT101">
        <f t="shared" si="1056"/>
        <v>0</v>
      </c>
      <c r="XU101">
        <f t="shared" si="1057"/>
        <v>0</v>
      </c>
      <c r="XV101">
        <f t="shared" si="1058"/>
        <v>0</v>
      </c>
      <c r="XX101">
        <f t="shared" si="1059"/>
        <v>1578.42</v>
      </c>
      <c r="XY101">
        <f t="shared" si="1060"/>
        <v>1451.58</v>
      </c>
      <c r="XZ101">
        <f t="shared" si="1061"/>
        <v>36.159999999999997</v>
      </c>
    </row>
    <row r="102" spans="2:650" x14ac:dyDescent="0.45">
      <c r="B102" s="31" t="str">
        <f>IF((IF($D$20="Snowball",CJ45,FL45)&gt;0.005),42,"")</f>
        <v/>
      </c>
      <c r="C102" s="32" t="str">
        <f>IF(AND((IF($D$20="Snowball",CJ45,FL45)&gt;0.005),$D$19&lt;&gt;""),EDATE($D$19,41),"")</f>
        <v/>
      </c>
      <c r="D102" s="29" t="str">
        <f t="shared" si="1142"/>
        <v/>
      </c>
      <c r="E102" s="29" t="str">
        <f t="shared" si="1143"/>
        <v/>
      </c>
      <c r="F102" s="29" t="str">
        <f t="shared" si="1144"/>
        <v/>
      </c>
      <c r="G102" s="29" t="str">
        <f t="shared" si="1145"/>
        <v/>
      </c>
      <c r="H102" s="35" t="str">
        <f t="shared" si="1146"/>
        <v/>
      </c>
      <c r="I102" s="36" t="str">
        <f t="shared" si="1147"/>
        <v/>
      </c>
      <c r="WH102">
        <v>99</v>
      </c>
      <c r="WI102">
        <f t="shared" si="1132"/>
        <v>0</v>
      </c>
      <c r="WJ102">
        <f t="shared" si="1133"/>
        <v>1451.58</v>
      </c>
      <c r="WK102">
        <f t="shared" si="1134"/>
        <v>0</v>
      </c>
      <c r="WL102">
        <f t="shared" si="1135"/>
        <v>0</v>
      </c>
      <c r="WM102">
        <f t="shared" si="1136"/>
        <v>0</v>
      </c>
      <c r="WN102">
        <f t="shared" si="1137"/>
        <v>0</v>
      </c>
      <c r="WO102">
        <f t="shared" si="1138"/>
        <v>0</v>
      </c>
      <c r="WP102">
        <f t="shared" si="1139"/>
        <v>0</v>
      </c>
      <c r="WQ102">
        <f t="shared" si="1140"/>
        <v>0</v>
      </c>
      <c r="WR102">
        <f t="shared" si="1141"/>
        <v>0</v>
      </c>
      <c r="WS102">
        <f t="shared" si="1029"/>
        <v>0</v>
      </c>
      <c r="WT102">
        <f t="shared" si="1030"/>
        <v>163</v>
      </c>
      <c r="WU102">
        <f t="shared" si="1031"/>
        <v>0</v>
      </c>
      <c r="WV102">
        <f t="shared" si="1032"/>
        <v>0</v>
      </c>
      <c r="WW102">
        <f t="shared" si="1033"/>
        <v>0</v>
      </c>
      <c r="WX102">
        <f t="shared" si="1034"/>
        <v>0</v>
      </c>
      <c r="WY102">
        <f t="shared" si="1035"/>
        <v>0</v>
      </c>
      <c r="WZ102">
        <f t="shared" si="1036"/>
        <v>0</v>
      </c>
      <c r="XA102">
        <f t="shared" si="1037"/>
        <v>0</v>
      </c>
      <c r="XB102">
        <f t="shared" si="1038"/>
        <v>0</v>
      </c>
      <c r="XC102">
        <f t="shared" si="1039"/>
        <v>0</v>
      </c>
      <c r="XD102">
        <f t="shared" si="1040"/>
        <v>1321.83</v>
      </c>
      <c r="XE102">
        <f t="shared" si="1041"/>
        <v>0</v>
      </c>
      <c r="XF102">
        <f t="shared" si="1042"/>
        <v>0</v>
      </c>
      <c r="XG102">
        <f t="shared" si="1043"/>
        <v>0</v>
      </c>
      <c r="XH102">
        <f t="shared" si="1044"/>
        <v>0</v>
      </c>
      <c r="XI102">
        <f t="shared" si="1045"/>
        <v>0</v>
      </c>
      <c r="XJ102">
        <f t="shared" si="1046"/>
        <v>0</v>
      </c>
      <c r="XK102">
        <f t="shared" si="1047"/>
        <v>0</v>
      </c>
      <c r="XL102">
        <f t="shared" si="1048"/>
        <v>0</v>
      </c>
      <c r="XM102">
        <f t="shared" si="1049"/>
        <v>0</v>
      </c>
      <c r="XN102">
        <f t="shared" si="1050"/>
        <v>1321.83</v>
      </c>
      <c r="XO102">
        <f t="shared" si="1051"/>
        <v>0</v>
      </c>
      <c r="XP102">
        <f t="shared" si="1052"/>
        <v>0</v>
      </c>
      <c r="XQ102">
        <f t="shared" si="1053"/>
        <v>0</v>
      </c>
      <c r="XR102">
        <f t="shared" si="1054"/>
        <v>0</v>
      </c>
      <c r="XS102">
        <f t="shared" si="1055"/>
        <v>0</v>
      </c>
      <c r="XT102">
        <f t="shared" si="1056"/>
        <v>0</v>
      </c>
      <c r="XU102">
        <f t="shared" si="1057"/>
        <v>0</v>
      </c>
      <c r="XV102">
        <f t="shared" si="1058"/>
        <v>0</v>
      </c>
      <c r="XX102">
        <f t="shared" si="1059"/>
        <v>1451.58</v>
      </c>
      <c r="XY102">
        <f t="shared" si="1060"/>
        <v>1321.83</v>
      </c>
      <c r="XZ102">
        <f t="shared" si="1061"/>
        <v>33.25</v>
      </c>
    </row>
    <row r="103" spans="2:650" x14ac:dyDescent="0.45">
      <c r="B103" s="31" t="str">
        <f>IF((IF($D$20="Snowball",CJ46,FL46)&gt;0.005),43,"")</f>
        <v/>
      </c>
      <c r="C103" s="32" t="str">
        <f>IF(AND((IF($D$20="Snowball",CJ46,FL46)&gt;0.005),$D$19&lt;&gt;""),EDATE($D$19,42),"")</f>
        <v/>
      </c>
      <c r="D103" s="29" t="str">
        <f t="shared" si="1142"/>
        <v/>
      </c>
      <c r="E103" s="29" t="str">
        <f t="shared" si="1143"/>
        <v/>
      </c>
      <c r="F103" s="29" t="str">
        <f t="shared" si="1144"/>
        <v/>
      </c>
      <c r="G103" s="29" t="str">
        <f t="shared" si="1145"/>
        <v/>
      </c>
      <c r="H103" s="35" t="str">
        <f t="shared" si="1146"/>
        <v/>
      </c>
      <c r="I103" s="36" t="str">
        <f t="shared" si="1147"/>
        <v/>
      </c>
      <c r="WH103">
        <v>100</v>
      </c>
      <c r="WI103">
        <f t="shared" si="1132"/>
        <v>0</v>
      </c>
      <c r="WJ103">
        <f t="shared" si="1133"/>
        <v>1321.83</v>
      </c>
      <c r="WK103">
        <f t="shared" si="1134"/>
        <v>0</v>
      </c>
      <c r="WL103">
        <f t="shared" si="1135"/>
        <v>0</v>
      </c>
      <c r="WM103">
        <f t="shared" si="1136"/>
        <v>0</v>
      </c>
      <c r="WN103">
        <f t="shared" si="1137"/>
        <v>0</v>
      </c>
      <c r="WO103">
        <f t="shared" si="1138"/>
        <v>0</v>
      </c>
      <c r="WP103">
        <f t="shared" si="1139"/>
        <v>0</v>
      </c>
      <c r="WQ103">
        <f t="shared" si="1140"/>
        <v>0</v>
      </c>
      <c r="WR103">
        <f t="shared" si="1141"/>
        <v>0</v>
      </c>
      <c r="WS103">
        <f t="shared" si="1029"/>
        <v>0</v>
      </c>
      <c r="WT103">
        <f t="shared" si="1030"/>
        <v>163</v>
      </c>
      <c r="WU103">
        <f t="shared" si="1031"/>
        <v>0</v>
      </c>
      <c r="WV103">
        <f t="shared" si="1032"/>
        <v>0</v>
      </c>
      <c r="WW103">
        <f t="shared" si="1033"/>
        <v>0</v>
      </c>
      <c r="WX103">
        <f t="shared" si="1034"/>
        <v>0</v>
      </c>
      <c r="WY103">
        <f t="shared" si="1035"/>
        <v>0</v>
      </c>
      <c r="WZ103">
        <f t="shared" si="1036"/>
        <v>0</v>
      </c>
      <c r="XA103">
        <f t="shared" si="1037"/>
        <v>0</v>
      </c>
      <c r="XB103">
        <f t="shared" si="1038"/>
        <v>0</v>
      </c>
      <c r="XC103">
        <f t="shared" si="1039"/>
        <v>0</v>
      </c>
      <c r="XD103">
        <f t="shared" si="1040"/>
        <v>1189.1099999999999</v>
      </c>
      <c r="XE103">
        <f t="shared" si="1041"/>
        <v>0</v>
      </c>
      <c r="XF103">
        <f t="shared" si="1042"/>
        <v>0</v>
      </c>
      <c r="XG103">
        <f t="shared" si="1043"/>
        <v>0</v>
      </c>
      <c r="XH103">
        <f t="shared" si="1044"/>
        <v>0</v>
      </c>
      <c r="XI103">
        <f t="shared" si="1045"/>
        <v>0</v>
      </c>
      <c r="XJ103">
        <f t="shared" si="1046"/>
        <v>0</v>
      </c>
      <c r="XK103">
        <f t="shared" si="1047"/>
        <v>0</v>
      </c>
      <c r="XL103">
        <f t="shared" si="1048"/>
        <v>0</v>
      </c>
      <c r="XM103">
        <f t="shared" si="1049"/>
        <v>0</v>
      </c>
      <c r="XN103">
        <f t="shared" si="1050"/>
        <v>1189.1099999999999</v>
      </c>
      <c r="XO103">
        <f t="shared" si="1051"/>
        <v>0</v>
      </c>
      <c r="XP103">
        <f t="shared" si="1052"/>
        <v>0</v>
      </c>
      <c r="XQ103">
        <f t="shared" si="1053"/>
        <v>0</v>
      </c>
      <c r="XR103">
        <f t="shared" si="1054"/>
        <v>0</v>
      </c>
      <c r="XS103">
        <f t="shared" si="1055"/>
        <v>0</v>
      </c>
      <c r="XT103">
        <f t="shared" si="1056"/>
        <v>0</v>
      </c>
      <c r="XU103">
        <f t="shared" si="1057"/>
        <v>0</v>
      </c>
      <c r="XV103">
        <f t="shared" si="1058"/>
        <v>0</v>
      </c>
      <c r="XX103">
        <f t="shared" si="1059"/>
        <v>1321.83</v>
      </c>
      <c r="XY103">
        <f t="shared" si="1060"/>
        <v>1189.1099999999999</v>
      </c>
      <c r="XZ103">
        <f t="shared" si="1061"/>
        <v>30.28</v>
      </c>
    </row>
    <row r="104" spans="2:650" x14ac:dyDescent="0.45">
      <c r="B104" s="31" t="str">
        <f>IF((IF($D$20="Snowball",CJ47,FL47)&gt;0.005),44,"")</f>
        <v/>
      </c>
      <c r="C104" s="32" t="str">
        <f>IF(AND((IF($D$20="Snowball",CJ47,FL47)&gt;0.005),$D$19&lt;&gt;""),EDATE($D$19,43),"")</f>
        <v/>
      </c>
      <c r="D104" s="29" t="str">
        <f t="shared" si="1142"/>
        <v/>
      </c>
      <c r="E104" s="29" t="str">
        <f t="shared" si="1143"/>
        <v/>
      </c>
      <c r="F104" s="29" t="str">
        <f t="shared" si="1144"/>
        <v/>
      </c>
      <c r="G104" s="29" t="str">
        <f t="shared" si="1145"/>
        <v/>
      </c>
      <c r="H104" s="35" t="str">
        <f t="shared" si="1146"/>
        <v/>
      </c>
      <c r="I104" s="36" t="str">
        <f t="shared" si="1147"/>
        <v/>
      </c>
      <c r="WH104">
        <v>101</v>
      </c>
      <c r="WI104">
        <f t="shared" si="1132"/>
        <v>0</v>
      </c>
      <c r="WJ104">
        <f t="shared" si="1133"/>
        <v>1189.1099999999999</v>
      </c>
      <c r="WK104">
        <f t="shared" si="1134"/>
        <v>0</v>
      </c>
      <c r="WL104">
        <f t="shared" si="1135"/>
        <v>0</v>
      </c>
      <c r="WM104">
        <f t="shared" si="1136"/>
        <v>0</v>
      </c>
      <c r="WN104">
        <f t="shared" si="1137"/>
        <v>0</v>
      </c>
      <c r="WO104">
        <f t="shared" si="1138"/>
        <v>0</v>
      </c>
      <c r="WP104">
        <f t="shared" si="1139"/>
        <v>0</v>
      </c>
      <c r="WQ104">
        <f t="shared" si="1140"/>
        <v>0</v>
      </c>
      <c r="WR104">
        <f t="shared" si="1141"/>
        <v>0</v>
      </c>
      <c r="WS104">
        <f t="shared" si="1029"/>
        <v>0</v>
      </c>
      <c r="WT104">
        <f t="shared" si="1030"/>
        <v>163</v>
      </c>
      <c r="WU104">
        <f t="shared" si="1031"/>
        <v>0</v>
      </c>
      <c r="WV104">
        <f t="shared" si="1032"/>
        <v>0</v>
      </c>
      <c r="WW104">
        <f t="shared" si="1033"/>
        <v>0</v>
      </c>
      <c r="WX104">
        <f t="shared" si="1034"/>
        <v>0</v>
      </c>
      <c r="WY104">
        <f t="shared" si="1035"/>
        <v>0</v>
      </c>
      <c r="WZ104">
        <f t="shared" si="1036"/>
        <v>0</v>
      </c>
      <c r="XA104">
        <f t="shared" si="1037"/>
        <v>0</v>
      </c>
      <c r="XB104">
        <f t="shared" si="1038"/>
        <v>0</v>
      </c>
      <c r="XC104">
        <f t="shared" si="1039"/>
        <v>0</v>
      </c>
      <c r="XD104">
        <f t="shared" si="1040"/>
        <v>1053.3499999999999</v>
      </c>
      <c r="XE104">
        <f t="shared" si="1041"/>
        <v>0</v>
      </c>
      <c r="XF104">
        <f t="shared" si="1042"/>
        <v>0</v>
      </c>
      <c r="XG104">
        <f t="shared" si="1043"/>
        <v>0</v>
      </c>
      <c r="XH104">
        <f t="shared" si="1044"/>
        <v>0</v>
      </c>
      <c r="XI104">
        <f t="shared" si="1045"/>
        <v>0</v>
      </c>
      <c r="XJ104">
        <f t="shared" si="1046"/>
        <v>0</v>
      </c>
      <c r="XK104">
        <f t="shared" si="1047"/>
        <v>0</v>
      </c>
      <c r="XL104">
        <f t="shared" si="1048"/>
        <v>0</v>
      </c>
      <c r="XM104">
        <f t="shared" si="1049"/>
        <v>0</v>
      </c>
      <c r="XN104">
        <f t="shared" si="1050"/>
        <v>1053.3499999999999</v>
      </c>
      <c r="XO104">
        <f t="shared" si="1051"/>
        <v>0</v>
      </c>
      <c r="XP104">
        <f t="shared" si="1052"/>
        <v>0</v>
      </c>
      <c r="XQ104">
        <f t="shared" si="1053"/>
        <v>0</v>
      </c>
      <c r="XR104">
        <f t="shared" si="1054"/>
        <v>0</v>
      </c>
      <c r="XS104">
        <f t="shared" si="1055"/>
        <v>0</v>
      </c>
      <c r="XT104">
        <f t="shared" si="1056"/>
        <v>0</v>
      </c>
      <c r="XU104">
        <f t="shared" si="1057"/>
        <v>0</v>
      </c>
      <c r="XV104">
        <f t="shared" si="1058"/>
        <v>0</v>
      </c>
      <c r="XX104">
        <f t="shared" si="1059"/>
        <v>1189.1099999999999</v>
      </c>
      <c r="XY104">
        <f t="shared" si="1060"/>
        <v>1053.3499999999999</v>
      </c>
      <c r="XZ104">
        <f t="shared" si="1061"/>
        <v>27.24</v>
      </c>
    </row>
    <row r="105" spans="2:650" x14ac:dyDescent="0.45">
      <c r="B105" s="31" t="str">
        <f>IF((IF($D$20="Snowball",CJ48,FL48)&gt;0.005),45,"")</f>
        <v/>
      </c>
      <c r="C105" s="32" t="str">
        <f>IF(AND((IF($D$20="Snowball",CJ48,FL48)&gt;0.005),$D$19&lt;&gt;""),EDATE($D$19,44),"")</f>
        <v/>
      </c>
      <c r="D105" s="29" t="str">
        <f t="shared" si="1142"/>
        <v/>
      </c>
      <c r="E105" s="29" t="str">
        <f t="shared" si="1143"/>
        <v/>
      </c>
      <c r="F105" s="29" t="str">
        <f t="shared" si="1144"/>
        <v/>
      </c>
      <c r="G105" s="29" t="str">
        <f t="shared" si="1145"/>
        <v/>
      </c>
      <c r="H105" s="35" t="str">
        <f t="shared" si="1146"/>
        <v/>
      </c>
      <c r="I105" s="36" t="str">
        <f t="shared" si="1147"/>
        <v/>
      </c>
      <c r="WH105">
        <v>102</v>
      </c>
      <c r="WI105">
        <f t="shared" si="1132"/>
        <v>0</v>
      </c>
      <c r="WJ105">
        <f t="shared" si="1133"/>
        <v>1053.3499999999999</v>
      </c>
      <c r="WK105">
        <f t="shared" si="1134"/>
        <v>0</v>
      </c>
      <c r="WL105">
        <f t="shared" si="1135"/>
        <v>0</v>
      </c>
      <c r="WM105">
        <f t="shared" si="1136"/>
        <v>0</v>
      </c>
      <c r="WN105">
        <f t="shared" si="1137"/>
        <v>0</v>
      </c>
      <c r="WO105">
        <f t="shared" si="1138"/>
        <v>0</v>
      </c>
      <c r="WP105">
        <f t="shared" si="1139"/>
        <v>0</v>
      </c>
      <c r="WQ105">
        <f t="shared" si="1140"/>
        <v>0</v>
      </c>
      <c r="WR105">
        <f t="shared" si="1141"/>
        <v>0</v>
      </c>
      <c r="WS105">
        <f t="shared" si="1029"/>
        <v>0</v>
      </c>
      <c r="WT105">
        <f t="shared" si="1030"/>
        <v>163</v>
      </c>
      <c r="WU105">
        <f t="shared" si="1031"/>
        <v>0</v>
      </c>
      <c r="WV105">
        <f t="shared" si="1032"/>
        <v>0</v>
      </c>
      <c r="WW105">
        <f t="shared" si="1033"/>
        <v>0</v>
      </c>
      <c r="WX105">
        <f t="shared" si="1034"/>
        <v>0</v>
      </c>
      <c r="WY105">
        <f t="shared" si="1035"/>
        <v>0</v>
      </c>
      <c r="WZ105">
        <f t="shared" si="1036"/>
        <v>0</v>
      </c>
      <c r="XA105">
        <f t="shared" si="1037"/>
        <v>0</v>
      </c>
      <c r="XB105">
        <f t="shared" si="1038"/>
        <v>0</v>
      </c>
      <c r="XC105">
        <f t="shared" si="1039"/>
        <v>0</v>
      </c>
      <c r="XD105">
        <f t="shared" si="1040"/>
        <v>914.48</v>
      </c>
      <c r="XE105">
        <f t="shared" si="1041"/>
        <v>0</v>
      </c>
      <c r="XF105">
        <f t="shared" si="1042"/>
        <v>0</v>
      </c>
      <c r="XG105">
        <f t="shared" si="1043"/>
        <v>0</v>
      </c>
      <c r="XH105">
        <f t="shared" si="1044"/>
        <v>0</v>
      </c>
      <c r="XI105">
        <f t="shared" si="1045"/>
        <v>0</v>
      </c>
      <c r="XJ105">
        <f t="shared" si="1046"/>
        <v>0</v>
      </c>
      <c r="XK105">
        <f t="shared" si="1047"/>
        <v>0</v>
      </c>
      <c r="XL105">
        <f t="shared" si="1048"/>
        <v>0</v>
      </c>
      <c r="XM105">
        <f t="shared" si="1049"/>
        <v>0</v>
      </c>
      <c r="XN105">
        <f t="shared" si="1050"/>
        <v>914.48</v>
      </c>
      <c r="XO105">
        <f t="shared" si="1051"/>
        <v>0</v>
      </c>
      <c r="XP105">
        <f t="shared" si="1052"/>
        <v>0</v>
      </c>
      <c r="XQ105">
        <f t="shared" si="1053"/>
        <v>0</v>
      </c>
      <c r="XR105">
        <f t="shared" si="1054"/>
        <v>0</v>
      </c>
      <c r="XS105">
        <f t="shared" si="1055"/>
        <v>0</v>
      </c>
      <c r="XT105">
        <f t="shared" si="1056"/>
        <v>0</v>
      </c>
      <c r="XU105">
        <f t="shared" si="1057"/>
        <v>0</v>
      </c>
      <c r="XV105">
        <f t="shared" si="1058"/>
        <v>0</v>
      </c>
      <c r="XX105">
        <f t="shared" si="1059"/>
        <v>1053.3499999999999</v>
      </c>
      <c r="XY105">
        <f t="shared" si="1060"/>
        <v>914.48</v>
      </c>
      <c r="XZ105">
        <f t="shared" si="1061"/>
        <v>24.13</v>
      </c>
    </row>
    <row r="106" spans="2:650" x14ac:dyDescent="0.45">
      <c r="B106" s="31" t="str">
        <f>IF((IF($D$20="Snowball",CJ49,FL49)&gt;0.005),46,"")</f>
        <v/>
      </c>
      <c r="C106" s="32" t="str">
        <f>IF(AND((IF($D$20="Snowball",CJ49,FL49)&gt;0.005),$D$19&lt;&gt;""),EDATE($D$19,45),"")</f>
        <v/>
      </c>
      <c r="D106" s="29" t="str">
        <f t="shared" si="1142"/>
        <v/>
      </c>
      <c r="E106" s="29" t="str">
        <f t="shared" si="1143"/>
        <v/>
      </c>
      <c r="F106" s="29" t="str">
        <f t="shared" si="1144"/>
        <v/>
      </c>
      <c r="G106" s="29" t="str">
        <f t="shared" si="1145"/>
        <v/>
      </c>
      <c r="H106" s="35" t="str">
        <f t="shared" si="1146"/>
        <v/>
      </c>
      <c r="I106" s="36" t="str">
        <f t="shared" si="1147"/>
        <v/>
      </c>
      <c r="WH106">
        <v>103</v>
      </c>
      <c r="WI106">
        <f t="shared" si="1132"/>
        <v>0</v>
      </c>
      <c r="WJ106">
        <f t="shared" si="1133"/>
        <v>914.48</v>
      </c>
      <c r="WK106">
        <f t="shared" si="1134"/>
        <v>0</v>
      </c>
      <c r="WL106">
        <f t="shared" si="1135"/>
        <v>0</v>
      </c>
      <c r="WM106">
        <f t="shared" si="1136"/>
        <v>0</v>
      </c>
      <c r="WN106">
        <f t="shared" si="1137"/>
        <v>0</v>
      </c>
      <c r="WO106">
        <f t="shared" si="1138"/>
        <v>0</v>
      </c>
      <c r="WP106">
        <f t="shared" si="1139"/>
        <v>0</v>
      </c>
      <c r="WQ106">
        <f t="shared" si="1140"/>
        <v>0</v>
      </c>
      <c r="WR106">
        <f t="shared" si="1141"/>
        <v>0</v>
      </c>
      <c r="WS106">
        <f t="shared" si="1029"/>
        <v>0</v>
      </c>
      <c r="WT106">
        <f t="shared" si="1030"/>
        <v>163</v>
      </c>
      <c r="WU106">
        <f t="shared" si="1031"/>
        <v>0</v>
      </c>
      <c r="WV106">
        <f t="shared" si="1032"/>
        <v>0</v>
      </c>
      <c r="WW106">
        <f t="shared" si="1033"/>
        <v>0</v>
      </c>
      <c r="WX106">
        <f t="shared" si="1034"/>
        <v>0</v>
      </c>
      <c r="WY106">
        <f t="shared" si="1035"/>
        <v>0</v>
      </c>
      <c r="WZ106">
        <f t="shared" si="1036"/>
        <v>0</v>
      </c>
      <c r="XA106">
        <f t="shared" si="1037"/>
        <v>0</v>
      </c>
      <c r="XB106">
        <f t="shared" si="1038"/>
        <v>0</v>
      </c>
      <c r="XC106">
        <f t="shared" si="1039"/>
        <v>0</v>
      </c>
      <c r="XD106">
        <f t="shared" si="1040"/>
        <v>772.43000000000006</v>
      </c>
      <c r="XE106">
        <f t="shared" si="1041"/>
        <v>0</v>
      </c>
      <c r="XF106">
        <f t="shared" si="1042"/>
        <v>0</v>
      </c>
      <c r="XG106">
        <f t="shared" si="1043"/>
        <v>0</v>
      </c>
      <c r="XH106">
        <f t="shared" si="1044"/>
        <v>0</v>
      </c>
      <c r="XI106">
        <f t="shared" si="1045"/>
        <v>0</v>
      </c>
      <c r="XJ106">
        <f t="shared" si="1046"/>
        <v>0</v>
      </c>
      <c r="XK106">
        <f t="shared" si="1047"/>
        <v>0</v>
      </c>
      <c r="XL106">
        <f t="shared" si="1048"/>
        <v>0</v>
      </c>
      <c r="XM106">
        <f t="shared" si="1049"/>
        <v>0</v>
      </c>
      <c r="XN106">
        <f t="shared" si="1050"/>
        <v>772.43</v>
      </c>
      <c r="XO106">
        <f t="shared" si="1051"/>
        <v>0</v>
      </c>
      <c r="XP106">
        <f t="shared" si="1052"/>
        <v>0</v>
      </c>
      <c r="XQ106">
        <f t="shared" si="1053"/>
        <v>0</v>
      </c>
      <c r="XR106">
        <f t="shared" si="1054"/>
        <v>0</v>
      </c>
      <c r="XS106">
        <f t="shared" si="1055"/>
        <v>0</v>
      </c>
      <c r="XT106">
        <f t="shared" si="1056"/>
        <v>0</v>
      </c>
      <c r="XU106">
        <f t="shared" si="1057"/>
        <v>0</v>
      </c>
      <c r="XV106">
        <f t="shared" si="1058"/>
        <v>0</v>
      </c>
      <c r="XX106">
        <f t="shared" si="1059"/>
        <v>914.48</v>
      </c>
      <c r="XY106">
        <f t="shared" si="1060"/>
        <v>772.43</v>
      </c>
      <c r="XZ106">
        <f t="shared" si="1061"/>
        <v>20.95</v>
      </c>
    </row>
    <row r="107" spans="2:650" x14ac:dyDescent="0.45">
      <c r="B107" s="31" t="str">
        <f>IF((IF($D$20="Snowball",CJ50,FL50)&gt;0.005),47,"")</f>
        <v/>
      </c>
      <c r="C107" s="32" t="str">
        <f>IF(AND((IF($D$20="Snowball",CJ50,FL50)&gt;0.005),$D$19&lt;&gt;""),EDATE($D$19,46),"")</f>
        <v/>
      </c>
      <c r="D107" s="29" t="str">
        <f t="shared" si="1142"/>
        <v/>
      </c>
      <c r="E107" s="29" t="str">
        <f t="shared" si="1143"/>
        <v/>
      </c>
      <c r="F107" s="29" t="str">
        <f t="shared" si="1144"/>
        <v/>
      </c>
      <c r="G107" s="29" t="str">
        <f t="shared" si="1145"/>
        <v/>
      </c>
      <c r="H107" s="35" t="str">
        <f t="shared" si="1146"/>
        <v/>
      </c>
      <c r="I107" s="36" t="str">
        <f t="shared" si="1147"/>
        <v/>
      </c>
      <c r="WH107">
        <v>104</v>
      </c>
      <c r="WI107">
        <f t="shared" si="1132"/>
        <v>0</v>
      </c>
      <c r="WJ107">
        <f t="shared" si="1133"/>
        <v>772.43</v>
      </c>
      <c r="WK107">
        <f t="shared" si="1134"/>
        <v>0</v>
      </c>
      <c r="WL107">
        <f t="shared" si="1135"/>
        <v>0</v>
      </c>
      <c r="WM107">
        <f t="shared" si="1136"/>
        <v>0</v>
      </c>
      <c r="WN107">
        <f t="shared" si="1137"/>
        <v>0</v>
      </c>
      <c r="WO107">
        <f t="shared" si="1138"/>
        <v>0</v>
      </c>
      <c r="WP107">
        <f t="shared" si="1139"/>
        <v>0</v>
      </c>
      <c r="WQ107">
        <f t="shared" si="1140"/>
        <v>0</v>
      </c>
      <c r="WR107">
        <f t="shared" si="1141"/>
        <v>0</v>
      </c>
      <c r="WS107">
        <f t="shared" si="1029"/>
        <v>0</v>
      </c>
      <c r="WT107">
        <f t="shared" si="1030"/>
        <v>163</v>
      </c>
      <c r="WU107">
        <f t="shared" si="1031"/>
        <v>0</v>
      </c>
      <c r="WV107">
        <f t="shared" si="1032"/>
        <v>0</v>
      </c>
      <c r="WW107">
        <f t="shared" si="1033"/>
        <v>0</v>
      </c>
      <c r="WX107">
        <f t="shared" si="1034"/>
        <v>0</v>
      </c>
      <c r="WY107">
        <f t="shared" si="1035"/>
        <v>0</v>
      </c>
      <c r="WZ107">
        <f t="shared" si="1036"/>
        <v>0</v>
      </c>
      <c r="XA107">
        <f t="shared" si="1037"/>
        <v>0</v>
      </c>
      <c r="XB107">
        <f t="shared" si="1038"/>
        <v>0</v>
      </c>
      <c r="XC107">
        <f t="shared" si="1039"/>
        <v>0</v>
      </c>
      <c r="XD107">
        <f t="shared" si="1040"/>
        <v>627.13</v>
      </c>
      <c r="XE107">
        <f t="shared" si="1041"/>
        <v>0</v>
      </c>
      <c r="XF107">
        <f t="shared" si="1042"/>
        <v>0</v>
      </c>
      <c r="XG107">
        <f t="shared" si="1043"/>
        <v>0</v>
      </c>
      <c r="XH107">
        <f t="shared" si="1044"/>
        <v>0</v>
      </c>
      <c r="XI107">
        <f t="shared" si="1045"/>
        <v>0</v>
      </c>
      <c r="XJ107">
        <f t="shared" si="1046"/>
        <v>0</v>
      </c>
      <c r="XK107">
        <f t="shared" si="1047"/>
        <v>0</v>
      </c>
      <c r="XL107">
        <f t="shared" si="1048"/>
        <v>0</v>
      </c>
      <c r="XM107">
        <f t="shared" si="1049"/>
        <v>0</v>
      </c>
      <c r="XN107">
        <f t="shared" si="1050"/>
        <v>627.13</v>
      </c>
      <c r="XO107">
        <f t="shared" si="1051"/>
        <v>0</v>
      </c>
      <c r="XP107">
        <f t="shared" si="1052"/>
        <v>0</v>
      </c>
      <c r="XQ107">
        <f t="shared" si="1053"/>
        <v>0</v>
      </c>
      <c r="XR107">
        <f t="shared" si="1054"/>
        <v>0</v>
      </c>
      <c r="XS107">
        <f t="shared" si="1055"/>
        <v>0</v>
      </c>
      <c r="XT107">
        <f t="shared" si="1056"/>
        <v>0</v>
      </c>
      <c r="XU107">
        <f t="shared" si="1057"/>
        <v>0</v>
      </c>
      <c r="XV107">
        <f t="shared" si="1058"/>
        <v>0</v>
      </c>
      <c r="XX107">
        <f t="shared" si="1059"/>
        <v>772.43</v>
      </c>
      <c r="XY107">
        <f t="shared" si="1060"/>
        <v>627.13</v>
      </c>
      <c r="XZ107">
        <f t="shared" si="1061"/>
        <v>17.7</v>
      </c>
    </row>
    <row r="108" spans="2:650" x14ac:dyDescent="0.45">
      <c r="B108" s="31" t="str">
        <f>IF((IF($D$20="Snowball",CJ51,FL51)&gt;0.005),48,"")</f>
        <v/>
      </c>
      <c r="C108" s="32" t="str">
        <f>IF(AND((IF($D$20="Snowball",CJ51,FL51)&gt;0.005),$D$19&lt;&gt;""),EDATE($D$19,47),"")</f>
        <v/>
      </c>
      <c r="D108" s="29" t="str">
        <f t="shared" si="1142"/>
        <v/>
      </c>
      <c r="E108" s="29" t="str">
        <f t="shared" si="1143"/>
        <v/>
      </c>
      <c r="F108" s="29" t="str">
        <f t="shared" si="1144"/>
        <v/>
      </c>
      <c r="G108" s="29" t="str">
        <f t="shared" si="1145"/>
        <v/>
      </c>
      <c r="H108" s="35" t="str">
        <f t="shared" si="1146"/>
        <v/>
      </c>
      <c r="I108" s="36" t="str">
        <f t="shared" si="1147"/>
        <v/>
      </c>
      <c r="WH108">
        <v>105</v>
      </c>
      <c r="WI108">
        <f t="shared" si="1132"/>
        <v>0</v>
      </c>
      <c r="WJ108">
        <f t="shared" si="1133"/>
        <v>627.13</v>
      </c>
      <c r="WK108">
        <f t="shared" si="1134"/>
        <v>0</v>
      </c>
      <c r="WL108">
        <f t="shared" si="1135"/>
        <v>0</v>
      </c>
      <c r="WM108">
        <f t="shared" si="1136"/>
        <v>0</v>
      </c>
      <c r="WN108">
        <f t="shared" si="1137"/>
        <v>0</v>
      </c>
      <c r="WO108">
        <f t="shared" si="1138"/>
        <v>0</v>
      </c>
      <c r="WP108">
        <f t="shared" si="1139"/>
        <v>0</v>
      </c>
      <c r="WQ108">
        <f t="shared" si="1140"/>
        <v>0</v>
      </c>
      <c r="WR108">
        <f t="shared" si="1141"/>
        <v>0</v>
      </c>
      <c r="WS108">
        <f t="shared" si="1029"/>
        <v>0</v>
      </c>
      <c r="WT108">
        <f t="shared" si="1030"/>
        <v>163</v>
      </c>
      <c r="WU108">
        <f t="shared" si="1031"/>
        <v>0</v>
      </c>
      <c r="WV108">
        <f t="shared" si="1032"/>
        <v>0</v>
      </c>
      <c r="WW108">
        <f t="shared" si="1033"/>
        <v>0</v>
      </c>
      <c r="WX108">
        <f t="shared" si="1034"/>
        <v>0</v>
      </c>
      <c r="WY108">
        <f t="shared" si="1035"/>
        <v>0</v>
      </c>
      <c r="WZ108">
        <f t="shared" si="1036"/>
        <v>0</v>
      </c>
      <c r="XA108">
        <f t="shared" si="1037"/>
        <v>0</v>
      </c>
      <c r="XB108">
        <f t="shared" si="1038"/>
        <v>0</v>
      </c>
      <c r="XC108">
        <f t="shared" si="1039"/>
        <v>0</v>
      </c>
      <c r="XD108">
        <f t="shared" si="1040"/>
        <v>478.5</v>
      </c>
      <c r="XE108">
        <f t="shared" si="1041"/>
        <v>0</v>
      </c>
      <c r="XF108">
        <f t="shared" si="1042"/>
        <v>0</v>
      </c>
      <c r="XG108">
        <f t="shared" si="1043"/>
        <v>0</v>
      </c>
      <c r="XH108">
        <f t="shared" si="1044"/>
        <v>0</v>
      </c>
      <c r="XI108">
        <f t="shared" si="1045"/>
        <v>0</v>
      </c>
      <c r="XJ108">
        <f t="shared" si="1046"/>
        <v>0</v>
      </c>
      <c r="XK108">
        <f t="shared" si="1047"/>
        <v>0</v>
      </c>
      <c r="XL108">
        <f t="shared" si="1048"/>
        <v>0</v>
      </c>
      <c r="XM108">
        <f t="shared" si="1049"/>
        <v>0</v>
      </c>
      <c r="XN108">
        <f t="shared" si="1050"/>
        <v>478.5</v>
      </c>
      <c r="XO108">
        <f t="shared" si="1051"/>
        <v>0</v>
      </c>
      <c r="XP108">
        <f t="shared" si="1052"/>
        <v>0</v>
      </c>
      <c r="XQ108">
        <f t="shared" si="1053"/>
        <v>0</v>
      </c>
      <c r="XR108">
        <f t="shared" si="1054"/>
        <v>0</v>
      </c>
      <c r="XS108">
        <f t="shared" si="1055"/>
        <v>0</v>
      </c>
      <c r="XT108">
        <f t="shared" si="1056"/>
        <v>0</v>
      </c>
      <c r="XU108">
        <f t="shared" si="1057"/>
        <v>0</v>
      </c>
      <c r="XV108">
        <f t="shared" si="1058"/>
        <v>0</v>
      </c>
      <c r="XX108">
        <f t="shared" si="1059"/>
        <v>627.13</v>
      </c>
      <c r="XY108">
        <f t="shared" si="1060"/>
        <v>478.5</v>
      </c>
      <c r="XZ108">
        <f t="shared" si="1061"/>
        <v>14.37</v>
      </c>
    </row>
    <row r="109" spans="2:650" x14ac:dyDescent="0.45">
      <c r="B109" s="31" t="str">
        <f>IF((IF($D$20="Snowball",CJ52,FL52)&gt;0.005),49,"")</f>
        <v/>
      </c>
      <c r="C109" s="32" t="str">
        <f>IF(AND((IF($D$20="Snowball",CJ52,FL52)&gt;0.005),$D$19&lt;&gt;""),EDATE($D$19,48),"")</f>
        <v/>
      </c>
      <c r="D109" s="29" t="str">
        <f t="shared" si="1142"/>
        <v/>
      </c>
      <c r="E109" s="29" t="str">
        <f t="shared" si="1143"/>
        <v/>
      </c>
      <c r="F109" s="29" t="str">
        <f t="shared" si="1144"/>
        <v/>
      </c>
      <c r="G109" s="29" t="str">
        <f t="shared" si="1145"/>
        <v/>
      </c>
      <c r="H109" s="35" t="str">
        <f t="shared" si="1146"/>
        <v/>
      </c>
      <c r="I109" s="36" t="str">
        <f t="shared" si="1147"/>
        <v/>
      </c>
      <c r="WH109">
        <v>106</v>
      </c>
      <c r="WI109">
        <f t="shared" si="1132"/>
        <v>0</v>
      </c>
      <c r="WJ109">
        <f t="shared" si="1133"/>
        <v>478.5</v>
      </c>
      <c r="WK109">
        <f t="shared" si="1134"/>
        <v>0</v>
      </c>
      <c r="WL109">
        <f t="shared" si="1135"/>
        <v>0</v>
      </c>
      <c r="WM109">
        <f t="shared" si="1136"/>
        <v>0</v>
      </c>
      <c r="WN109">
        <f t="shared" si="1137"/>
        <v>0</v>
      </c>
      <c r="WO109">
        <f t="shared" si="1138"/>
        <v>0</v>
      </c>
      <c r="WP109">
        <f t="shared" si="1139"/>
        <v>0</v>
      </c>
      <c r="WQ109">
        <f t="shared" si="1140"/>
        <v>0</v>
      </c>
      <c r="WR109">
        <f t="shared" si="1141"/>
        <v>0</v>
      </c>
      <c r="WS109">
        <f t="shared" si="1029"/>
        <v>0</v>
      </c>
      <c r="WT109">
        <f t="shared" si="1030"/>
        <v>163</v>
      </c>
      <c r="WU109">
        <f t="shared" si="1031"/>
        <v>0</v>
      </c>
      <c r="WV109">
        <f t="shared" si="1032"/>
        <v>0</v>
      </c>
      <c r="WW109">
        <f t="shared" si="1033"/>
        <v>0</v>
      </c>
      <c r="WX109">
        <f t="shared" si="1034"/>
        <v>0</v>
      </c>
      <c r="WY109">
        <f t="shared" si="1035"/>
        <v>0</v>
      </c>
      <c r="WZ109">
        <f t="shared" si="1036"/>
        <v>0</v>
      </c>
      <c r="XA109">
        <f t="shared" si="1037"/>
        <v>0</v>
      </c>
      <c r="XB109">
        <f t="shared" si="1038"/>
        <v>0</v>
      </c>
      <c r="XC109">
        <f t="shared" si="1039"/>
        <v>0</v>
      </c>
      <c r="XD109">
        <f t="shared" si="1040"/>
        <v>326.45999999999998</v>
      </c>
      <c r="XE109">
        <f t="shared" si="1041"/>
        <v>0</v>
      </c>
      <c r="XF109">
        <f t="shared" si="1042"/>
        <v>0</v>
      </c>
      <c r="XG109">
        <f t="shared" si="1043"/>
        <v>0</v>
      </c>
      <c r="XH109">
        <f t="shared" si="1044"/>
        <v>0</v>
      </c>
      <c r="XI109">
        <f t="shared" si="1045"/>
        <v>0</v>
      </c>
      <c r="XJ109">
        <f t="shared" si="1046"/>
        <v>0</v>
      </c>
      <c r="XK109">
        <f t="shared" si="1047"/>
        <v>0</v>
      </c>
      <c r="XL109">
        <f t="shared" si="1048"/>
        <v>0</v>
      </c>
      <c r="XM109">
        <f t="shared" si="1049"/>
        <v>0</v>
      </c>
      <c r="XN109">
        <f t="shared" si="1050"/>
        <v>326.45999999999998</v>
      </c>
      <c r="XO109">
        <f t="shared" si="1051"/>
        <v>0</v>
      </c>
      <c r="XP109">
        <f t="shared" si="1052"/>
        <v>0</v>
      </c>
      <c r="XQ109">
        <f t="shared" si="1053"/>
        <v>0</v>
      </c>
      <c r="XR109">
        <f t="shared" si="1054"/>
        <v>0</v>
      </c>
      <c r="XS109">
        <f t="shared" si="1055"/>
        <v>0</v>
      </c>
      <c r="XT109">
        <f t="shared" si="1056"/>
        <v>0</v>
      </c>
      <c r="XU109">
        <f t="shared" si="1057"/>
        <v>0</v>
      </c>
      <c r="XV109">
        <f t="shared" si="1058"/>
        <v>0</v>
      </c>
      <c r="XX109">
        <f t="shared" si="1059"/>
        <v>478.5</v>
      </c>
      <c r="XY109">
        <f t="shared" si="1060"/>
        <v>326.45999999999998</v>
      </c>
      <c r="XZ109">
        <f t="shared" si="1061"/>
        <v>10.96</v>
      </c>
    </row>
    <row r="110" spans="2:650" x14ac:dyDescent="0.45">
      <c r="B110" s="31" t="str">
        <f>IF((IF($D$20="Snowball",CJ53,FL53)&gt;0.005),50,"")</f>
        <v/>
      </c>
      <c r="C110" s="32" t="str">
        <f>IF(AND((IF($D$20="Snowball",CJ53,FL53)&gt;0.005),$D$19&lt;&gt;""),EDATE($D$19,49),"")</f>
        <v/>
      </c>
      <c r="D110" s="29" t="str">
        <f t="shared" si="1142"/>
        <v/>
      </c>
      <c r="E110" s="29" t="str">
        <f t="shared" si="1143"/>
        <v/>
      </c>
      <c r="F110" s="29" t="str">
        <f t="shared" si="1144"/>
        <v/>
      </c>
      <c r="G110" s="29" t="str">
        <f t="shared" si="1145"/>
        <v/>
      </c>
      <c r="H110" s="35" t="str">
        <f t="shared" si="1146"/>
        <v/>
      </c>
      <c r="I110" s="36" t="str">
        <f t="shared" si="1147"/>
        <v/>
      </c>
      <c r="WH110">
        <v>107</v>
      </c>
      <c r="WI110">
        <f t="shared" si="1132"/>
        <v>0</v>
      </c>
      <c r="WJ110">
        <f t="shared" si="1133"/>
        <v>326.45999999999998</v>
      </c>
      <c r="WK110">
        <f t="shared" si="1134"/>
        <v>0</v>
      </c>
      <c r="WL110">
        <f t="shared" si="1135"/>
        <v>0</v>
      </c>
      <c r="WM110">
        <f t="shared" si="1136"/>
        <v>0</v>
      </c>
      <c r="WN110">
        <f t="shared" si="1137"/>
        <v>0</v>
      </c>
      <c r="WO110">
        <f t="shared" si="1138"/>
        <v>0</v>
      </c>
      <c r="WP110">
        <f t="shared" si="1139"/>
        <v>0</v>
      </c>
      <c r="WQ110">
        <f t="shared" si="1140"/>
        <v>0</v>
      </c>
      <c r="WR110">
        <f t="shared" si="1141"/>
        <v>0</v>
      </c>
      <c r="WS110">
        <f t="shared" si="1029"/>
        <v>0</v>
      </c>
      <c r="WT110">
        <f t="shared" si="1030"/>
        <v>163</v>
      </c>
      <c r="WU110">
        <f t="shared" si="1031"/>
        <v>0</v>
      </c>
      <c r="WV110">
        <f t="shared" si="1032"/>
        <v>0</v>
      </c>
      <c r="WW110">
        <f t="shared" si="1033"/>
        <v>0</v>
      </c>
      <c r="WX110">
        <f t="shared" si="1034"/>
        <v>0</v>
      </c>
      <c r="WY110">
        <f t="shared" si="1035"/>
        <v>0</v>
      </c>
      <c r="WZ110">
        <f t="shared" si="1036"/>
        <v>0</v>
      </c>
      <c r="XA110">
        <f t="shared" si="1037"/>
        <v>0</v>
      </c>
      <c r="XB110">
        <f t="shared" si="1038"/>
        <v>0</v>
      </c>
      <c r="XC110">
        <f t="shared" si="1039"/>
        <v>0</v>
      </c>
      <c r="XD110">
        <f t="shared" si="1040"/>
        <v>170.94</v>
      </c>
      <c r="XE110">
        <f t="shared" si="1041"/>
        <v>0</v>
      </c>
      <c r="XF110">
        <f t="shared" si="1042"/>
        <v>0</v>
      </c>
      <c r="XG110">
        <f t="shared" si="1043"/>
        <v>0</v>
      </c>
      <c r="XH110">
        <f t="shared" si="1044"/>
        <v>0</v>
      </c>
      <c r="XI110">
        <f t="shared" si="1045"/>
        <v>0</v>
      </c>
      <c r="XJ110">
        <f t="shared" si="1046"/>
        <v>0</v>
      </c>
      <c r="XK110">
        <f t="shared" si="1047"/>
        <v>0</v>
      </c>
      <c r="XL110">
        <f t="shared" si="1048"/>
        <v>0</v>
      </c>
      <c r="XM110">
        <f t="shared" si="1049"/>
        <v>0</v>
      </c>
      <c r="XN110">
        <f t="shared" si="1050"/>
        <v>170.94</v>
      </c>
      <c r="XO110">
        <f t="shared" si="1051"/>
        <v>0</v>
      </c>
      <c r="XP110">
        <f t="shared" si="1052"/>
        <v>0</v>
      </c>
      <c r="XQ110">
        <f t="shared" si="1053"/>
        <v>0</v>
      </c>
      <c r="XR110">
        <f t="shared" si="1054"/>
        <v>0</v>
      </c>
      <c r="XS110">
        <f t="shared" si="1055"/>
        <v>0</v>
      </c>
      <c r="XT110">
        <f t="shared" si="1056"/>
        <v>0</v>
      </c>
      <c r="XU110">
        <f t="shared" si="1057"/>
        <v>0</v>
      </c>
      <c r="XV110">
        <f t="shared" si="1058"/>
        <v>0</v>
      </c>
      <c r="XX110">
        <f t="shared" si="1059"/>
        <v>326.45999999999998</v>
      </c>
      <c r="XY110">
        <f t="shared" si="1060"/>
        <v>170.94</v>
      </c>
      <c r="XZ110">
        <f t="shared" si="1061"/>
        <v>7.48</v>
      </c>
    </row>
    <row r="111" spans="2:650" x14ac:dyDescent="0.45">
      <c r="B111" s="31" t="str">
        <f>IF((IF($D$20="Snowball",CJ54,FL54)&gt;0.005),51,"")</f>
        <v/>
      </c>
      <c r="C111" s="32" t="str">
        <f>IF(AND((IF($D$20="Snowball",CJ54,FL54)&gt;0.005),$D$19&lt;&gt;""),EDATE($D$19,50),"")</f>
        <v/>
      </c>
      <c r="D111" s="29" t="str">
        <f t="shared" si="1142"/>
        <v/>
      </c>
      <c r="E111" s="29" t="str">
        <f t="shared" si="1143"/>
        <v/>
      </c>
      <c r="F111" s="29" t="str">
        <f t="shared" si="1144"/>
        <v/>
      </c>
      <c r="G111" s="29" t="str">
        <f t="shared" si="1145"/>
        <v/>
      </c>
      <c r="H111" s="35" t="str">
        <f t="shared" si="1146"/>
        <v/>
      </c>
      <c r="I111" s="36" t="str">
        <f t="shared" si="1147"/>
        <v/>
      </c>
      <c r="WH111">
        <v>108</v>
      </c>
      <c r="WI111">
        <f t="shared" si="1132"/>
        <v>0</v>
      </c>
      <c r="WJ111">
        <f t="shared" si="1133"/>
        <v>170.94</v>
      </c>
      <c r="WK111">
        <f t="shared" si="1134"/>
        <v>0</v>
      </c>
      <c r="WL111">
        <f t="shared" si="1135"/>
        <v>0</v>
      </c>
      <c r="WM111">
        <f t="shared" si="1136"/>
        <v>0</v>
      </c>
      <c r="WN111">
        <f t="shared" si="1137"/>
        <v>0</v>
      </c>
      <c r="WO111">
        <f t="shared" si="1138"/>
        <v>0</v>
      </c>
      <c r="WP111">
        <f t="shared" si="1139"/>
        <v>0</v>
      </c>
      <c r="WQ111">
        <f t="shared" si="1140"/>
        <v>0</v>
      </c>
      <c r="WR111">
        <f t="shared" si="1141"/>
        <v>0</v>
      </c>
      <c r="WS111">
        <f t="shared" si="1029"/>
        <v>0</v>
      </c>
      <c r="WT111">
        <f t="shared" si="1030"/>
        <v>163</v>
      </c>
      <c r="WU111">
        <f t="shared" si="1031"/>
        <v>0</v>
      </c>
      <c r="WV111">
        <f t="shared" si="1032"/>
        <v>0</v>
      </c>
      <c r="WW111">
        <f t="shared" si="1033"/>
        <v>0</v>
      </c>
      <c r="WX111">
        <f t="shared" si="1034"/>
        <v>0</v>
      </c>
      <c r="WY111">
        <f t="shared" si="1035"/>
        <v>0</v>
      </c>
      <c r="WZ111">
        <f t="shared" si="1036"/>
        <v>0</v>
      </c>
      <c r="XA111">
        <f t="shared" si="1037"/>
        <v>0</v>
      </c>
      <c r="XB111">
        <f t="shared" si="1038"/>
        <v>0</v>
      </c>
      <c r="XC111">
        <f t="shared" si="1039"/>
        <v>0</v>
      </c>
      <c r="XD111">
        <f t="shared" si="1040"/>
        <v>11.859999999999985</v>
      </c>
      <c r="XE111">
        <f t="shared" si="1041"/>
        <v>0</v>
      </c>
      <c r="XF111">
        <f t="shared" si="1042"/>
        <v>0</v>
      </c>
      <c r="XG111">
        <f t="shared" si="1043"/>
        <v>0</v>
      </c>
      <c r="XH111">
        <f t="shared" si="1044"/>
        <v>0</v>
      </c>
      <c r="XI111">
        <f t="shared" si="1045"/>
        <v>0</v>
      </c>
      <c r="XJ111">
        <f t="shared" si="1046"/>
        <v>0</v>
      </c>
      <c r="XK111">
        <f t="shared" si="1047"/>
        <v>0</v>
      </c>
      <c r="XL111">
        <f t="shared" si="1048"/>
        <v>0</v>
      </c>
      <c r="XM111">
        <f t="shared" si="1049"/>
        <v>0</v>
      </c>
      <c r="XN111">
        <f t="shared" si="1050"/>
        <v>11.86</v>
      </c>
      <c r="XO111">
        <f t="shared" si="1051"/>
        <v>0</v>
      </c>
      <c r="XP111">
        <f t="shared" si="1052"/>
        <v>0</v>
      </c>
      <c r="XQ111">
        <f t="shared" si="1053"/>
        <v>0</v>
      </c>
      <c r="XR111">
        <f t="shared" si="1054"/>
        <v>0</v>
      </c>
      <c r="XS111">
        <f t="shared" si="1055"/>
        <v>0</v>
      </c>
      <c r="XT111">
        <f t="shared" si="1056"/>
        <v>0</v>
      </c>
      <c r="XU111">
        <f t="shared" si="1057"/>
        <v>0</v>
      </c>
      <c r="XV111">
        <f t="shared" si="1058"/>
        <v>0</v>
      </c>
      <c r="XX111">
        <f t="shared" si="1059"/>
        <v>170.94</v>
      </c>
      <c r="XY111">
        <f t="shared" si="1060"/>
        <v>11.86</v>
      </c>
      <c r="XZ111">
        <f t="shared" si="1061"/>
        <v>3.92</v>
      </c>
    </row>
    <row r="112" spans="2:650" x14ac:dyDescent="0.45">
      <c r="B112" s="31" t="str">
        <f>IF((IF($D$20="Snowball",CJ55,FL55)&gt;0.005),52,"")</f>
        <v/>
      </c>
      <c r="C112" s="32" t="str">
        <f>IF(AND((IF($D$20="Snowball",CJ55,FL55)&gt;0.005),$D$19&lt;&gt;""),EDATE($D$19,51),"")</f>
        <v/>
      </c>
      <c r="D112" s="29" t="str">
        <f t="shared" si="1142"/>
        <v/>
      </c>
      <c r="E112" s="29" t="str">
        <f t="shared" si="1143"/>
        <v/>
      </c>
      <c r="F112" s="29" t="str">
        <f t="shared" si="1144"/>
        <v/>
      </c>
      <c r="G112" s="29" t="str">
        <f t="shared" si="1145"/>
        <v/>
      </c>
      <c r="H112" s="35" t="str">
        <f t="shared" si="1146"/>
        <v/>
      </c>
      <c r="I112" s="36" t="str">
        <f t="shared" si="1147"/>
        <v/>
      </c>
      <c r="WH112">
        <v>109</v>
      </c>
      <c r="WI112">
        <f t="shared" si="1132"/>
        <v>0</v>
      </c>
      <c r="WJ112">
        <f t="shared" si="1133"/>
        <v>11.86</v>
      </c>
      <c r="WK112">
        <f t="shared" si="1134"/>
        <v>0</v>
      </c>
      <c r="WL112">
        <f t="shared" si="1135"/>
        <v>0</v>
      </c>
      <c r="WM112">
        <f t="shared" si="1136"/>
        <v>0</v>
      </c>
      <c r="WN112">
        <f t="shared" si="1137"/>
        <v>0</v>
      </c>
      <c r="WO112">
        <f t="shared" si="1138"/>
        <v>0</v>
      </c>
      <c r="WP112">
        <f t="shared" si="1139"/>
        <v>0</v>
      </c>
      <c r="WQ112">
        <f t="shared" si="1140"/>
        <v>0</v>
      </c>
      <c r="WR112">
        <f t="shared" si="1141"/>
        <v>0</v>
      </c>
      <c r="WS112">
        <f t="shared" si="1029"/>
        <v>0</v>
      </c>
      <c r="WT112">
        <f t="shared" si="1030"/>
        <v>12.129999999999999</v>
      </c>
      <c r="WU112">
        <f t="shared" si="1031"/>
        <v>0</v>
      </c>
      <c r="WV112">
        <f t="shared" si="1032"/>
        <v>0</v>
      </c>
      <c r="WW112">
        <f t="shared" si="1033"/>
        <v>0</v>
      </c>
      <c r="WX112">
        <f t="shared" si="1034"/>
        <v>0</v>
      </c>
      <c r="WY112">
        <f t="shared" si="1035"/>
        <v>0</v>
      </c>
      <c r="WZ112">
        <f t="shared" si="1036"/>
        <v>0</v>
      </c>
      <c r="XA112">
        <f t="shared" si="1037"/>
        <v>0</v>
      </c>
      <c r="XB112">
        <f t="shared" si="1038"/>
        <v>0</v>
      </c>
      <c r="XC112">
        <f t="shared" si="1039"/>
        <v>0</v>
      </c>
      <c r="XD112">
        <f t="shared" si="1040"/>
        <v>0</v>
      </c>
      <c r="XE112">
        <f t="shared" si="1041"/>
        <v>0</v>
      </c>
      <c r="XF112">
        <f t="shared" si="1042"/>
        <v>0</v>
      </c>
      <c r="XG112">
        <f t="shared" si="1043"/>
        <v>0</v>
      </c>
      <c r="XH112">
        <f t="shared" si="1044"/>
        <v>0</v>
      </c>
      <c r="XI112">
        <f t="shared" si="1045"/>
        <v>0</v>
      </c>
      <c r="XJ112">
        <f t="shared" si="1046"/>
        <v>0</v>
      </c>
      <c r="XK112">
        <f t="shared" si="1047"/>
        <v>0</v>
      </c>
      <c r="XL112">
        <f t="shared" si="1048"/>
        <v>0</v>
      </c>
      <c r="XM112">
        <f t="shared" si="1049"/>
        <v>0</v>
      </c>
      <c r="XN112">
        <f t="shared" si="1050"/>
        <v>0</v>
      </c>
      <c r="XO112">
        <f t="shared" si="1051"/>
        <v>0</v>
      </c>
      <c r="XP112">
        <f t="shared" si="1052"/>
        <v>0</v>
      </c>
      <c r="XQ112">
        <f t="shared" si="1053"/>
        <v>0</v>
      </c>
      <c r="XR112">
        <f t="shared" si="1054"/>
        <v>0</v>
      </c>
      <c r="XS112">
        <f t="shared" si="1055"/>
        <v>0</v>
      </c>
      <c r="XT112">
        <f t="shared" si="1056"/>
        <v>0</v>
      </c>
      <c r="XU112">
        <f t="shared" si="1057"/>
        <v>0</v>
      </c>
      <c r="XV112">
        <f t="shared" si="1058"/>
        <v>0</v>
      </c>
      <c r="XX112">
        <f t="shared" si="1059"/>
        <v>11.86</v>
      </c>
      <c r="XY112">
        <f t="shared" si="1060"/>
        <v>0</v>
      </c>
      <c r="XZ112">
        <f t="shared" si="1061"/>
        <v>0.27</v>
      </c>
    </row>
    <row r="113" spans="2:650" x14ac:dyDescent="0.45">
      <c r="B113" s="31" t="str">
        <f>IF((IF($D$20="Snowball",CJ56,FL56)&gt;0.005),53,"")</f>
        <v/>
      </c>
      <c r="C113" s="32" t="str">
        <f>IF(AND((IF($D$20="Snowball",CJ56,FL56)&gt;0.005),$D$19&lt;&gt;""),EDATE($D$19,52),"")</f>
        <v/>
      </c>
      <c r="D113" s="29" t="str">
        <f t="shared" si="1142"/>
        <v/>
      </c>
      <c r="E113" s="29" t="str">
        <f t="shared" si="1143"/>
        <v/>
      </c>
      <c r="F113" s="29" t="str">
        <f t="shared" si="1144"/>
        <v/>
      </c>
      <c r="G113" s="29" t="str">
        <f t="shared" si="1145"/>
        <v/>
      </c>
      <c r="H113" s="35" t="str">
        <f t="shared" si="1146"/>
        <v/>
      </c>
      <c r="I113" s="36" t="str">
        <f t="shared" si="1147"/>
        <v/>
      </c>
      <c r="WH113">
        <v>110</v>
      </c>
      <c r="WI113">
        <f t="shared" si="1132"/>
        <v>0</v>
      </c>
      <c r="WJ113">
        <f t="shared" si="1133"/>
        <v>0</v>
      </c>
      <c r="WK113">
        <f t="shared" si="1134"/>
        <v>0</v>
      </c>
      <c r="WL113">
        <f t="shared" si="1135"/>
        <v>0</v>
      </c>
      <c r="WM113">
        <f t="shared" si="1136"/>
        <v>0</v>
      </c>
      <c r="WN113">
        <f t="shared" si="1137"/>
        <v>0</v>
      </c>
      <c r="WO113">
        <f t="shared" si="1138"/>
        <v>0</v>
      </c>
      <c r="WP113">
        <f t="shared" si="1139"/>
        <v>0</v>
      </c>
      <c r="WQ113">
        <f t="shared" si="1140"/>
        <v>0</v>
      </c>
      <c r="WR113">
        <f t="shared" si="1141"/>
        <v>0</v>
      </c>
      <c r="WS113">
        <f t="shared" si="1029"/>
        <v>0</v>
      </c>
      <c r="WT113">
        <f t="shared" si="1030"/>
        <v>0</v>
      </c>
      <c r="WU113">
        <f t="shared" si="1031"/>
        <v>0</v>
      </c>
      <c r="WV113">
        <f t="shared" si="1032"/>
        <v>0</v>
      </c>
      <c r="WW113">
        <f t="shared" si="1033"/>
        <v>0</v>
      </c>
      <c r="WX113">
        <f t="shared" si="1034"/>
        <v>0</v>
      </c>
      <c r="WY113">
        <f t="shared" si="1035"/>
        <v>0</v>
      </c>
      <c r="WZ113">
        <f t="shared" si="1036"/>
        <v>0</v>
      </c>
      <c r="XA113">
        <f t="shared" si="1037"/>
        <v>0</v>
      </c>
      <c r="XB113">
        <f t="shared" si="1038"/>
        <v>0</v>
      </c>
      <c r="XC113">
        <f t="shared" si="1039"/>
        <v>0</v>
      </c>
      <c r="XD113">
        <f t="shared" si="1040"/>
        <v>0</v>
      </c>
      <c r="XE113">
        <f t="shared" si="1041"/>
        <v>0</v>
      </c>
      <c r="XF113">
        <f t="shared" si="1042"/>
        <v>0</v>
      </c>
      <c r="XG113">
        <f t="shared" si="1043"/>
        <v>0</v>
      </c>
      <c r="XH113">
        <f t="shared" si="1044"/>
        <v>0</v>
      </c>
      <c r="XI113">
        <f t="shared" si="1045"/>
        <v>0</v>
      </c>
      <c r="XJ113">
        <f t="shared" si="1046"/>
        <v>0</v>
      </c>
      <c r="XK113">
        <f t="shared" si="1047"/>
        <v>0</v>
      </c>
      <c r="XL113">
        <f t="shared" si="1048"/>
        <v>0</v>
      </c>
      <c r="XM113">
        <f t="shared" si="1049"/>
        <v>0</v>
      </c>
      <c r="XN113">
        <f t="shared" si="1050"/>
        <v>0</v>
      </c>
      <c r="XO113">
        <f t="shared" si="1051"/>
        <v>0</v>
      </c>
      <c r="XP113">
        <f t="shared" si="1052"/>
        <v>0</v>
      </c>
      <c r="XQ113">
        <f t="shared" si="1053"/>
        <v>0</v>
      </c>
      <c r="XR113">
        <f t="shared" si="1054"/>
        <v>0</v>
      </c>
      <c r="XS113">
        <f t="shared" si="1055"/>
        <v>0</v>
      </c>
      <c r="XT113">
        <f t="shared" si="1056"/>
        <v>0</v>
      </c>
      <c r="XU113">
        <f t="shared" si="1057"/>
        <v>0</v>
      </c>
      <c r="XV113">
        <f t="shared" si="1058"/>
        <v>0</v>
      </c>
      <c r="XX113">
        <f t="shared" si="1059"/>
        <v>0</v>
      </c>
      <c r="XY113">
        <f t="shared" si="1060"/>
        <v>0</v>
      </c>
      <c r="XZ113">
        <f t="shared" si="1061"/>
        <v>0</v>
      </c>
    </row>
    <row r="114" spans="2:650" x14ac:dyDescent="0.45">
      <c r="B114" s="31" t="str">
        <f>IF((IF($D$20="Snowball",CJ57,FL57)&gt;0.005),54,"")</f>
        <v/>
      </c>
      <c r="C114" s="32" t="str">
        <f>IF(AND((IF($D$20="Snowball",CJ57,FL57)&gt;0.005),$D$19&lt;&gt;""),EDATE($D$19,53),"")</f>
        <v/>
      </c>
      <c r="D114" s="29" t="str">
        <f t="shared" si="1142"/>
        <v/>
      </c>
      <c r="E114" s="29" t="str">
        <f t="shared" si="1143"/>
        <v/>
      </c>
      <c r="F114" s="29" t="str">
        <f t="shared" si="1144"/>
        <v/>
      </c>
      <c r="G114" s="29" t="str">
        <f t="shared" si="1145"/>
        <v/>
      </c>
      <c r="H114" s="35" t="str">
        <f t="shared" si="1146"/>
        <v/>
      </c>
      <c r="I114" s="36" t="str">
        <f t="shared" si="1147"/>
        <v/>
      </c>
      <c r="WH114">
        <v>111</v>
      </c>
      <c r="WI114">
        <f t="shared" si="1132"/>
        <v>0</v>
      </c>
      <c r="WJ114">
        <f t="shared" si="1133"/>
        <v>0</v>
      </c>
      <c r="WK114">
        <f t="shared" si="1134"/>
        <v>0</v>
      </c>
      <c r="WL114">
        <f t="shared" si="1135"/>
        <v>0</v>
      </c>
      <c r="WM114">
        <f t="shared" si="1136"/>
        <v>0</v>
      </c>
      <c r="WN114">
        <f t="shared" si="1137"/>
        <v>0</v>
      </c>
      <c r="WO114">
        <f t="shared" si="1138"/>
        <v>0</v>
      </c>
      <c r="WP114">
        <f t="shared" si="1139"/>
        <v>0</v>
      </c>
      <c r="WQ114">
        <f t="shared" si="1140"/>
        <v>0</v>
      </c>
      <c r="WR114">
        <f t="shared" si="1141"/>
        <v>0</v>
      </c>
      <c r="WS114">
        <f t="shared" si="1029"/>
        <v>0</v>
      </c>
      <c r="WT114">
        <f t="shared" si="1030"/>
        <v>0</v>
      </c>
      <c r="WU114">
        <f t="shared" si="1031"/>
        <v>0</v>
      </c>
      <c r="WV114">
        <f t="shared" si="1032"/>
        <v>0</v>
      </c>
      <c r="WW114">
        <f t="shared" si="1033"/>
        <v>0</v>
      </c>
      <c r="WX114">
        <f t="shared" si="1034"/>
        <v>0</v>
      </c>
      <c r="WY114">
        <f t="shared" si="1035"/>
        <v>0</v>
      </c>
      <c r="WZ114">
        <f t="shared" si="1036"/>
        <v>0</v>
      </c>
      <c r="XA114">
        <f t="shared" si="1037"/>
        <v>0</v>
      </c>
      <c r="XB114">
        <f t="shared" si="1038"/>
        <v>0</v>
      </c>
      <c r="XC114">
        <f t="shared" si="1039"/>
        <v>0</v>
      </c>
      <c r="XD114">
        <f t="shared" si="1040"/>
        <v>0</v>
      </c>
      <c r="XE114">
        <f t="shared" si="1041"/>
        <v>0</v>
      </c>
      <c r="XF114">
        <f t="shared" si="1042"/>
        <v>0</v>
      </c>
      <c r="XG114">
        <f t="shared" si="1043"/>
        <v>0</v>
      </c>
      <c r="XH114">
        <f t="shared" si="1044"/>
        <v>0</v>
      </c>
      <c r="XI114">
        <f t="shared" si="1045"/>
        <v>0</v>
      </c>
      <c r="XJ114">
        <f t="shared" si="1046"/>
        <v>0</v>
      </c>
      <c r="XK114">
        <f t="shared" si="1047"/>
        <v>0</v>
      </c>
      <c r="XL114">
        <f t="shared" si="1048"/>
        <v>0</v>
      </c>
      <c r="XM114">
        <f t="shared" si="1049"/>
        <v>0</v>
      </c>
      <c r="XN114">
        <f t="shared" si="1050"/>
        <v>0</v>
      </c>
      <c r="XO114">
        <f t="shared" si="1051"/>
        <v>0</v>
      </c>
      <c r="XP114">
        <f t="shared" si="1052"/>
        <v>0</v>
      </c>
      <c r="XQ114">
        <f t="shared" si="1053"/>
        <v>0</v>
      </c>
      <c r="XR114">
        <f t="shared" si="1054"/>
        <v>0</v>
      </c>
      <c r="XS114">
        <f t="shared" si="1055"/>
        <v>0</v>
      </c>
      <c r="XT114">
        <f t="shared" si="1056"/>
        <v>0</v>
      </c>
      <c r="XU114">
        <f t="shared" si="1057"/>
        <v>0</v>
      </c>
      <c r="XV114">
        <f t="shared" si="1058"/>
        <v>0</v>
      </c>
      <c r="XX114">
        <f t="shared" si="1059"/>
        <v>0</v>
      </c>
      <c r="XY114">
        <f t="shared" si="1060"/>
        <v>0</v>
      </c>
      <c r="XZ114">
        <f t="shared" si="1061"/>
        <v>0</v>
      </c>
    </row>
    <row r="115" spans="2:650" x14ac:dyDescent="0.45">
      <c r="B115" s="31" t="str">
        <f>IF((IF($D$20="Snowball",CJ58,FL58)&gt;0.005),55,"")</f>
        <v/>
      </c>
      <c r="C115" s="32" t="str">
        <f>IF(AND((IF($D$20="Snowball",CJ58,FL58)&gt;0.005),$D$19&lt;&gt;""),EDATE($D$19,54),"")</f>
        <v/>
      </c>
      <c r="D115" s="29" t="str">
        <f t="shared" si="1142"/>
        <v/>
      </c>
      <c r="E115" s="29" t="str">
        <f t="shared" si="1143"/>
        <v/>
      </c>
      <c r="F115" s="29" t="str">
        <f t="shared" si="1144"/>
        <v/>
      </c>
      <c r="G115" s="29" t="str">
        <f t="shared" si="1145"/>
        <v/>
      </c>
      <c r="H115" s="35" t="str">
        <f t="shared" si="1146"/>
        <v/>
      </c>
      <c r="I115" s="36" t="str">
        <f t="shared" si="1147"/>
        <v/>
      </c>
      <c r="WH115">
        <v>112</v>
      </c>
      <c r="WI115">
        <f t="shared" si="1132"/>
        <v>0</v>
      </c>
      <c r="WJ115">
        <f t="shared" si="1133"/>
        <v>0</v>
      </c>
      <c r="WK115">
        <f t="shared" si="1134"/>
        <v>0</v>
      </c>
      <c r="WL115">
        <f t="shared" si="1135"/>
        <v>0</v>
      </c>
      <c r="WM115">
        <f t="shared" si="1136"/>
        <v>0</v>
      </c>
      <c r="WN115">
        <f t="shared" si="1137"/>
        <v>0</v>
      </c>
      <c r="WO115">
        <f t="shared" si="1138"/>
        <v>0</v>
      </c>
      <c r="WP115">
        <f t="shared" si="1139"/>
        <v>0</v>
      </c>
      <c r="WQ115">
        <f t="shared" si="1140"/>
        <v>0</v>
      </c>
      <c r="WR115">
        <f t="shared" si="1141"/>
        <v>0</v>
      </c>
      <c r="WS115">
        <f t="shared" si="1029"/>
        <v>0</v>
      </c>
      <c r="WT115">
        <f t="shared" si="1030"/>
        <v>0</v>
      </c>
      <c r="WU115">
        <f t="shared" si="1031"/>
        <v>0</v>
      </c>
      <c r="WV115">
        <f t="shared" si="1032"/>
        <v>0</v>
      </c>
      <c r="WW115">
        <f t="shared" si="1033"/>
        <v>0</v>
      </c>
      <c r="WX115">
        <f t="shared" si="1034"/>
        <v>0</v>
      </c>
      <c r="WY115">
        <f t="shared" si="1035"/>
        <v>0</v>
      </c>
      <c r="WZ115">
        <f t="shared" si="1036"/>
        <v>0</v>
      </c>
      <c r="XA115">
        <f t="shared" si="1037"/>
        <v>0</v>
      </c>
      <c r="XB115">
        <f t="shared" si="1038"/>
        <v>0</v>
      </c>
      <c r="XC115">
        <f t="shared" si="1039"/>
        <v>0</v>
      </c>
      <c r="XD115">
        <f t="shared" si="1040"/>
        <v>0</v>
      </c>
      <c r="XE115">
        <f t="shared" si="1041"/>
        <v>0</v>
      </c>
      <c r="XF115">
        <f t="shared" si="1042"/>
        <v>0</v>
      </c>
      <c r="XG115">
        <f t="shared" si="1043"/>
        <v>0</v>
      </c>
      <c r="XH115">
        <f t="shared" si="1044"/>
        <v>0</v>
      </c>
      <c r="XI115">
        <f t="shared" si="1045"/>
        <v>0</v>
      </c>
      <c r="XJ115">
        <f t="shared" si="1046"/>
        <v>0</v>
      </c>
      <c r="XK115">
        <f t="shared" si="1047"/>
        <v>0</v>
      </c>
      <c r="XL115">
        <f t="shared" si="1048"/>
        <v>0</v>
      </c>
      <c r="XM115">
        <f t="shared" si="1049"/>
        <v>0</v>
      </c>
      <c r="XN115">
        <f t="shared" si="1050"/>
        <v>0</v>
      </c>
      <c r="XO115">
        <f t="shared" si="1051"/>
        <v>0</v>
      </c>
      <c r="XP115">
        <f t="shared" si="1052"/>
        <v>0</v>
      </c>
      <c r="XQ115">
        <f t="shared" si="1053"/>
        <v>0</v>
      </c>
      <c r="XR115">
        <f t="shared" si="1054"/>
        <v>0</v>
      </c>
      <c r="XS115">
        <f t="shared" si="1055"/>
        <v>0</v>
      </c>
      <c r="XT115">
        <f t="shared" si="1056"/>
        <v>0</v>
      </c>
      <c r="XU115">
        <f t="shared" si="1057"/>
        <v>0</v>
      </c>
      <c r="XV115">
        <f t="shared" si="1058"/>
        <v>0</v>
      </c>
      <c r="XX115">
        <f t="shared" si="1059"/>
        <v>0</v>
      </c>
      <c r="XY115">
        <f t="shared" si="1060"/>
        <v>0</v>
      </c>
      <c r="XZ115">
        <f t="shared" si="1061"/>
        <v>0</v>
      </c>
    </row>
    <row r="116" spans="2:650" x14ac:dyDescent="0.45">
      <c r="B116" s="31" t="str">
        <f>IF((IF($D$20="Snowball",CJ59,FL59)&gt;0.005),56,"")</f>
        <v/>
      </c>
      <c r="C116" s="32" t="str">
        <f>IF(AND((IF($D$20="Snowball",CJ59,FL59)&gt;0.005),$D$19&lt;&gt;""),EDATE($D$19,55),"")</f>
        <v/>
      </c>
      <c r="D116" s="29" t="str">
        <f t="shared" si="1142"/>
        <v/>
      </c>
      <c r="E116" s="29" t="str">
        <f t="shared" si="1143"/>
        <v/>
      </c>
      <c r="F116" s="29" t="str">
        <f t="shared" si="1144"/>
        <v/>
      </c>
      <c r="G116" s="29" t="str">
        <f t="shared" si="1145"/>
        <v/>
      </c>
      <c r="H116" s="35" t="str">
        <f t="shared" si="1146"/>
        <v/>
      </c>
      <c r="I116" s="36" t="str">
        <f t="shared" si="1147"/>
        <v/>
      </c>
      <c r="WH116">
        <v>113</v>
      </c>
      <c r="WI116">
        <f t="shared" si="1132"/>
        <v>0</v>
      </c>
      <c r="WJ116">
        <f t="shared" si="1133"/>
        <v>0</v>
      </c>
      <c r="WK116">
        <f t="shared" si="1134"/>
        <v>0</v>
      </c>
      <c r="WL116">
        <f t="shared" si="1135"/>
        <v>0</v>
      </c>
      <c r="WM116">
        <f t="shared" si="1136"/>
        <v>0</v>
      </c>
      <c r="WN116">
        <f t="shared" si="1137"/>
        <v>0</v>
      </c>
      <c r="WO116">
        <f t="shared" si="1138"/>
        <v>0</v>
      </c>
      <c r="WP116">
        <f t="shared" si="1139"/>
        <v>0</v>
      </c>
      <c r="WQ116">
        <f t="shared" si="1140"/>
        <v>0</v>
      </c>
      <c r="WR116">
        <f t="shared" si="1141"/>
        <v>0</v>
      </c>
      <c r="WS116">
        <f t="shared" si="1029"/>
        <v>0</v>
      </c>
      <c r="WT116">
        <f t="shared" si="1030"/>
        <v>0</v>
      </c>
      <c r="WU116">
        <f t="shared" si="1031"/>
        <v>0</v>
      </c>
      <c r="WV116">
        <f t="shared" si="1032"/>
        <v>0</v>
      </c>
      <c r="WW116">
        <f t="shared" si="1033"/>
        <v>0</v>
      </c>
      <c r="WX116">
        <f t="shared" si="1034"/>
        <v>0</v>
      </c>
      <c r="WY116">
        <f t="shared" si="1035"/>
        <v>0</v>
      </c>
      <c r="WZ116">
        <f t="shared" si="1036"/>
        <v>0</v>
      </c>
      <c r="XA116">
        <f t="shared" si="1037"/>
        <v>0</v>
      </c>
      <c r="XB116">
        <f t="shared" si="1038"/>
        <v>0</v>
      </c>
      <c r="XC116">
        <f t="shared" si="1039"/>
        <v>0</v>
      </c>
      <c r="XD116">
        <f t="shared" si="1040"/>
        <v>0</v>
      </c>
      <c r="XE116">
        <f t="shared" si="1041"/>
        <v>0</v>
      </c>
      <c r="XF116">
        <f t="shared" si="1042"/>
        <v>0</v>
      </c>
      <c r="XG116">
        <f t="shared" si="1043"/>
        <v>0</v>
      </c>
      <c r="XH116">
        <f t="shared" si="1044"/>
        <v>0</v>
      </c>
      <c r="XI116">
        <f t="shared" si="1045"/>
        <v>0</v>
      </c>
      <c r="XJ116">
        <f t="shared" si="1046"/>
        <v>0</v>
      </c>
      <c r="XK116">
        <f t="shared" si="1047"/>
        <v>0</v>
      </c>
      <c r="XL116">
        <f t="shared" si="1048"/>
        <v>0</v>
      </c>
      <c r="XM116">
        <f t="shared" si="1049"/>
        <v>0</v>
      </c>
      <c r="XN116">
        <f t="shared" si="1050"/>
        <v>0</v>
      </c>
      <c r="XO116">
        <f t="shared" si="1051"/>
        <v>0</v>
      </c>
      <c r="XP116">
        <f t="shared" si="1052"/>
        <v>0</v>
      </c>
      <c r="XQ116">
        <f t="shared" si="1053"/>
        <v>0</v>
      </c>
      <c r="XR116">
        <f t="shared" si="1054"/>
        <v>0</v>
      </c>
      <c r="XS116">
        <f t="shared" si="1055"/>
        <v>0</v>
      </c>
      <c r="XT116">
        <f t="shared" si="1056"/>
        <v>0</v>
      </c>
      <c r="XU116">
        <f t="shared" si="1057"/>
        <v>0</v>
      </c>
      <c r="XV116">
        <f t="shared" si="1058"/>
        <v>0</v>
      </c>
      <c r="XX116">
        <f t="shared" si="1059"/>
        <v>0</v>
      </c>
      <c r="XY116">
        <f t="shared" si="1060"/>
        <v>0</v>
      </c>
      <c r="XZ116">
        <f t="shared" si="1061"/>
        <v>0</v>
      </c>
    </row>
    <row r="117" spans="2:650" x14ac:dyDescent="0.45">
      <c r="B117" s="31" t="str">
        <f>IF((IF($D$20="Snowball",CJ60,FL60)&gt;0.005),57,"")</f>
        <v/>
      </c>
      <c r="C117" s="32" t="str">
        <f>IF(AND((IF($D$20="Snowball",CJ60,FL60)&gt;0.005),$D$19&lt;&gt;""),EDATE($D$19,56),"")</f>
        <v/>
      </c>
      <c r="D117" s="29" t="str">
        <f t="shared" si="1142"/>
        <v/>
      </c>
      <c r="E117" s="29" t="str">
        <f t="shared" si="1143"/>
        <v/>
      </c>
      <c r="F117" s="29" t="str">
        <f t="shared" si="1144"/>
        <v/>
      </c>
      <c r="G117" s="29" t="str">
        <f t="shared" si="1145"/>
        <v/>
      </c>
      <c r="H117" s="35" t="str">
        <f t="shared" si="1146"/>
        <v/>
      </c>
      <c r="I117" s="36" t="str">
        <f t="shared" si="1147"/>
        <v/>
      </c>
      <c r="WH117">
        <v>114</v>
      </c>
      <c r="WI117">
        <f t="shared" si="1132"/>
        <v>0</v>
      </c>
      <c r="WJ117">
        <f t="shared" si="1133"/>
        <v>0</v>
      </c>
      <c r="WK117">
        <f t="shared" si="1134"/>
        <v>0</v>
      </c>
      <c r="WL117">
        <f t="shared" si="1135"/>
        <v>0</v>
      </c>
      <c r="WM117">
        <f t="shared" si="1136"/>
        <v>0</v>
      </c>
      <c r="WN117">
        <f t="shared" si="1137"/>
        <v>0</v>
      </c>
      <c r="WO117">
        <f t="shared" si="1138"/>
        <v>0</v>
      </c>
      <c r="WP117">
        <f t="shared" si="1139"/>
        <v>0</v>
      </c>
      <c r="WQ117">
        <f t="shared" si="1140"/>
        <v>0</v>
      </c>
      <c r="WR117">
        <f t="shared" si="1141"/>
        <v>0</v>
      </c>
      <c r="WS117">
        <f t="shared" si="1029"/>
        <v>0</v>
      </c>
      <c r="WT117">
        <f t="shared" si="1030"/>
        <v>0</v>
      </c>
      <c r="WU117">
        <f t="shared" si="1031"/>
        <v>0</v>
      </c>
      <c r="WV117">
        <f t="shared" si="1032"/>
        <v>0</v>
      </c>
      <c r="WW117">
        <f t="shared" si="1033"/>
        <v>0</v>
      </c>
      <c r="WX117">
        <f t="shared" si="1034"/>
        <v>0</v>
      </c>
      <c r="WY117">
        <f t="shared" si="1035"/>
        <v>0</v>
      </c>
      <c r="WZ117">
        <f t="shared" si="1036"/>
        <v>0</v>
      </c>
      <c r="XA117">
        <f t="shared" si="1037"/>
        <v>0</v>
      </c>
      <c r="XB117">
        <f t="shared" si="1038"/>
        <v>0</v>
      </c>
      <c r="XC117">
        <f t="shared" si="1039"/>
        <v>0</v>
      </c>
      <c r="XD117">
        <f t="shared" si="1040"/>
        <v>0</v>
      </c>
      <c r="XE117">
        <f t="shared" si="1041"/>
        <v>0</v>
      </c>
      <c r="XF117">
        <f t="shared" si="1042"/>
        <v>0</v>
      </c>
      <c r="XG117">
        <f t="shared" si="1043"/>
        <v>0</v>
      </c>
      <c r="XH117">
        <f t="shared" si="1044"/>
        <v>0</v>
      </c>
      <c r="XI117">
        <f t="shared" si="1045"/>
        <v>0</v>
      </c>
      <c r="XJ117">
        <f t="shared" si="1046"/>
        <v>0</v>
      </c>
      <c r="XK117">
        <f t="shared" si="1047"/>
        <v>0</v>
      </c>
      <c r="XL117">
        <f t="shared" si="1048"/>
        <v>0</v>
      </c>
      <c r="XM117">
        <f t="shared" si="1049"/>
        <v>0</v>
      </c>
      <c r="XN117">
        <f t="shared" si="1050"/>
        <v>0</v>
      </c>
      <c r="XO117">
        <f t="shared" si="1051"/>
        <v>0</v>
      </c>
      <c r="XP117">
        <f t="shared" si="1052"/>
        <v>0</v>
      </c>
      <c r="XQ117">
        <f t="shared" si="1053"/>
        <v>0</v>
      </c>
      <c r="XR117">
        <f t="shared" si="1054"/>
        <v>0</v>
      </c>
      <c r="XS117">
        <f t="shared" si="1055"/>
        <v>0</v>
      </c>
      <c r="XT117">
        <f t="shared" si="1056"/>
        <v>0</v>
      </c>
      <c r="XU117">
        <f t="shared" si="1057"/>
        <v>0</v>
      </c>
      <c r="XV117">
        <f t="shared" si="1058"/>
        <v>0</v>
      </c>
      <c r="XX117">
        <f t="shared" si="1059"/>
        <v>0</v>
      </c>
      <c r="XY117">
        <f t="shared" si="1060"/>
        <v>0</v>
      </c>
      <c r="XZ117">
        <f t="shared" si="1061"/>
        <v>0</v>
      </c>
    </row>
    <row r="118" spans="2:650" x14ac:dyDescent="0.45">
      <c r="B118" s="31" t="str">
        <f>IF((IF($D$20="Snowball",CJ61,FL61)&gt;0.005),58,"")</f>
        <v/>
      </c>
      <c r="C118" s="32" t="str">
        <f>IF(AND((IF($D$20="Snowball",CJ61,FL61)&gt;0.005),$D$19&lt;&gt;""),EDATE($D$19,57),"")</f>
        <v/>
      </c>
      <c r="D118" s="29" t="str">
        <f t="shared" si="1142"/>
        <v/>
      </c>
      <c r="E118" s="29" t="str">
        <f t="shared" si="1143"/>
        <v/>
      </c>
      <c r="F118" s="29" t="str">
        <f t="shared" si="1144"/>
        <v/>
      </c>
      <c r="G118" s="29" t="str">
        <f t="shared" si="1145"/>
        <v/>
      </c>
      <c r="H118" s="35" t="str">
        <f t="shared" si="1146"/>
        <v/>
      </c>
      <c r="I118" s="36" t="str">
        <f t="shared" si="1147"/>
        <v/>
      </c>
      <c r="WH118">
        <v>115</v>
      </c>
      <c r="WI118">
        <f t="shared" si="1132"/>
        <v>0</v>
      </c>
      <c r="WJ118">
        <f t="shared" si="1133"/>
        <v>0</v>
      </c>
      <c r="WK118">
        <f t="shared" si="1134"/>
        <v>0</v>
      </c>
      <c r="WL118">
        <f t="shared" si="1135"/>
        <v>0</v>
      </c>
      <c r="WM118">
        <f t="shared" si="1136"/>
        <v>0</v>
      </c>
      <c r="WN118">
        <f t="shared" si="1137"/>
        <v>0</v>
      </c>
      <c r="WO118">
        <f t="shared" si="1138"/>
        <v>0</v>
      </c>
      <c r="WP118">
        <f t="shared" si="1139"/>
        <v>0</v>
      </c>
      <c r="WQ118">
        <f t="shared" si="1140"/>
        <v>0</v>
      </c>
      <c r="WR118">
        <f t="shared" si="1141"/>
        <v>0</v>
      </c>
      <c r="WS118">
        <f t="shared" si="1029"/>
        <v>0</v>
      </c>
      <c r="WT118">
        <f t="shared" si="1030"/>
        <v>0</v>
      </c>
      <c r="WU118">
        <f t="shared" si="1031"/>
        <v>0</v>
      </c>
      <c r="WV118">
        <f t="shared" si="1032"/>
        <v>0</v>
      </c>
      <c r="WW118">
        <f t="shared" si="1033"/>
        <v>0</v>
      </c>
      <c r="WX118">
        <f t="shared" si="1034"/>
        <v>0</v>
      </c>
      <c r="WY118">
        <f t="shared" si="1035"/>
        <v>0</v>
      </c>
      <c r="WZ118">
        <f t="shared" si="1036"/>
        <v>0</v>
      </c>
      <c r="XA118">
        <f t="shared" si="1037"/>
        <v>0</v>
      </c>
      <c r="XB118">
        <f t="shared" si="1038"/>
        <v>0</v>
      </c>
      <c r="XC118">
        <f t="shared" si="1039"/>
        <v>0</v>
      </c>
      <c r="XD118">
        <f t="shared" si="1040"/>
        <v>0</v>
      </c>
      <c r="XE118">
        <f t="shared" si="1041"/>
        <v>0</v>
      </c>
      <c r="XF118">
        <f t="shared" si="1042"/>
        <v>0</v>
      </c>
      <c r="XG118">
        <f t="shared" si="1043"/>
        <v>0</v>
      </c>
      <c r="XH118">
        <f t="shared" si="1044"/>
        <v>0</v>
      </c>
      <c r="XI118">
        <f t="shared" si="1045"/>
        <v>0</v>
      </c>
      <c r="XJ118">
        <f t="shared" si="1046"/>
        <v>0</v>
      </c>
      <c r="XK118">
        <f t="shared" si="1047"/>
        <v>0</v>
      </c>
      <c r="XL118">
        <f t="shared" si="1048"/>
        <v>0</v>
      </c>
      <c r="XM118">
        <f t="shared" si="1049"/>
        <v>0</v>
      </c>
      <c r="XN118">
        <f t="shared" si="1050"/>
        <v>0</v>
      </c>
      <c r="XO118">
        <f t="shared" si="1051"/>
        <v>0</v>
      </c>
      <c r="XP118">
        <f t="shared" si="1052"/>
        <v>0</v>
      </c>
      <c r="XQ118">
        <f t="shared" si="1053"/>
        <v>0</v>
      </c>
      <c r="XR118">
        <f t="shared" si="1054"/>
        <v>0</v>
      </c>
      <c r="XS118">
        <f t="shared" si="1055"/>
        <v>0</v>
      </c>
      <c r="XT118">
        <f t="shared" si="1056"/>
        <v>0</v>
      </c>
      <c r="XU118">
        <f t="shared" si="1057"/>
        <v>0</v>
      </c>
      <c r="XV118">
        <f t="shared" si="1058"/>
        <v>0</v>
      </c>
      <c r="XX118">
        <f t="shared" si="1059"/>
        <v>0</v>
      </c>
      <c r="XY118">
        <f t="shared" si="1060"/>
        <v>0</v>
      </c>
      <c r="XZ118">
        <f t="shared" si="1061"/>
        <v>0</v>
      </c>
    </row>
    <row r="119" spans="2:650" x14ac:dyDescent="0.45">
      <c r="B119" s="31" t="str">
        <f>IF((IF($D$20="Snowball",CJ62,FL62)&gt;0.005),59,"")</f>
        <v/>
      </c>
      <c r="C119" s="32" t="str">
        <f>IF(AND((IF($D$20="Snowball",CJ62,FL62)&gt;0.005),$D$19&lt;&gt;""),EDATE($D$19,58),"")</f>
        <v/>
      </c>
      <c r="D119" s="29" t="str">
        <f t="shared" si="1142"/>
        <v/>
      </c>
      <c r="E119" s="29" t="str">
        <f t="shared" si="1143"/>
        <v/>
      </c>
      <c r="F119" s="29" t="str">
        <f t="shared" si="1144"/>
        <v/>
      </c>
      <c r="G119" s="29" t="str">
        <f t="shared" si="1145"/>
        <v/>
      </c>
      <c r="H119" s="35" t="str">
        <f t="shared" si="1146"/>
        <v/>
      </c>
      <c r="I119" s="36" t="str">
        <f t="shared" si="1147"/>
        <v/>
      </c>
      <c r="WH119">
        <v>116</v>
      </c>
      <c r="WI119">
        <f t="shared" si="1132"/>
        <v>0</v>
      </c>
      <c r="WJ119">
        <f t="shared" si="1133"/>
        <v>0</v>
      </c>
      <c r="WK119">
        <f t="shared" si="1134"/>
        <v>0</v>
      </c>
      <c r="WL119">
        <f t="shared" si="1135"/>
        <v>0</v>
      </c>
      <c r="WM119">
        <f t="shared" si="1136"/>
        <v>0</v>
      </c>
      <c r="WN119">
        <f t="shared" si="1137"/>
        <v>0</v>
      </c>
      <c r="WO119">
        <f t="shared" si="1138"/>
        <v>0</v>
      </c>
      <c r="WP119">
        <f t="shared" si="1139"/>
        <v>0</v>
      </c>
      <c r="WQ119">
        <f t="shared" si="1140"/>
        <v>0</v>
      </c>
      <c r="WR119">
        <f t="shared" si="1141"/>
        <v>0</v>
      </c>
      <c r="WS119">
        <f t="shared" si="1029"/>
        <v>0</v>
      </c>
      <c r="WT119">
        <f t="shared" si="1030"/>
        <v>0</v>
      </c>
      <c r="WU119">
        <f t="shared" si="1031"/>
        <v>0</v>
      </c>
      <c r="WV119">
        <f t="shared" si="1032"/>
        <v>0</v>
      </c>
      <c r="WW119">
        <f t="shared" si="1033"/>
        <v>0</v>
      </c>
      <c r="WX119">
        <f t="shared" si="1034"/>
        <v>0</v>
      </c>
      <c r="WY119">
        <f t="shared" si="1035"/>
        <v>0</v>
      </c>
      <c r="WZ119">
        <f t="shared" si="1036"/>
        <v>0</v>
      </c>
      <c r="XA119">
        <f t="shared" si="1037"/>
        <v>0</v>
      </c>
      <c r="XB119">
        <f t="shared" si="1038"/>
        <v>0</v>
      </c>
      <c r="XC119">
        <f t="shared" si="1039"/>
        <v>0</v>
      </c>
      <c r="XD119">
        <f t="shared" si="1040"/>
        <v>0</v>
      </c>
      <c r="XE119">
        <f t="shared" si="1041"/>
        <v>0</v>
      </c>
      <c r="XF119">
        <f t="shared" si="1042"/>
        <v>0</v>
      </c>
      <c r="XG119">
        <f t="shared" si="1043"/>
        <v>0</v>
      </c>
      <c r="XH119">
        <f t="shared" si="1044"/>
        <v>0</v>
      </c>
      <c r="XI119">
        <f t="shared" si="1045"/>
        <v>0</v>
      </c>
      <c r="XJ119">
        <f t="shared" si="1046"/>
        <v>0</v>
      </c>
      <c r="XK119">
        <f t="shared" si="1047"/>
        <v>0</v>
      </c>
      <c r="XL119">
        <f t="shared" si="1048"/>
        <v>0</v>
      </c>
      <c r="XM119">
        <f t="shared" si="1049"/>
        <v>0</v>
      </c>
      <c r="XN119">
        <f t="shared" si="1050"/>
        <v>0</v>
      </c>
      <c r="XO119">
        <f t="shared" si="1051"/>
        <v>0</v>
      </c>
      <c r="XP119">
        <f t="shared" si="1052"/>
        <v>0</v>
      </c>
      <c r="XQ119">
        <f t="shared" si="1053"/>
        <v>0</v>
      </c>
      <c r="XR119">
        <f t="shared" si="1054"/>
        <v>0</v>
      </c>
      <c r="XS119">
        <f t="shared" si="1055"/>
        <v>0</v>
      </c>
      <c r="XT119">
        <f t="shared" si="1056"/>
        <v>0</v>
      </c>
      <c r="XU119">
        <f t="shared" si="1057"/>
        <v>0</v>
      </c>
      <c r="XV119">
        <f t="shared" si="1058"/>
        <v>0</v>
      </c>
      <c r="XX119">
        <f t="shared" si="1059"/>
        <v>0</v>
      </c>
      <c r="XY119">
        <f t="shared" si="1060"/>
        <v>0</v>
      </c>
      <c r="XZ119">
        <f t="shared" si="1061"/>
        <v>0</v>
      </c>
    </row>
    <row r="120" spans="2:650" x14ac:dyDescent="0.45">
      <c r="B120" s="31" t="str">
        <f>IF((IF($D$20="Snowball",CJ63,FL63)&gt;0.005),60,"")</f>
        <v/>
      </c>
      <c r="C120" s="32" t="str">
        <f>IF(AND((IF($D$20="Snowball",CJ63,FL63)&gt;0.005),$D$19&lt;&gt;""),EDATE($D$19,59),"")</f>
        <v/>
      </c>
      <c r="D120" s="29" t="str">
        <f t="shared" si="1142"/>
        <v/>
      </c>
      <c r="E120" s="29" t="str">
        <f t="shared" si="1143"/>
        <v/>
      </c>
      <c r="F120" s="29" t="str">
        <f t="shared" si="1144"/>
        <v/>
      </c>
      <c r="G120" s="29" t="str">
        <f t="shared" si="1145"/>
        <v/>
      </c>
      <c r="H120" s="35" t="str">
        <f t="shared" si="1146"/>
        <v/>
      </c>
      <c r="I120" s="36" t="str">
        <f t="shared" si="1147"/>
        <v/>
      </c>
      <c r="WH120">
        <v>117</v>
      </c>
      <c r="WI120">
        <f t="shared" si="1132"/>
        <v>0</v>
      </c>
      <c r="WJ120">
        <f t="shared" si="1133"/>
        <v>0</v>
      </c>
      <c r="WK120">
        <f t="shared" si="1134"/>
        <v>0</v>
      </c>
      <c r="WL120">
        <f t="shared" si="1135"/>
        <v>0</v>
      </c>
      <c r="WM120">
        <f t="shared" si="1136"/>
        <v>0</v>
      </c>
      <c r="WN120">
        <f t="shared" si="1137"/>
        <v>0</v>
      </c>
      <c r="WO120">
        <f t="shared" si="1138"/>
        <v>0</v>
      </c>
      <c r="WP120">
        <f t="shared" si="1139"/>
        <v>0</v>
      </c>
      <c r="WQ120">
        <f t="shared" si="1140"/>
        <v>0</v>
      </c>
      <c r="WR120">
        <f t="shared" si="1141"/>
        <v>0</v>
      </c>
      <c r="WS120">
        <f t="shared" si="1029"/>
        <v>0</v>
      </c>
      <c r="WT120">
        <f t="shared" si="1030"/>
        <v>0</v>
      </c>
      <c r="WU120">
        <f t="shared" si="1031"/>
        <v>0</v>
      </c>
      <c r="WV120">
        <f t="shared" si="1032"/>
        <v>0</v>
      </c>
      <c r="WW120">
        <f t="shared" si="1033"/>
        <v>0</v>
      </c>
      <c r="WX120">
        <f t="shared" si="1034"/>
        <v>0</v>
      </c>
      <c r="WY120">
        <f t="shared" si="1035"/>
        <v>0</v>
      </c>
      <c r="WZ120">
        <f t="shared" si="1036"/>
        <v>0</v>
      </c>
      <c r="XA120">
        <f t="shared" si="1037"/>
        <v>0</v>
      </c>
      <c r="XB120">
        <f t="shared" si="1038"/>
        <v>0</v>
      </c>
      <c r="XC120">
        <f t="shared" si="1039"/>
        <v>0</v>
      </c>
      <c r="XD120">
        <f t="shared" si="1040"/>
        <v>0</v>
      </c>
      <c r="XE120">
        <f t="shared" si="1041"/>
        <v>0</v>
      </c>
      <c r="XF120">
        <f t="shared" si="1042"/>
        <v>0</v>
      </c>
      <c r="XG120">
        <f t="shared" si="1043"/>
        <v>0</v>
      </c>
      <c r="XH120">
        <f t="shared" si="1044"/>
        <v>0</v>
      </c>
      <c r="XI120">
        <f t="shared" si="1045"/>
        <v>0</v>
      </c>
      <c r="XJ120">
        <f t="shared" si="1046"/>
        <v>0</v>
      </c>
      <c r="XK120">
        <f t="shared" si="1047"/>
        <v>0</v>
      </c>
      <c r="XL120">
        <f t="shared" si="1048"/>
        <v>0</v>
      </c>
      <c r="XM120">
        <f t="shared" si="1049"/>
        <v>0</v>
      </c>
      <c r="XN120">
        <f t="shared" si="1050"/>
        <v>0</v>
      </c>
      <c r="XO120">
        <f t="shared" si="1051"/>
        <v>0</v>
      </c>
      <c r="XP120">
        <f t="shared" si="1052"/>
        <v>0</v>
      </c>
      <c r="XQ120">
        <f t="shared" si="1053"/>
        <v>0</v>
      </c>
      <c r="XR120">
        <f t="shared" si="1054"/>
        <v>0</v>
      </c>
      <c r="XS120">
        <f t="shared" si="1055"/>
        <v>0</v>
      </c>
      <c r="XT120">
        <f t="shared" si="1056"/>
        <v>0</v>
      </c>
      <c r="XU120">
        <f t="shared" si="1057"/>
        <v>0</v>
      </c>
      <c r="XV120">
        <f t="shared" si="1058"/>
        <v>0</v>
      </c>
      <c r="XX120">
        <f t="shared" si="1059"/>
        <v>0</v>
      </c>
      <c r="XY120">
        <f t="shared" si="1060"/>
        <v>0</v>
      </c>
      <c r="XZ120">
        <f t="shared" si="1061"/>
        <v>0</v>
      </c>
    </row>
    <row r="121" spans="2:650" x14ac:dyDescent="0.45">
      <c r="B121" s="31" t="str">
        <f>IF((IF($D$20="Snowball",CJ64,FL64)&gt;0.005),61,"")</f>
        <v/>
      </c>
      <c r="C121" s="32" t="str">
        <f>IF(AND((IF($D$20="Snowball",CJ64,FL64)&gt;0.005),$D$19&lt;&gt;""),EDATE($D$19,60),"")</f>
        <v/>
      </c>
      <c r="D121" s="29" t="str">
        <f t="shared" si="1142"/>
        <v/>
      </c>
      <c r="E121" s="29" t="str">
        <f t="shared" si="1143"/>
        <v/>
      </c>
      <c r="F121" s="29" t="str">
        <f t="shared" si="1144"/>
        <v/>
      </c>
      <c r="G121" s="29" t="str">
        <f t="shared" si="1145"/>
        <v/>
      </c>
      <c r="H121" s="35" t="str">
        <f t="shared" si="1146"/>
        <v/>
      </c>
      <c r="I121" s="36" t="str">
        <f t="shared" si="1147"/>
        <v/>
      </c>
      <c r="WH121">
        <v>118</v>
      </c>
      <c r="WI121">
        <f t="shared" si="1132"/>
        <v>0</v>
      </c>
      <c r="WJ121">
        <f t="shared" si="1133"/>
        <v>0</v>
      </c>
      <c r="WK121">
        <f t="shared" si="1134"/>
        <v>0</v>
      </c>
      <c r="WL121">
        <f t="shared" si="1135"/>
        <v>0</v>
      </c>
      <c r="WM121">
        <f t="shared" si="1136"/>
        <v>0</v>
      </c>
      <c r="WN121">
        <f t="shared" si="1137"/>
        <v>0</v>
      </c>
      <c r="WO121">
        <f t="shared" si="1138"/>
        <v>0</v>
      </c>
      <c r="WP121">
        <f t="shared" si="1139"/>
        <v>0</v>
      </c>
      <c r="WQ121">
        <f t="shared" si="1140"/>
        <v>0</v>
      </c>
      <c r="WR121">
        <f t="shared" si="1141"/>
        <v>0</v>
      </c>
      <c r="WS121">
        <f t="shared" si="1029"/>
        <v>0</v>
      </c>
      <c r="WT121">
        <f t="shared" si="1030"/>
        <v>0</v>
      </c>
      <c r="WU121">
        <f t="shared" si="1031"/>
        <v>0</v>
      </c>
      <c r="WV121">
        <f t="shared" si="1032"/>
        <v>0</v>
      </c>
      <c r="WW121">
        <f t="shared" si="1033"/>
        <v>0</v>
      </c>
      <c r="WX121">
        <f t="shared" si="1034"/>
        <v>0</v>
      </c>
      <c r="WY121">
        <f t="shared" si="1035"/>
        <v>0</v>
      </c>
      <c r="WZ121">
        <f t="shared" si="1036"/>
        <v>0</v>
      </c>
      <c r="XA121">
        <f t="shared" si="1037"/>
        <v>0</v>
      </c>
      <c r="XB121">
        <f t="shared" si="1038"/>
        <v>0</v>
      </c>
      <c r="XC121">
        <f t="shared" si="1039"/>
        <v>0</v>
      </c>
      <c r="XD121">
        <f t="shared" si="1040"/>
        <v>0</v>
      </c>
      <c r="XE121">
        <f t="shared" si="1041"/>
        <v>0</v>
      </c>
      <c r="XF121">
        <f t="shared" si="1042"/>
        <v>0</v>
      </c>
      <c r="XG121">
        <f t="shared" si="1043"/>
        <v>0</v>
      </c>
      <c r="XH121">
        <f t="shared" si="1044"/>
        <v>0</v>
      </c>
      <c r="XI121">
        <f t="shared" si="1045"/>
        <v>0</v>
      </c>
      <c r="XJ121">
        <f t="shared" si="1046"/>
        <v>0</v>
      </c>
      <c r="XK121">
        <f t="shared" si="1047"/>
        <v>0</v>
      </c>
      <c r="XL121">
        <f t="shared" si="1048"/>
        <v>0</v>
      </c>
      <c r="XM121">
        <f t="shared" si="1049"/>
        <v>0</v>
      </c>
      <c r="XN121">
        <f t="shared" si="1050"/>
        <v>0</v>
      </c>
      <c r="XO121">
        <f t="shared" si="1051"/>
        <v>0</v>
      </c>
      <c r="XP121">
        <f t="shared" si="1052"/>
        <v>0</v>
      </c>
      <c r="XQ121">
        <f t="shared" si="1053"/>
        <v>0</v>
      </c>
      <c r="XR121">
        <f t="shared" si="1054"/>
        <v>0</v>
      </c>
      <c r="XS121">
        <f t="shared" si="1055"/>
        <v>0</v>
      </c>
      <c r="XT121">
        <f t="shared" si="1056"/>
        <v>0</v>
      </c>
      <c r="XU121">
        <f t="shared" si="1057"/>
        <v>0</v>
      </c>
      <c r="XV121">
        <f t="shared" si="1058"/>
        <v>0</v>
      </c>
      <c r="XX121">
        <f t="shared" si="1059"/>
        <v>0</v>
      </c>
      <c r="XY121">
        <f t="shared" si="1060"/>
        <v>0</v>
      </c>
      <c r="XZ121">
        <f t="shared" si="1061"/>
        <v>0</v>
      </c>
    </row>
    <row r="122" spans="2:650" x14ac:dyDescent="0.45">
      <c r="B122" s="31" t="str">
        <f>IF((IF($D$20="Snowball",CJ65,FL65)&gt;0.005),62,"")</f>
        <v/>
      </c>
      <c r="C122" s="32" t="str">
        <f>IF(AND((IF($D$20="Snowball",CJ65,FL65)&gt;0.005),$D$19&lt;&gt;""),EDATE($D$19,61),"")</f>
        <v/>
      </c>
      <c r="D122" s="29" t="str">
        <f t="shared" si="1142"/>
        <v/>
      </c>
      <c r="E122" s="29" t="str">
        <f t="shared" si="1143"/>
        <v/>
      </c>
      <c r="F122" s="29" t="str">
        <f t="shared" si="1144"/>
        <v/>
      </c>
      <c r="G122" s="29" t="str">
        <f t="shared" si="1145"/>
        <v/>
      </c>
      <c r="H122" s="35" t="str">
        <f t="shared" si="1146"/>
        <v/>
      </c>
      <c r="I122" s="36" t="str">
        <f t="shared" si="1147"/>
        <v/>
      </c>
      <c r="WH122">
        <v>119</v>
      </c>
      <c r="WI122">
        <f t="shared" si="1132"/>
        <v>0</v>
      </c>
      <c r="WJ122">
        <f t="shared" si="1133"/>
        <v>0</v>
      </c>
      <c r="WK122">
        <f t="shared" si="1134"/>
        <v>0</v>
      </c>
      <c r="WL122">
        <f t="shared" si="1135"/>
        <v>0</v>
      </c>
      <c r="WM122">
        <f t="shared" si="1136"/>
        <v>0</v>
      </c>
      <c r="WN122">
        <f t="shared" si="1137"/>
        <v>0</v>
      </c>
      <c r="WO122">
        <f t="shared" si="1138"/>
        <v>0</v>
      </c>
      <c r="WP122">
        <f t="shared" si="1139"/>
        <v>0</v>
      </c>
      <c r="WQ122">
        <f t="shared" si="1140"/>
        <v>0</v>
      </c>
      <c r="WR122">
        <f t="shared" si="1141"/>
        <v>0</v>
      </c>
      <c r="WS122">
        <f t="shared" si="1029"/>
        <v>0</v>
      </c>
      <c r="WT122">
        <f t="shared" si="1030"/>
        <v>0</v>
      </c>
      <c r="WU122">
        <f t="shared" si="1031"/>
        <v>0</v>
      </c>
      <c r="WV122">
        <f t="shared" si="1032"/>
        <v>0</v>
      </c>
      <c r="WW122">
        <f t="shared" si="1033"/>
        <v>0</v>
      </c>
      <c r="WX122">
        <f t="shared" si="1034"/>
        <v>0</v>
      </c>
      <c r="WY122">
        <f t="shared" si="1035"/>
        <v>0</v>
      </c>
      <c r="WZ122">
        <f t="shared" si="1036"/>
        <v>0</v>
      </c>
      <c r="XA122">
        <f t="shared" si="1037"/>
        <v>0</v>
      </c>
      <c r="XB122">
        <f t="shared" si="1038"/>
        <v>0</v>
      </c>
      <c r="XC122">
        <f t="shared" si="1039"/>
        <v>0</v>
      </c>
      <c r="XD122">
        <f t="shared" si="1040"/>
        <v>0</v>
      </c>
      <c r="XE122">
        <f t="shared" si="1041"/>
        <v>0</v>
      </c>
      <c r="XF122">
        <f t="shared" si="1042"/>
        <v>0</v>
      </c>
      <c r="XG122">
        <f t="shared" si="1043"/>
        <v>0</v>
      </c>
      <c r="XH122">
        <f t="shared" si="1044"/>
        <v>0</v>
      </c>
      <c r="XI122">
        <f t="shared" si="1045"/>
        <v>0</v>
      </c>
      <c r="XJ122">
        <f t="shared" si="1046"/>
        <v>0</v>
      </c>
      <c r="XK122">
        <f t="shared" si="1047"/>
        <v>0</v>
      </c>
      <c r="XL122">
        <f t="shared" si="1048"/>
        <v>0</v>
      </c>
      <c r="XM122">
        <f t="shared" si="1049"/>
        <v>0</v>
      </c>
      <c r="XN122">
        <f t="shared" si="1050"/>
        <v>0</v>
      </c>
      <c r="XO122">
        <f t="shared" si="1051"/>
        <v>0</v>
      </c>
      <c r="XP122">
        <f t="shared" si="1052"/>
        <v>0</v>
      </c>
      <c r="XQ122">
        <f t="shared" si="1053"/>
        <v>0</v>
      </c>
      <c r="XR122">
        <f t="shared" si="1054"/>
        <v>0</v>
      </c>
      <c r="XS122">
        <f t="shared" si="1055"/>
        <v>0</v>
      </c>
      <c r="XT122">
        <f t="shared" si="1056"/>
        <v>0</v>
      </c>
      <c r="XU122">
        <f t="shared" si="1057"/>
        <v>0</v>
      </c>
      <c r="XV122">
        <f t="shared" si="1058"/>
        <v>0</v>
      </c>
      <c r="XX122">
        <f t="shared" si="1059"/>
        <v>0</v>
      </c>
      <c r="XY122">
        <f t="shared" si="1060"/>
        <v>0</v>
      </c>
      <c r="XZ122">
        <f t="shared" si="1061"/>
        <v>0</v>
      </c>
    </row>
    <row r="123" spans="2:650" x14ac:dyDescent="0.45">
      <c r="B123" s="31" t="str">
        <f>IF((IF($D$20="Snowball",CJ66,FL66)&gt;0.005),63,"")</f>
        <v/>
      </c>
      <c r="C123" s="32" t="str">
        <f>IF(AND((IF($D$20="Snowball",CJ66,FL66)&gt;0.005),$D$19&lt;&gt;""),EDATE($D$19,62),"")</f>
        <v/>
      </c>
      <c r="D123" s="29" t="str">
        <f t="shared" si="1142"/>
        <v/>
      </c>
      <c r="E123" s="29" t="str">
        <f t="shared" si="1143"/>
        <v/>
      </c>
      <c r="F123" s="29" t="str">
        <f t="shared" si="1144"/>
        <v/>
      </c>
      <c r="G123" s="29" t="str">
        <f t="shared" si="1145"/>
        <v/>
      </c>
      <c r="H123" s="35" t="str">
        <f t="shared" si="1146"/>
        <v/>
      </c>
      <c r="I123" s="36" t="str">
        <f t="shared" si="1147"/>
        <v/>
      </c>
      <c r="WH123">
        <v>120</v>
      </c>
      <c r="WI123">
        <f t="shared" si="1132"/>
        <v>0</v>
      </c>
      <c r="WJ123">
        <f t="shared" si="1133"/>
        <v>0</v>
      </c>
      <c r="WK123">
        <f t="shared" si="1134"/>
        <v>0</v>
      </c>
      <c r="WL123">
        <f t="shared" si="1135"/>
        <v>0</v>
      </c>
      <c r="WM123">
        <f t="shared" si="1136"/>
        <v>0</v>
      </c>
      <c r="WN123">
        <f t="shared" si="1137"/>
        <v>0</v>
      </c>
      <c r="WO123">
        <f t="shared" si="1138"/>
        <v>0</v>
      </c>
      <c r="WP123">
        <f t="shared" si="1139"/>
        <v>0</v>
      </c>
      <c r="WQ123">
        <f t="shared" si="1140"/>
        <v>0</v>
      </c>
      <c r="WR123">
        <f t="shared" si="1141"/>
        <v>0</v>
      </c>
      <c r="WS123">
        <f t="shared" si="1029"/>
        <v>0</v>
      </c>
      <c r="WT123">
        <f t="shared" si="1030"/>
        <v>0</v>
      </c>
      <c r="WU123">
        <f t="shared" si="1031"/>
        <v>0</v>
      </c>
      <c r="WV123">
        <f t="shared" si="1032"/>
        <v>0</v>
      </c>
      <c r="WW123">
        <f t="shared" si="1033"/>
        <v>0</v>
      </c>
      <c r="WX123">
        <f t="shared" si="1034"/>
        <v>0</v>
      </c>
      <c r="WY123">
        <f t="shared" si="1035"/>
        <v>0</v>
      </c>
      <c r="WZ123">
        <f t="shared" si="1036"/>
        <v>0</v>
      </c>
      <c r="XA123">
        <f t="shared" si="1037"/>
        <v>0</v>
      </c>
      <c r="XB123">
        <f t="shared" si="1038"/>
        <v>0</v>
      </c>
      <c r="XC123">
        <f t="shared" si="1039"/>
        <v>0</v>
      </c>
      <c r="XD123">
        <f t="shared" si="1040"/>
        <v>0</v>
      </c>
      <c r="XE123">
        <f t="shared" si="1041"/>
        <v>0</v>
      </c>
      <c r="XF123">
        <f t="shared" si="1042"/>
        <v>0</v>
      </c>
      <c r="XG123">
        <f t="shared" si="1043"/>
        <v>0</v>
      </c>
      <c r="XH123">
        <f t="shared" si="1044"/>
        <v>0</v>
      </c>
      <c r="XI123">
        <f t="shared" si="1045"/>
        <v>0</v>
      </c>
      <c r="XJ123">
        <f t="shared" si="1046"/>
        <v>0</v>
      </c>
      <c r="XK123">
        <f t="shared" si="1047"/>
        <v>0</v>
      </c>
      <c r="XL123">
        <f t="shared" si="1048"/>
        <v>0</v>
      </c>
      <c r="XM123">
        <f t="shared" si="1049"/>
        <v>0</v>
      </c>
      <c r="XN123">
        <f t="shared" si="1050"/>
        <v>0</v>
      </c>
      <c r="XO123">
        <f t="shared" si="1051"/>
        <v>0</v>
      </c>
      <c r="XP123">
        <f t="shared" si="1052"/>
        <v>0</v>
      </c>
      <c r="XQ123">
        <f t="shared" si="1053"/>
        <v>0</v>
      </c>
      <c r="XR123">
        <f t="shared" si="1054"/>
        <v>0</v>
      </c>
      <c r="XS123">
        <f t="shared" si="1055"/>
        <v>0</v>
      </c>
      <c r="XT123">
        <f t="shared" si="1056"/>
        <v>0</v>
      </c>
      <c r="XU123">
        <f t="shared" si="1057"/>
        <v>0</v>
      </c>
      <c r="XV123">
        <f t="shared" si="1058"/>
        <v>0</v>
      </c>
      <c r="XX123">
        <f t="shared" si="1059"/>
        <v>0</v>
      </c>
      <c r="XY123">
        <f t="shared" si="1060"/>
        <v>0</v>
      </c>
      <c r="XZ123">
        <f t="shared" si="1061"/>
        <v>0</v>
      </c>
    </row>
    <row r="124" spans="2:650" x14ac:dyDescent="0.45">
      <c r="B124" s="31" t="str">
        <f>IF((IF($D$20="Snowball",CJ67,FL67)&gt;0.005),64,"")</f>
        <v/>
      </c>
      <c r="C124" s="32" t="str">
        <f>IF(AND((IF($D$20="Snowball",CJ67,FL67)&gt;0.005),$D$19&lt;&gt;""),EDATE($D$19,63),"")</f>
        <v/>
      </c>
      <c r="D124" s="29" t="str">
        <f t="shared" si="1142"/>
        <v/>
      </c>
      <c r="E124" s="29" t="str">
        <f t="shared" si="1143"/>
        <v/>
      </c>
      <c r="F124" s="29" t="str">
        <f t="shared" si="1144"/>
        <v/>
      </c>
      <c r="G124" s="29" t="str">
        <f t="shared" si="1145"/>
        <v/>
      </c>
      <c r="H124" s="35" t="str">
        <f t="shared" si="1146"/>
        <v/>
      </c>
      <c r="I124" s="36" t="str">
        <f t="shared" si="1147"/>
        <v/>
      </c>
      <c r="WH124">
        <v>121</v>
      </c>
      <c r="WI124">
        <f t="shared" si="1132"/>
        <v>0</v>
      </c>
      <c r="WJ124">
        <f t="shared" si="1133"/>
        <v>0</v>
      </c>
      <c r="WK124">
        <f t="shared" si="1134"/>
        <v>0</v>
      </c>
      <c r="WL124">
        <f t="shared" si="1135"/>
        <v>0</v>
      </c>
      <c r="WM124">
        <f t="shared" si="1136"/>
        <v>0</v>
      </c>
      <c r="WN124">
        <f t="shared" si="1137"/>
        <v>0</v>
      </c>
      <c r="WO124">
        <f t="shared" si="1138"/>
        <v>0</v>
      </c>
      <c r="WP124">
        <f t="shared" si="1139"/>
        <v>0</v>
      </c>
      <c r="WQ124">
        <f t="shared" si="1140"/>
        <v>0</v>
      </c>
      <c r="WR124">
        <f t="shared" si="1141"/>
        <v>0</v>
      </c>
      <c r="WS124">
        <f t="shared" si="1029"/>
        <v>0</v>
      </c>
      <c r="WT124">
        <f t="shared" si="1030"/>
        <v>0</v>
      </c>
      <c r="WU124">
        <f t="shared" si="1031"/>
        <v>0</v>
      </c>
      <c r="WV124">
        <f t="shared" si="1032"/>
        <v>0</v>
      </c>
      <c r="WW124">
        <f t="shared" si="1033"/>
        <v>0</v>
      </c>
      <c r="WX124">
        <f t="shared" si="1034"/>
        <v>0</v>
      </c>
      <c r="WY124">
        <f t="shared" si="1035"/>
        <v>0</v>
      </c>
      <c r="WZ124">
        <f t="shared" si="1036"/>
        <v>0</v>
      </c>
      <c r="XA124">
        <f t="shared" si="1037"/>
        <v>0</v>
      </c>
      <c r="XB124">
        <f t="shared" si="1038"/>
        <v>0</v>
      </c>
      <c r="XC124">
        <f t="shared" si="1039"/>
        <v>0</v>
      </c>
      <c r="XD124">
        <f t="shared" si="1040"/>
        <v>0</v>
      </c>
      <c r="XE124">
        <f t="shared" si="1041"/>
        <v>0</v>
      </c>
      <c r="XF124">
        <f t="shared" si="1042"/>
        <v>0</v>
      </c>
      <c r="XG124">
        <f t="shared" si="1043"/>
        <v>0</v>
      </c>
      <c r="XH124">
        <f t="shared" si="1044"/>
        <v>0</v>
      </c>
      <c r="XI124">
        <f t="shared" si="1045"/>
        <v>0</v>
      </c>
      <c r="XJ124">
        <f t="shared" si="1046"/>
        <v>0</v>
      </c>
      <c r="XK124">
        <f t="shared" si="1047"/>
        <v>0</v>
      </c>
      <c r="XL124">
        <f t="shared" si="1048"/>
        <v>0</v>
      </c>
      <c r="XM124">
        <f t="shared" si="1049"/>
        <v>0</v>
      </c>
      <c r="XN124">
        <f t="shared" si="1050"/>
        <v>0</v>
      </c>
      <c r="XO124">
        <f t="shared" si="1051"/>
        <v>0</v>
      </c>
      <c r="XP124">
        <f t="shared" si="1052"/>
        <v>0</v>
      </c>
      <c r="XQ124">
        <f t="shared" si="1053"/>
        <v>0</v>
      </c>
      <c r="XR124">
        <f t="shared" si="1054"/>
        <v>0</v>
      </c>
      <c r="XS124">
        <f t="shared" si="1055"/>
        <v>0</v>
      </c>
      <c r="XT124">
        <f t="shared" si="1056"/>
        <v>0</v>
      </c>
      <c r="XU124">
        <f t="shared" si="1057"/>
        <v>0</v>
      </c>
      <c r="XV124">
        <f t="shared" si="1058"/>
        <v>0</v>
      </c>
      <c r="XX124">
        <f t="shared" si="1059"/>
        <v>0</v>
      </c>
      <c r="XY124">
        <f t="shared" si="1060"/>
        <v>0</v>
      </c>
      <c r="XZ124">
        <f t="shared" si="1061"/>
        <v>0</v>
      </c>
    </row>
    <row r="125" spans="2:650" x14ac:dyDescent="0.45">
      <c r="B125" s="31" t="str">
        <f>IF((IF($D$20="Snowball",CJ68,FL68)&gt;0.005),65,"")</f>
        <v/>
      </c>
      <c r="C125" s="32" t="str">
        <f>IF(AND((IF($D$20="Snowball",CJ68,FL68)&gt;0.005),$D$19&lt;&gt;""),EDATE($D$19,64),"")</f>
        <v/>
      </c>
      <c r="D125" s="29" t="str">
        <f t="shared" ref="D125:D156" si="1148">IF((IF($D$20="Snowball",CJ68,FL68)&gt;0.005),IF($D$20="Snowball",CM68,FO68),"")</f>
        <v/>
      </c>
      <c r="E125" s="29" t="str">
        <f t="shared" ref="E125:E156" si="1149">IF((IF($D$20="Snowball",CJ68,FL68)&gt;0.005),IF($D$20="Snowball",CL68,FN68),"")</f>
        <v/>
      </c>
      <c r="F125" s="29" t="str">
        <f t="shared" ref="F125:F156" si="1150">IF((IF($D$20="Snowball",CJ68,FL68)&gt;0.005),IF($D$20="Snowball",CM68,FO68)-IF($D$20="Snowball",CL68,FN68),"")</f>
        <v/>
      </c>
      <c r="G125" s="29" t="str">
        <f t="shared" ref="G125:G156" si="1151">IF((IF($D$20="Snowball",CJ68,FL68)&gt;0.005),IF($D$20="Snowball",CK68,FM68),"")</f>
        <v/>
      </c>
      <c r="H125" s="35" t="str">
        <f t="shared" ref="H125:H156" si="1152">IF(AND((IF($D$20="Snowball",CJ68,FL68)&gt;0.005),IF($D$20="Snowball",CN68,FP68)&lt;&gt;""),INDEX($C$7:$C$16,IF($D$20="Snowball",CN68,FP68)),"")</f>
        <v/>
      </c>
      <c r="I125" s="36" t="str">
        <f t="shared" ref="I125:I156" si="1153">IF(AND((IF($D$20="Snowball",CJ68,FL68)&gt;0.005),IF($D$20="Snowball",CO68,FQ68)&lt;&gt;""),INDEX($C$7:$C$16,IF($D$20="Snowball",CO68,FQ68)),"")</f>
        <v/>
      </c>
      <c r="WH125">
        <v>122</v>
      </c>
      <c r="WI125">
        <f t="shared" si="1132"/>
        <v>0</v>
      </c>
      <c r="WJ125">
        <f t="shared" si="1133"/>
        <v>0</v>
      </c>
      <c r="WK125">
        <f t="shared" si="1134"/>
        <v>0</v>
      </c>
      <c r="WL125">
        <f t="shared" si="1135"/>
        <v>0</v>
      </c>
      <c r="WM125">
        <f t="shared" si="1136"/>
        <v>0</v>
      </c>
      <c r="WN125">
        <f t="shared" si="1137"/>
        <v>0</v>
      </c>
      <c r="WO125">
        <f t="shared" si="1138"/>
        <v>0</v>
      </c>
      <c r="WP125">
        <f t="shared" si="1139"/>
        <v>0</v>
      </c>
      <c r="WQ125">
        <f t="shared" si="1140"/>
        <v>0</v>
      </c>
      <c r="WR125">
        <f t="shared" si="1141"/>
        <v>0</v>
      </c>
      <c r="WS125">
        <f t="shared" si="1029"/>
        <v>0</v>
      </c>
      <c r="WT125">
        <f t="shared" si="1030"/>
        <v>0</v>
      </c>
      <c r="WU125">
        <f t="shared" si="1031"/>
        <v>0</v>
      </c>
      <c r="WV125">
        <f t="shared" si="1032"/>
        <v>0</v>
      </c>
      <c r="WW125">
        <f t="shared" si="1033"/>
        <v>0</v>
      </c>
      <c r="WX125">
        <f t="shared" si="1034"/>
        <v>0</v>
      </c>
      <c r="WY125">
        <f t="shared" si="1035"/>
        <v>0</v>
      </c>
      <c r="WZ125">
        <f t="shared" si="1036"/>
        <v>0</v>
      </c>
      <c r="XA125">
        <f t="shared" si="1037"/>
        <v>0</v>
      </c>
      <c r="XB125">
        <f t="shared" si="1038"/>
        <v>0</v>
      </c>
      <c r="XC125">
        <f t="shared" si="1039"/>
        <v>0</v>
      </c>
      <c r="XD125">
        <f t="shared" si="1040"/>
        <v>0</v>
      </c>
      <c r="XE125">
        <f t="shared" si="1041"/>
        <v>0</v>
      </c>
      <c r="XF125">
        <f t="shared" si="1042"/>
        <v>0</v>
      </c>
      <c r="XG125">
        <f t="shared" si="1043"/>
        <v>0</v>
      </c>
      <c r="XH125">
        <f t="shared" si="1044"/>
        <v>0</v>
      </c>
      <c r="XI125">
        <f t="shared" si="1045"/>
        <v>0</v>
      </c>
      <c r="XJ125">
        <f t="shared" si="1046"/>
        <v>0</v>
      </c>
      <c r="XK125">
        <f t="shared" si="1047"/>
        <v>0</v>
      </c>
      <c r="XL125">
        <f t="shared" si="1048"/>
        <v>0</v>
      </c>
      <c r="XM125">
        <f t="shared" si="1049"/>
        <v>0</v>
      </c>
      <c r="XN125">
        <f t="shared" si="1050"/>
        <v>0</v>
      </c>
      <c r="XO125">
        <f t="shared" si="1051"/>
        <v>0</v>
      </c>
      <c r="XP125">
        <f t="shared" si="1052"/>
        <v>0</v>
      </c>
      <c r="XQ125">
        <f t="shared" si="1053"/>
        <v>0</v>
      </c>
      <c r="XR125">
        <f t="shared" si="1054"/>
        <v>0</v>
      </c>
      <c r="XS125">
        <f t="shared" si="1055"/>
        <v>0</v>
      </c>
      <c r="XT125">
        <f t="shared" si="1056"/>
        <v>0</v>
      </c>
      <c r="XU125">
        <f t="shared" si="1057"/>
        <v>0</v>
      </c>
      <c r="XV125">
        <f t="shared" si="1058"/>
        <v>0</v>
      </c>
      <c r="XX125">
        <f t="shared" si="1059"/>
        <v>0</v>
      </c>
      <c r="XY125">
        <f t="shared" si="1060"/>
        <v>0</v>
      </c>
      <c r="XZ125">
        <f t="shared" si="1061"/>
        <v>0</v>
      </c>
    </row>
    <row r="126" spans="2:650" x14ac:dyDescent="0.45">
      <c r="B126" s="31" t="str">
        <f>IF((IF($D$20="Snowball",CJ69,FL69)&gt;0.005),66,"")</f>
        <v/>
      </c>
      <c r="C126" s="32" t="str">
        <f>IF(AND((IF($D$20="Snowball",CJ69,FL69)&gt;0.005),$D$19&lt;&gt;""),EDATE($D$19,65),"")</f>
        <v/>
      </c>
      <c r="D126" s="29" t="str">
        <f t="shared" si="1148"/>
        <v/>
      </c>
      <c r="E126" s="29" t="str">
        <f t="shared" si="1149"/>
        <v/>
      </c>
      <c r="F126" s="29" t="str">
        <f t="shared" si="1150"/>
        <v/>
      </c>
      <c r="G126" s="29" t="str">
        <f t="shared" si="1151"/>
        <v/>
      </c>
      <c r="H126" s="35" t="str">
        <f t="shared" si="1152"/>
        <v/>
      </c>
      <c r="I126" s="36" t="str">
        <f t="shared" si="1153"/>
        <v/>
      </c>
      <c r="WH126">
        <v>123</v>
      </c>
      <c r="WI126">
        <f t="shared" si="1132"/>
        <v>0</v>
      </c>
      <c r="WJ126">
        <f t="shared" si="1133"/>
        <v>0</v>
      </c>
      <c r="WK126">
        <f t="shared" si="1134"/>
        <v>0</v>
      </c>
      <c r="WL126">
        <f t="shared" si="1135"/>
        <v>0</v>
      </c>
      <c r="WM126">
        <f t="shared" si="1136"/>
        <v>0</v>
      </c>
      <c r="WN126">
        <f t="shared" si="1137"/>
        <v>0</v>
      </c>
      <c r="WO126">
        <f t="shared" si="1138"/>
        <v>0</v>
      </c>
      <c r="WP126">
        <f t="shared" si="1139"/>
        <v>0</v>
      </c>
      <c r="WQ126">
        <f t="shared" si="1140"/>
        <v>0</v>
      </c>
      <c r="WR126">
        <f t="shared" si="1141"/>
        <v>0</v>
      </c>
      <c r="WS126">
        <f t="shared" si="1029"/>
        <v>0</v>
      </c>
      <c r="WT126">
        <f t="shared" si="1030"/>
        <v>0</v>
      </c>
      <c r="WU126">
        <f t="shared" si="1031"/>
        <v>0</v>
      </c>
      <c r="WV126">
        <f t="shared" si="1032"/>
        <v>0</v>
      </c>
      <c r="WW126">
        <f t="shared" si="1033"/>
        <v>0</v>
      </c>
      <c r="WX126">
        <f t="shared" si="1034"/>
        <v>0</v>
      </c>
      <c r="WY126">
        <f t="shared" si="1035"/>
        <v>0</v>
      </c>
      <c r="WZ126">
        <f t="shared" si="1036"/>
        <v>0</v>
      </c>
      <c r="XA126">
        <f t="shared" si="1037"/>
        <v>0</v>
      </c>
      <c r="XB126">
        <f t="shared" si="1038"/>
        <v>0</v>
      </c>
      <c r="XC126">
        <f t="shared" si="1039"/>
        <v>0</v>
      </c>
      <c r="XD126">
        <f t="shared" si="1040"/>
        <v>0</v>
      </c>
      <c r="XE126">
        <f t="shared" si="1041"/>
        <v>0</v>
      </c>
      <c r="XF126">
        <f t="shared" si="1042"/>
        <v>0</v>
      </c>
      <c r="XG126">
        <f t="shared" si="1043"/>
        <v>0</v>
      </c>
      <c r="XH126">
        <f t="shared" si="1044"/>
        <v>0</v>
      </c>
      <c r="XI126">
        <f t="shared" si="1045"/>
        <v>0</v>
      </c>
      <c r="XJ126">
        <f t="shared" si="1046"/>
        <v>0</v>
      </c>
      <c r="XK126">
        <f t="shared" si="1047"/>
        <v>0</v>
      </c>
      <c r="XL126">
        <f t="shared" si="1048"/>
        <v>0</v>
      </c>
      <c r="XM126">
        <f t="shared" si="1049"/>
        <v>0</v>
      </c>
      <c r="XN126">
        <f t="shared" si="1050"/>
        <v>0</v>
      </c>
      <c r="XO126">
        <f t="shared" si="1051"/>
        <v>0</v>
      </c>
      <c r="XP126">
        <f t="shared" si="1052"/>
        <v>0</v>
      </c>
      <c r="XQ126">
        <f t="shared" si="1053"/>
        <v>0</v>
      </c>
      <c r="XR126">
        <f t="shared" si="1054"/>
        <v>0</v>
      </c>
      <c r="XS126">
        <f t="shared" si="1055"/>
        <v>0</v>
      </c>
      <c r="XT126">
        <f t="shared" si="1056"/>
        <v>0</v>
      </c>
      <c r="XU126">
        <f t="shared" si="1057"/>
        <v>0</v>
      </c>
      <c r="XV126">
        <f t="shared" si="1058"/>
        <v>0</v>
      </c>
      <c r="XX126">
        <f t="shared" si="1059"/>
        <v>0</v>
      </c>
      <c r="XY126">
        <f t="shared" si="1060"/>
        <v>0</v>
      </c>
      <c r="XZ126">
        <f t="shared" si="1061"/>
        <v>0</v>
      </c>
    </row>
    <row r="127" spans="2:650" x14ac:dyDescent="0.45">
      <c r="B127" s="31" t="str">
        <f>IF((IF($D$20="Snowball",CJ70,FL70)&gt;0.005),67,"")</f>
        <v/>
      </c>
      <c r="C127" s="32" t="str">
        <f>IF(AND((IF($D$20="Snowball",CJ70,FL70)&gt;0.005),$D$19&lt;&gt;""),EDATE($D$19,66),"")</f>
        <v/>
      </c>
      <c r="D127" s="29" t="str">
        <f t="shared" si="1148"/>
        <v/>
      </c>
      <c r="E127" s="29" t="str">
        <f t="shared" si="1149"/>
        <v/>
      </c>
      <c r="F127" s="29" t="str">
        <f t="shared" si="1150"/>
        <v/>
      </c>
      <c r="G127" s="29" t="str">
        <f t="shared" si="1151"/>
        <v/>
      </c>
      <c r="H127" s="35" t="str">
        <f t="shared" si="1152"/>
        <v/>
      </c>
      <c r="I127" s="36" t="str">
        <f t="shared" si="1153"/>
        <v/>
      </c>
      <c r="WH127">
        <v>124</v>
      </c>
      <c r="WI127">
        <f t="shared" si="1132"/>
        <v>0</v>
      </c>
      <c r="WJ127">
        <f t="shared" si="1133"/>
        <v>0</v>
      </c>
      <c r="WK127">
        <f t="shared" si="1134"/>
        <v>0</v>
      </c>
      <c r="WL127">
        <f t="shared" si="1135"/>
        <v>0</v>
      </c>
      <c r="WM127">
        <f t="shared" si="1136"/>
        <v>0</v>
      </c>
      <c r="WN127">
        <f t="shared" si="1137"/>
        <v>0</v>
      </c>
      <c r="WO127">
        <f t="shared" si="1138"/>
        <v>0</v>
      </c>
      <c r="WP127">
        <f t="shared" si="1139"/>
        <v>0</v>
      </c>
      <c r="WQ127">
        <f t="shared" si="1140"/>
        <v>0</v>
      </c>
      <c r="WR127">
        <f t="shared" si="1141"/>
        <v>0</v>
      </c>
      <c r="WS127">
        <f t="shared" si="1029"/>
        <v>0</v>
      </c>
      <c r="WT127">
        <f t="shared" si="1030"/>
        <v>0</v>
      </c>
      <c r="WU127">
        <f t="shared" si="1031"/>
        <v>0</v>
      </c>
      <c r="WV127">
        <f t="shared" si="1032"/>
        <v>0</v>
      </c>
      <c r="WW127">
        <f t="shared" si="1033"/>
        <v>0</v>
      </c>
      <c r="WX127">
        <f t="shared" si="1034"/>
        <v>0</v>
      </c>
      <c r="WY127">
        <f t="shared" si="1035"/>
        <v>0</v>
      </c>
      <c r="WZ127">
        <f t="shared" si="1036"/>
        <v>0</v>
      </c>
      <c r="XA127">
        <f t="shared" si="1037"/>
        <v>0</v>
      </c>
      <c r="XB127">
        <f t="shared" si="1038"/>
        <v>0</v>
      </c>
      <c r="XC127">
        <f t="shared" si="1039"/>
        <v>0</v>
      </c>
      <c r="XD127">
        <f t="shared" si="1040"/>
        <v>0</v>
      </c>
      <c r="XE127">
        <f t="shared" si="1041"/>
        <v>0</v>
      </c>
      <c r="XF127">
        <f t="shared" si="1042"/>
        <v>0</v>
      </c>
      <c r="XG127">
        <f t="shared" si="1043"/>
        <v>0</v>
      </c>
      <c r="XH127">
        <f t="shared" si="1044"/>
        <v>0</v>
      </c>
      <c r="XI127">
        <f t="shared" si="1045"/>
        <v>0</v>
      </c>
      <c r="XJ127">
        <f t="shared" si="1046"/>
        <v>0</v>
      </c>
      <c r="XK127">
        <f t="shared" si="1047"/>
        <v>0</v>
      </c>
      <c r="XL127">
        <f t="shared" si="1048"/>
        <v>0</v>
      </c>
      <c r="XM127">
        <f t="shared" si="1049"/>
        <v>0</v>
      </c>
      <c r="XN127">
        <f t="shared" si="1050"/>
        <v>0</v>
      </c>
      <c r="XO127">
        <f t="shared" si="1051"/>
        <v>0</v>
      </c>
      <c r="XP127">
        <f t="shared" si="1052"/>
        <v>0</v>
      </c>
      <c r="XQ127">
        <f t="shared" si="1053"/>
        <v>0</v>
      </c>
      <c r="XR127">
        <f t="shared" si="1054"/>
        <v>0</v>
      </c>
      <c r="XS127">
        <f t="shared" si="1055"/>
        <v>0</v>
      </c>
      <c r="XT127">
        <f t="shared" si="1056"/>
        <v>0</v>
      </c>
      <c r="XU127">
        <f t="shared" si="1057"/>
        <v>0</v>
      </c>
      <c r="XV127">
        <f t="shared" si="1058"/>
        <v>0</v>
      </c>
      <c r="XX127">
        <f t="shared" si="1059"/>
        <v>0</v>
      </c>
      <c r="XY127">
        <f t="shared" si="1060"/>
        <v>0</v>
      </c>
      <c r="XZ127">
        <f t="shared" si="1061"/>
        <v>0</v>
      </c>
    </row>
    <row r="128" spans="2:650" x14ac:dyDescent="0.45">
      <c r="B128" s="31" t="str">
        <f>IF((IF($D$20="Snowball",CJ71,FL71)&gt;0.005),68,"")</f>
        <v/>
      </c>
      <c r="C128" s="32" t="str">
        <f>IF(AND((IF($D$20="Snowball",CJ71,FL71)&gt;0.005),$D$19&lt;&gt;""),EDATE($D$19,67),"")</f>
        <v/>
      </c>
      <c r="D128" s="29" t="str">
        <f t="shared" si="1148"/>
        <v/>
      </c>
      <c r="E128" s="29" t="str">
        <f t="shared" si="1149"/>
        <v/>
      </c>
      <c r="F128" s="29" t="str">
        <f t="shared" si="1150"/>
        <v/>
      </c>
      <c r="G128" s="29" t="str">
        <f t="shared" si="1151"/>
        <v/>
      </c>
      <c r="H128" s="35" t="str">
        <f t="shared" si="1152"/>
        <v/>
      </c>
      <c r="I128" s="36" t="str">
        <f t="shared" si="1153"/>
        <v/>
      </c>
      <c r="WH128">
        <v>125</v>
      </c>
      <c r="WI128">
        <f t="shared" si="1132"/>
        <v>0</v>
      </c>
      <c r="WJ128">
        <f t="shared" si="1133"/>
        <v>0</v>
      </c>
      <c r="WK128">
        <f t="shared" si="1134"/>
        <v>0</v>
      </c>
      <c r="WL128">
        <f t="shared" si="1135"/>
        <v>0</v>
      </c>
      <c r="WM128">
        <f t="shared" si="1136"/>
        <v>0</v>
      </c>
      <c r="WN128">
        <f t="shared" si="1137"/>
        <v>0</v>
      </c>
      <c r="WO128">
        <f t="shared" si="1138"/>
        <v>0</v>
      </c>
      <c r="WP128">
        <f t="shared" si="1139"/>
        <v>0</v>
      </c>
      <c r="WQ128">
        <f t="shared" si="1140"/>
        <v>0</v>
      </c>
      <c r="WR128">
        <f t="shared" si="1141"/>
        <v>0</v>
      </c>
      <c r="WS128">
        <f t="shared" si="1029"/>
        <v>0</v>
      </c>
      <c r="WT128">
        <f t="shared" si="1030"/>
        <v>0</v>
      </c>
      <c r="WU128">
        <f t="shared" si="1031"/>
        <v>0</v>
      </c>
      <c r="WV128">
        <f t="shared" si="1032"/>
        <v>0</v>
      </c>
      <c r="WW128">
        <f t="shared" si="1033"/>
        <v>0</v>
      </c>
      <c r="WX128">
        <f t="shared" si="1034"/>
        <v>0</v>
      </c>
      <c r="WY128">
        <f t="shared" si="1035"/>
        <v>0</v>
      </c>
      <c r="WZ128">
        <f t="shared" si="1036"/>
        <v>0</v>
      </c>
      <c r="XA128">
        <f t="shared" si="1037"/>
        <v>0</v>
      </c>
      <c r="XB128">
        <f t="shared" si="1038"/>
        <v>0</v>
      </c>
      <c r="XC128">
        <f t="shared" si="1039"/>
        <v>0</v>
      </c>
      <c r="XD128">
        <f t="shared" si="1040"/>
        <v>0</v>
      </c>
      <c r="XE128">
        <f t="shared" si="1041"/>
        <v>0</v>
      </c>
      <c r="XF128">
        <f t="shared" si="1042"/>
        <v>0</v>
      </c>
      <c r="XG128">
        <f t="shared" si="1043"/>
        <v>0</v>
      </c>
      <c r="XH128">
        <f t="shared" si="1044"/>
        <v>0</v>
      </c>
      <c r="XI128">
        <f t="shared" si="1045"/>
        <v>0</v>
      </c>
      <c r="XJ128">
        <f t="shared" si="1046"/>
        <v>0</v>
      </c>
      <c r="XK128">
        <f t="shared" si="1047"/>
        <v>0</v>
      </c>
      <c r="XL128">
        <f t="shared" si="1048"/>
        <v>0</v>
      </c>
      <c r="XM128">
        <f t="shared" si="1049"/>
        <v>0</v>
      </c>
      <c r="XN128">
        <f t="shared" si="1050"/>
        <v>0</v>
      </c>
      <c r="XO128">
        <f t="shared" si="1051"/>
        <v>0</v>
      </c>
      <c r="XP128">
        <f t="shared" si="1052"/>
        <v>0</v>
      </c>
      <c r="XQ128">
        <f t="shared" si="1053"/>
        <v>0</v>
      </c>
      <c r="XR128">
        <f t="shared" si="1054"/>
        <v>0</v>
      </c>
      <c r="XS128">
        <f t="shared" si="1055"/>
        <v>0</v>
      </c>
      <c r="XT128">
        <f t="shared" si="1056"/>
        <v>0</v>
      </c>
      <c r="XU128">
        <f t="shared" si="1057"/>
        <v>0</v>
      </c>
      <c r="XV128">
        <f t="shared" si="1058"/>
        <v>0</v>
      </c>
      <c r="XX128">
        <f t="shared" si="1059"/>
        <v>0</v>
      </c>
      <c r="XY128">
        <f t="shared" si="1060"/>
        <v>0</v>
      </c>
      <c r="XZ128">
        <f t="shared" si="1061"/>
        <v>0</v>
      </c>
    </row>
    <row r="129" spans="1:650" x14ac:dyDescent="0.45">
      <c r="B129" s="31" t="str">
        <f>IF((IF($D$20="Snowball",CJ72,FL72)&gt;0.005),69,"")</f>
        <v/>
      </c>
      <c r="C129" s="32" t="str">
        <f>IF(AND((IF($D$20="Snowball",CJ72,FL72)&gt;0.005),$D$19&lt;&gt;""),EDATE($D$19,68),"")</f>
        <v/>
      </c>
      <c r="D129" s="29" t="str">
        <f t="shared" si="1148"/>
        <v/>
      </c>
      <c r="E129" s="29" t="str">
        <f t="shared" si="1149"/>
        <v/>
      </c>
      <c r="F129" s="29" t="str">
        <f t="shared" si="1150"/>
        <v/>
      </c>
      <c r="G129" s="29" t="str">
        <f t="shared" si="1151"/>
        <v/>
      </c>
      <c r="H129" s="35" t="str">
        <f t="shared" si="1152"/>
        <v/>
      </c>
      <c r="I129" s="36" t="str">
        <f t="shared" si="1153"/>
        <v/>
      </c>
      <c r="WH129">
        <v>126</v>
      </c>
      <c r="WI129">
        <f t="shared" si="1132"/>
        <v>0</v>
      </c>
      <c r="WJ129">
        <f t="shared" si="1133"/>
        <v>0</v>
      </c>
      <c r="WK129">
        <f t="shared" si="1134"/>
        <v>0</v>
      </c>
      <c r="WL129">
        <f t="shared" si="1135"/>
        <v>0</v>
      </c>
      <c r="WM129">
        <f t="shared" si="1136"/>
        <v>0</v>
      </c>
      <c r="WN129">
        <f t="shared" si="1137"/>
        <v>0</v>
      </c>
      <c r="WO129">
        <f t="shared" si="1138"/>
        <v>0</v>
      </c>
      <c r="WP129">
        <f t="shared" si="1139"/>
        <v>0</v>
      </c>
      <c r="WQ129">
        <f t="shared" si="1140"/>
        <v>0</v>
      </c>
      <c r="WR129">
        <f t="shared" si="1141"/>
        <v>0</v>
      </c>
      <c r="WS129">
        <f t="shared" si="1029"/>
        <v>0</v>
      </c>
      <c r="WT129">
        <f t="shared" si="1030"/>
        <v>0</v>
      </c>
      <c r="WU129">
        <f t="shared" si="1031"/>
        <v>0</v>
      </c>
      <c r="WV129">
        <f t="shared" si="1032"/>
        <v>0</v>
      </c>
      <c r="WW129">
        <f t="shared" si="1033"/>
        <v>0</v>
      </c>
      <c r="WX129">
        <f t="shared" si="1034"/>
        <v>0</v>
      </c>
      <c r="WY129">
        <f t="shared" si="1035"/>
        <v>0</v>
      </c>
      <c r="WZ129">
        <f t="shared" si="1036"/>
        <v>0</v>
      </c>
      <c r="XA129">
        <f t="shared" si="1037"/>
        <v>0</v>
      </c>
      <c r="XB129">
        <f t="shared" si="1038"/>
        <v>0</v>
      </c>
      <c r="XC129">
        <f t="shared" si="1039"/>
        <v>0</v>
      </c>
      <c r="XD129">
        <f t="shared" si="1040"/>
        <v>0</v>
      </c>
      <c r="XE129">
        <f t="shared" si="1041"/>
        <v>0</v>
      </c>
      <c r="XF129">
        <f t="shared" si="1042"/>
        <v>0</v>
      </c>
      <c r="XG129">
        <f t="shared" si="1043"/>
        <v>0</v>
      </c>
      <c r="XH129">
        <f t="shared" si="1044"/>
        <v>0</v>
      </c>
      <c r="XI129">
        <f t="shared" si="1045"/>
        <v>0</v>
      </c>
      <c r="XJ129">
        <f t="shared" si="1046"/>
        <v>0</v>
      </c>
      <c r="XK129">
        <f t="shared" si="1047"/>
        <v>0</v>
      </c>
      <c r="XL129">
        <f t="shared" si="1048"/>
        <v>0</v>
      </c>
      <c r="XM129">
        <f t="shared" si="1049"/>
        <v>0</v>
      </c>
      <c r="XN129">
        <f t="shared" si="1050"/>
        <v>0</v>
      </c>
      <c r="XO129">
        <f t="shared" si="1051"/>
        <v>0</v>
      </c>
      <c r="XP129">
        <f t="shared" si="1052"/>
        <v>0</v>
      </c>
      <c r="XQ129">
        <f t="shared" si="1053"/>
        <v>0</v>
      </c>
      <c r="XR129">
        <f t="shared" si="1054"/>
        <v>0</v>
      </c>
      <c r="XS129">
        <f t="shared" si="1055"/>
        <v>0</v>
      </c>
      <c r="XT129">
        <f t="shared" si="1056"/>
        <v>0</v>
      </c>
      <c r="XU129">
        <f t="shared" si="1057"/>
        <v>0</v>
      </c>
      <c r="XV129">
        <f t="shared" si="1058"/>
        <v>0</v>
      </c>
      <c r="XX129">
        <f t="shared" si="1059"/>
        <v>0</v>
      </c>
      <c r="XY129">
        <f t="shared" si="1060"/>
        <v>0</v>
      </c>
      <c r="XZ129">
        <f t="shared" si="1061"/>
        <v>0</v>
      </c>
    </row>
    <row r="130" spans="1:650" x14ac:dyDescent="0.45">
      <c r="B130" s="31" t="str">
        <f>IF((IF($D$20="Snowball",CJ73,FL73)&gt;0.005),70,"")</f>
        <v/>
      </c>
      <c r="C130" s="32" t="str">
        <f>IF(AND((IF($D$20="Snowball",CJ73,FL73)&gt;0.005),$D$19&lt;&gt;""),EDATE($D$19,69),"")</f>
        <v/>
      </c>
      <c r="D130" s="29" t="str">
        <f t="shared" si="1148"/>
        <v/>
      </c>
      <c r="E130" s="29" t="str">
        <f t="shared" si="1149"/>
        <v/>
      </c>
      <c r="F130" s="29" t="str">
        <f t="shared" si="1150"/>
        <v/>
      </c>
      <c r="G130" s="29" t="str">
        <f t="shared" si="1151"/>
        <v/>
      </c>
      <c r="H130" s="35" t="str">
        <f t="shared" si="1152"/>
        <v/>
      </c>
      <c r="I130" s="36" t="str">
        <f t="shared" si="1153"/>
        <v/>
      </c>
      <c r="WH130">
        <v>127</v>
      </c>
      <c r="WI130">
        <f t="shared" si="1132"/>
        <v>0</v>
      </c>
      <c r="WJ130">
        <f t="shared" si="1133"/>
        <v>0</v>
      </c>
      <c r="WK130">
        <f t="shared" si="1134"/>
        <v>0</v>
      </c>
      <c r="WL130">
        <f t="shared" si="1135"/>
        <v>0</v>
      </c>
      <c r="WM130">
        <f t="shared" si="1136"/>
        <v>0</v>
      </c>
      <c r="WN130">
        <f t="shared" si="1137"/>
        <v>0</v>
      </c>
      <c r="WO130">
        <f t="shared" si="1138"/>
        <v>0</v>
      </c>
      <c r="WP130">
        <f t="shared" si="1139"/>
        <v>0</v>
      </c>
      <c r="WQ130">
        <f t="shared" si="1140"/>
        <v>0</v>
      </c>
      <c r="WR130">
        <f t="shared" si="1141"/>
        <v>0</v>
      </c>
      <c r="WS130">
        <f t="shared" si="1029"/>
        <v>0</v>
      </c>
      <c r="WT130">
        <f t="shared" si="1030"/>
        <v>0</v>
      </c>
      <c r="WU130">
        <f t="shared" si="1031"/>
        <v>0</v>
      </c>
      <c r="WV130">
        <f t="shared" si="1032"/>
        <v>0</v>
      </c>
      <c r="WW130">
        <f t="shared" si="1033"/>
        <v>0</v>
      </c>
      <c r="WX130">
        <f t="shared" si="1034"/>
        <v>0</v>
      </c>
      <c r="WY130">
        <f t="shared" si="1035"/>
        <v>0</v>
      </c>
      <c r="WZ130">
        <f t="shared" si="1036"/>
        <v>0</v>
      </c>
      <c r="XA130">
        <f t="shared" si="1037"/>
        <v>0</v>
      </c>
      <c r="XB130">
        <f t="shared" si="1038"/>
        <v>0</v>
      </c>
      <c r="XC130">
        <f t="shared" si="1039"/>
        <v>0</v>
      </c>
      <c r="XD130">
        <f t="shared" si="1040"/>
        <v>0</v>
      </c>
      <c r="XE130">
        <f t="shared" si="1041"/>
        <v>0</v>
      </c>
      <c r="XF130">
        <f t="shared" si="1042"/>
        <v>0</v>
      </c>
      <c r="XG130">
        <f t="shared" si="1043"/>
        <v>0</v>
      </c>
      <c r="XH130">
        <f t="shared" si="1044"/>
        <v>0</v>
      </c>
      <c r="XI130">
        <f t="shared" si="1045"/>
        <v>0</v>
      </c>
      <c r="XJ130">
        <f t="shared" si="1046"/>
        <v>0</v>
      </c>
      <c r="XK130">
        <f t="shared" si="1047"/>
        <v>0</v>
      </c>
      <c r="XL130">
        <f t="shared" si="1048"/>
        <v>0</v>
      </c>
      <c r="XM130">
        <f t="shared" si="1049"/>
        <v>0</v>
      </c>
      <c r="XN130">
        <f t="shared" si="1050"/>
        <v>0</v>
      </c>
      <c r="XO130">
        <f t="shared" si="1051"/>
        <v>0</v>
      </c>
      <c r="XP130">
        <f t="shared" si="1052"/>
        <v>0</v>
      </c>
      <c r="XQ130">
        <f t="shared" si="1053"/>
        <v>0</v>
      </c>
      <c r="XR130">
        <f t="shared" si="1054"/>
        <v>0</v>
      </c>
      <c r="XS130">
        <f t="shared" si="1055"/>
        <v>0</v>
      </c>
      <c r="XT130">
        <f t="shared" si="1056"/>
        <v>0</v>
      </c>
      <c r="XU130">
        <f t="shared" si="1057"/>
        <v>0</v>
      </c>
      <c r="XV130">
        <f t="shared" si="1058"/>
        <v>0</v>
      </c>
      <c r="XX130">
        <f t="shared" si="1059"/>
        <v>0</v>
      </c>
      <c r="XY130">
        <f t="shared" si="1060"/>
        <v>0</v>
      </c>
      <c r="XZ130">
        <f t="shared" si="1061"/>
        <v>0</v>
      </c>
    </row>
    <row r="131" spans="1:650" x14ac:dyDescent="0.45">
      <c r="B131" s="31" t="str">
        <f>IF((IF($D$20="Snowball",CJ74,FL74)&gt;0.005),71,"")</f>
        <v/>
      </c>
      <c r="C131" s="32" t="str">
        <f>IF(AND((IF($D$20="Snowball",CJ74,FL74)&gt;0.005),$D$19&lt;&gt;""),EDATE($D$19,70),"")</f>
        <v/>
      </c>
      <c r="D131" s="29" t="str">
        <f t="shared" si="1148"/>
        <v/>
      </c>
      <c r="E131" s="29" t="str">
        <f t="shared" si="1149"/>
        <v/>
      </c>
      <c r="F131" s="29" t="str">
        <f t="shared" si="1150"/>
        <v/>
      </c>
      <c r="G131" s="29" t="str">
        <f t="shared" si="1151"/>
        <v/>
      </c>
      <c r="H131" s="35" t="str">
        <f t="shared" si="1152"/>
        <v/>
      </c>
      <c r="I131" s="36" t="str">
        <f t="shared" si="1153"/>
        <v/>
      </c>
      <c r="WH131">
        <v>128</v>
      </c>
      <c r="WI131">
        <f t="shared" si="1132"/>
        <v>0</v>
      </c>
      <c r="WJ131">
        <f t="shared" si="1133"/>
        <v>0</v>
      </c>
      <c r="WK131">
        <f t="shared" si="1134"/>
        <v>0</v>
      </c>
      <c r="WL131">
        <f t="shared" si="1135"/>
        <v>0</v>
      </c>
      <c r="WM131">
        <f t="shared" si="1136"/>
        <v>0</v>
      </c>
      <c r="WN131">
        <f t="shared" si="1137"/>
        <v>0</v>
      </c>
      <c r="WO131">
        <f t="shared" si="1138"/>
        <v>0</v>
      </c>
      <c r="WP131">
        <f t="shared" si="1139"/>
        <v>0</v>
      </c>
      <c r="WQ131">
        <f t="shared" si="1140"/>
        <v>0</v>
      </c>
      <c r="WR131">
        <f t="shared" si="1141"/>
        <v>0</v>
      </c>
      <c r="WS131">
        <f t="shared" si="1029"/>
        <v>0</v>
      </c>
      <c r="WT131">
        <f t="shared" si="1030"/>
        <v>0</v>
      </c>
      <c r="WU131">
        <f t="shared" si="1031"/>
        <v>0</v>
      </c>
      <c r="WV131">
        <f t="shared" si="1032"/>
        <v>0</v>
      </c>
      <c r="WW131">
        <f t="shared" si="1033"/>
        <v>0</v>
      </c>
      <c r="WX131">
        <f t="shared" si="1034"/>
        <v>0</v>
      </c>
      <c r="WY131">
        <f t="shared" si="1035"/>
        <v>0</v>
      </c>
      <c r="WZ131">
        <f t="shared" si="1036"/>
        <v>0</v>
      </c>
      <c r="XA131">
        <f t="shared" si="1037"/>
        <v>0</v>
      </c>
      <c r="XB131">
        <f t="shared" si="1038"/>
        <v>0</v>
      </c>
      <c r="XC131">
        <f t="shared" si="1039"/>
        <v>0</v>
      </c>
      <c r="XD131">
        <f t="shared" si="1040"/>
        <v>0</v>
      </c>
      <c r="XE131">
        <f t="shared" si="1041"/>
        <v>0</v>
      </c>
      <c r="XF131">
        <f t="shared" si="1042"/>
        <v>0</v>
      </c>
      <c r="XG131">
        <f t="shared" si="1043"/>
        <v>0</v>
      </c>
      <c r="XH131">
        <f t="shared" si="1044"/>
        <v>0</v>
      </c>
      <c r="XI131">
        <f t="shared" si="1045"/>
        <v>0</v>
      </c>
      <c r="XJ131">
        <f t="shared" si="1046"/>
        <v>0</v>
      </c>
      <c r="XK131">
        <f t="shared" si="1047"/>
        <v>0</v>
      </c>
      <c r="XL131">
        <f t="shared" si="1048"/>
        <v>0</v>
      </c>
      <c r="XM131">
        <f t="shared" si="1049"/>
        <v>0</v>
      </c>
      <c r="XN131">
        <f t="shared" si="1050"/>
        <v>0</v>
      </c>
      <c r="XO131">
        <f t="shared" si="1051"/>
        <v>0</v>
      </c>
      <c r="XP131">
        <f t="shared" si="1052"/>
        <v>0</v>
      </c>
      <c r="XQ131">
        <f t="shared" si="1053"/>
        <v>0</v>
      </c>
      <c r="XR131">
        <f t="shared" si="1054"/>
        <v>0</v>
      </c>
      <c r="XS131">
        <f t="shared" si="1055"/>
        <v>0</v>
      </c>
      <c r="XT131">
        <f t="shared" si="1056"/>
        <v>0</v>
      </c>
      <c r="XU131">
        <f t="shared" si="1057"/>
        <v>0</v>
      </c>
      <c r="XV131">
        <f t="shared" si="1058"/>
        <v>0</v>
      </c>
      <c r="XX131">
        <f t="shared" si="1059"/>
        <v>0</v>
      </c>
      <c r="XY131">
        <f t="shared" si="1060"/>
        <v>0</v>
      </c>
      <c r="XZ131">
        <f t="shared" si="1061"/>
        <v>0</v>
      </c>
    </row>
    <row r="132" spans="1:650" x14ac:dyDescent="0.45">
      <c r="B132" s="31" t="str">
        <f>IF((IF($D$20="Snowball",CJ75,FL75)&gt;0.005),72,"")</f>
        <v/>
      </c>
      <c r="C132" s="32" t="str">
        <f>IF(AND((IF($D$20="Snowball",CJ75,FL75)&gt;0.005),$D$19&lt;&gt;""),EDATE($D$19,71),"")</f>
        <v/>
      </c>
      <c r="D132" s="29" t="str">
        <f t="shared" si="1148"/>
        <v/>
      </c>
      <c r="E132" s="29" t="str">
        <f t="shared" si="1149"/>
        <v/>
      </c>
      <c r="F132" s="29" t="str">
        <f t="shared" si="1150"/>
        <v/>
      </c>
      <c r="G132" s="29" t="str">
        <f t="shared" si="1151"/>
        <v/>
      </c>
      <c r="H132" s="35" t="str">
        <f t="shared" si="1152"/>
        <v/>
      </c>
      <c r="I132" s="36" t="str">
        <f t="shared" si="1153"/>
        <v/>
      </c>
      <c r="WH132">
        <v>129</v>
      </c>
      <c r="WI132">
        <f t="shared" si="1132"/>
        <v>0</v>
      </c>
      <c r="WJ132">
        <f t="shared" si="1133"/>
        <v>0</v>
      </c>
      <c r="WK132">
        <f t="shared" si="1134"/>
        <v>0</v>
      </c>
      <c r="WL132">
        <f t="shared" si="1135"/>
        <v>0</v>
      </c>
      <c r="WM132">
        <f t="shared" si="1136"/>
        <v>0</v>
      </c>
      <c r="WN132">
        <f t="shared" si="1137"/>
        <v>0</v>
      </c>
      <c r="WO132">
        <f t="shared" si="1138"/>
        <v>0</v>
      </c>
      <c r="WP132">
        <f t="shared" si="1139"/>
        <v>0</v>
      </c>
      <c r="WQ132">
        <f t="shared" si="1140"/>
        <v>0</v>
      </c>
      <c r="WR132">
        <f t="shared" si="1141"/>
        <v>0</v>
      </c>
      <c r="WS132">
        <f t="shared" ref="WS132:WS195" si="1154">IF(WI132&lt;=0,0,MIN($F$7,(WI132+ROUND(WI132*$E$7/12,2))))</f>
        <v>0</v>
      </c>
      <c r="WT132">
        <f t="shared" ref="WT132:WT195" si="1155">IF(WJ132&lt;=0,0,MIN($F$8,(WJ132+ROUND(WJ132*$E$8/12,2))))</f>
        <v>0</v>
      </c>
      <c r="WU132">
        <f t="shared" ref="WU132:WU195" si="1156">IF(WK132&lt;=0,0,MIN($F$9,(WK132+ROUND(WK132*$E$9/12,2))))</f>
        <v>0</v>
      </c>
      <c r="WV132">
        <f t="shared" ref="WV132:WV195" si="1157">IF(WL132&lt;=0,0,MIN($F$10,(WL132+ROUND(WL132*$E$10/12,2))))</f>
        <v>0</v>
      </c>
      <c r="WW132">
        <f t="shared" ref="WW132:WW195" si="1158">IF(WM132&lt;=0,0,MIN($F$11,(WM132+ROUND(WM132*$E$11/12,2))))</f>
        <v>0</v>
      </c>
      <c r="WX132">
        <f t="shared" ref="WX132:WX195" si="1159">IF(WN132&lt;=0,0,MIN($F$12,(WN132+ROUND(WN132*$E$12/12,2))))</f>
        <v>0</v>
      </c>
      <c r="WY132">
        <f t="shared" ref="WY132:WY195" si="1160">IF(WO132&lt;=0,0,MIN($F$13,(WO132+ROUND(WO132*$E$13/12,2))))</f>
        <v>0</v>
      </c>
      <c r="WZ132">
        <f t="shared" ref="WZ132:WZ195" si="1161">IF(WP132&lt;=0,0,MIN($F$14,(WP132+ROUND(WP132*$E$14/12,2))))</f>
        <v>0</v>
      </c>
      <c r="XA132">
        <f t="shared" ref="XA132:XA195" si="1162">IF(WQ132&lt;=0,0,MIN($F$15,(WQ132+ROUND(WQ132*$E$15/12,2))))</f>
        <v>0</v>
      </c>
      <c r="XB132">
        <f t="shared" ref="XB132:XB195" si="1163">IF(WR132&lt;=0,0,MIN($F$16,(WR132+ROUND(WR132*$E$16/12,2))))</f>
        <v>0</v>
      </c>
      <c r="XC132">
        <f t="shared" ref="XC132:XC195" si="1164">MAX(0,(WI132+ROUND(WI132*$E$7/12,2))-WS132)</f>
        <v>0</v>
      </c>
      <c r="XD132">
        <f t="shared" ref="XD132:XD195" si="1165">MAX(0,(WJ132+ROUND(WJ132*$E$8/12,2))-WT132)</f>
        <v>0</v>
      </c>
      <c r="XE132">
        <f t="shared" ref="XE132:XE195" si="1166">MAX(0,(WK132+ROUND(WK132*$E$9/12,2))-WU132)</f>
        <v>0</v>
      </c>
      <c r="XF132">
        <f t="shared" ref="XF132:XF195" si="1167">MAX(0,(WL132+ROUND(WL132*$E$10/12,2))-WV132)</f>
        <v>0</v>
      </c>
      <c r="XG132">
        <f t="shared" ref="XG132:XG195" si="1168">MAX(0,(WM132+ROUND(WM132*$E$11/12,2))-WW132)</f>
        <v>0</v>
      </c>
      <c r="XH132">
        <f t="shared" ref="XH132:XH195" si="1169">MAX(0,(WN132+ROUND(WN132*$E$12/12,2))-WX132)</f>
        <v>0</v>
      </c>
      <c r="XI132">
        <f t="shared" ref="XI132:XI195" si="1170">MAX(0,(WO132+ROUND(WO132*$E$13/12,2))-WY132)</f>
        <v>0</v>
      </c>
      <c r="XJ132">
        <f t="shared" ref="XJ132:XJ195" si="1171">MAX(0,(WP132+ROUND(WP132*$E$14/12,2))-WZ132)</f>
        <v>0</v>
      </c>
      <c r="XK132">
        <f t="shared" ref="XK132:XK195" si="1172">MAX(0,(WQ132+ROUND(WQ132*$E$15/12,2))-XA132)</f>
        <v>0</v>
      </c>
      <c r="XL132">
        <f t="shared" ref="XL132:XL195" si="1173">MAX(0,(WR132+ROUND(WR132*$E$16/12,2))-XB132)</f>
        <v>0</v>
      </c>
      <c r="XM132">
        <f t="shared" ref="XM132:XM195" si="1174">IF(WI132&lt;=0,0,ROUND(MAX(0,(WI132+ROUND(WI132*$E$7/12,2))-WS132),2))</f>
        <v>0</v>
      </c>
      <c r="XN132">
        <f t="shared" ref="XN132:XN195" si="1175">IF(WJ132&lt;=0,0,ROUND(MAX(0,(WJ132+ROUND(WJ132*$E$8/12,2))-WT132),2))</f>
        <v>0</v>
      </c>
      <c r="XO132">
        <f t="shared" ref="XO132:XO195" si="1176">IF(WK132&lt;=0,0,ROUND(MAX(0,(WK132+ROUND(WK132*$E$9/12,2))-WU132),2))</f>
        <v>0</v>
      </c>
      <c r="XP132">
        <f t="shared" ref="XP132:XP195" si="1177">IF(WL132&lt;=0,0,ROUND(MAX(0,(WL132+ROUND(WL132*$E$10/12,2))-WV132),2))</f>
        <v>0</v>
      </c>
      <c r="XQ132">
        <f t="shared" ref="XQ132:XQ195" si="1178">IF(WM132&lt;=0,0,ROUND(MAX(0,(WM132+ROUND(WM132*$E$11/12,2))-WW132),2))</f>
        <v>0</v>
      </c>
      <c r="XR132">
        <f t="shared" ref="XR132:XR195" si="1179">IF(WN132&lt;=0,0,ROUND(MAX(0,(WN132+ROUND(WN132*$E$12/12,2))-WX132),2))</f>
        <v>0</v>
      </c>
      <c r="XS132">
        <f t="shared" ref="XS132:XS195" si="1180">IF(WO132&lt;=0,0,ROUND(MAX(0,(WO132+ROUND(WO132*$E$13/12,2))-WY132),2))</f>
        <v>0</v>
      </c>
      <c r="XT132">
        <f t="shared" ref="XT132:XT195" si="1181">IF(WP132&lt;=0,0,ROUND(MAX(0,(WP132+ROUND(WP132*$E$14/12,2))-WZ132),2))</f>
        <v>0</v>
      </c>
      <c r="XU132">
        <f t="shared" ref="XU132:XU195" si="1182">IF(WQ132&lt;=0,0,ROUND(MAX(0,(WQ132+ROUND(WQ132*$E$15/12,2))-XA132),2))</f>
        <v>0</v>
      </c>
      <c r="XV132">
        <f t="shared" ref="XV132:XV195" si="1183">IF(WR132&lt;=0,0,ROUND(MAX(0,(WR132+ROUND(WR132*$E$16/12,2))-XB132),2))</f>
        <v>0</v>
      </c>
      <c r="XX132">
        <f t="shared" ref="XX132:XX195" si="1184">SUM(WI132:WR132)</f>
        <v>0</v>
      </c>
      <c r="XY132">
        <f t="shared" ref="XY132:XY195" si="1185">SUM(XM132:XV132)</f>
        <v>0</v>
      </c>
      <c r="XZ132">
        <f t="shared" ref="XZ132:XZ195" si="1186">SUMPRODUCT(ROUND(WI132:WR132*$YG$2:$YP$2/12,2))</f>
        <v>0</v>
      </c>
    </row>
    <row r="133" spans="1:650" x14ac:dyDescent="0.45">
      <c r="WH133">
        <v>130</v>
      </c>
      <c r="WI133">
        <f t="shared" ref="WI133:WI196" si="1187">XM132</f>
        <v>0</v>
      </c>
      <c r="WJ133">
        <f t="shared" ref="WJ133:WJ196" si="1188">XN132</f>
        <v>0</v>
      </c>
      <c r="WK133">
        <f t="shared" ref="WK133:WK196" si="1189">XO132</f>
        <v>0</v>
      </c>
      <c r="WL133">
        <f t="shared" ref="WL133:WL196" si="1190">XP132</f>
        <v>0</v>
      </c>
      <c r="WM133">
        <f t="shared" ref="WM133:WM196" si="1191">XQ132</f>
        <v>0</v>
      </c>
      <c r="WN133">
        <f t="shared" ref="WN133:WN196" si="1192">XR132</f>
        <v>0</v>
      </c>
      <c r="WO133">
        <f t="shared" ref="WO133:WO196" si="1193">XS132</f>
        <v>0</v>
      </c>
      <c r="WP133">
        <f t="shared" ref="WP133:WP196" si="1194">XT132</f>
        <v>0</v>
      </c>
      <c r="WQ133">
        <f t="shared" ref="WQ133:WQ196" si="1195">XU132</f>
        <v>0</v>
      </c>
      <c r="WR133">
        <f t="shared" ref="WR133:WR196" si="1196">XV132</f>
        <v>0</v>
      </c>
      <c r="WS133">
        <f t="shared" si="1154"/>
        <v>0</v>
      </c>
      <c r="WT133">
        <f t="shared" si="1155"/>
        <v>0</v>
      </c>
      <c r="WU133">
        <f t="shared" si="1156"/>
        <v>0</v>
      </c>
      <c r="WV133">
        <f t="shared" si="1157"/>
        <v>0</v>
      </c>
      <c r="WW133">
        <f t="shared" si="1158"/>
        <v>0</v>
      </c>
      <c r="WX133">
        <f t="shared" si="1159"/>
        <v>0</v>
      </c>
      <c r="WY133">
        <f t="shared" si="1160"/>
        <v>0</v>
      </c>
      <c r="WZ133">
        <f t="shared" si="1161"/>
        <v>0</v>
      </c>
      <c r="XA133">
        <f t="shared" si="1162"/>
        <v>0</v>
      </c>
      <c r="XB133">
        <f t="shared" si="1163"/>
        <v>0</v>
      </c>
      <c r="XC133">
        <f t="shared" si="1164"/>
        <v>0</v>
      </c>
      <c r="XD133">
        <f t="shared" si="1165"/>
        <v>0</v>
      </c>
      <c r="XE133">
        <f t="shared" si="1166"/>
        <v>0</v>
      </c>
      <c r="XF133">
        <f t="shared" si="1167"/>
        <v>0</v>
      </c>
      <c r="XG133">
        <f t="shared" si="1168"/>
        <v>0</v>
      </c>
      <c r="XH133">
        <f t="shared" si="1169"/>
        <v>0</v>
      </c>
      <c r="XI133">
        <f t="shared" si="1170"/>
        <v>0</v>
      </c>
      <c r="XJ133">
        <f t="shared" si="1171"/>
        <v>0</v>
      </c>
      <c r="XK133">
        <f t="shared" si="1172"/>
        <v>0</v>
      </c>
      <c r="XL133">
        <f t="shared" si="1173"/>
        <v>0</v>
      </c>
      <c r="XM133">
        <f t="shared" si="1174"/>
        <v>0</v>
      </c>
      <c r="XN133">
        <f t="shared" si="1175"/>
        <v>0</v>
      </c>
      <c r="XO133">
        <f t="shared" si="1176"/>
        <v>0</v>
      </c>
      <c r="XP133">
        <f t="shared" si="1177"/>
        <v>0</v>
      </c>
      <c r="XQ133">
        <f t="shared" si="1178"/>
        <v>0</v>
      </c>
      <c r="XR133">
        <f t="shared" si="1179"/>
        <v>0</v>
      </c>
      <c r="XS133">
        <f t="shared" si="1180"/>
        <v>0</v>
      </c>
      <c r="XT133">
        <f t="shared" si="1181"/>
        <v>0</v>
      </c>
      <c r="XU133">
        <f t="shared" si="1182"/>
        <v>0</v>
      </c>
      <c r="XV133">
        <f t="shared" si="1183"/>
        <v>0</v>
      </c>
      <c r="XX133">
        <f t="shared" si="1184"/>
        <v>0</v>
      </c>
      <c r="XY133">
        <f t="shared" si="1185"/>
        <v>0</v>
      </c>
      <c r="XZ133">
        <f t="shared" si="1186"/>
        <v>0</v>
      </c>
    </row>
    <row r="134" spans="1:650" x14ac:dyDescent="0.45">
      <c r="A134" s="10" t="s">
        <v>72</v>
      </c>
      <c r="B134" s="10"/>
      <c r="C134" s="10"/>
      <c r="D134" s="10"/>
      <c r="E134" s="10"/>
      <c r="F134" s="10"/>
      <c r="G134" s="10"/>
      <c r="H134" s="10"/>
      <c r="I134" s="10"/>
      <c r="WH134">
        <v>131</v>
      </c>
      <c r="WI134">
        <f t="shared" si="1187"/>
        <v>0</v>
      </c>
      <c r="WJ134">
        <f t="shared" si="1188"/>
        <v>0</v>
      </c>
      <c r="WK134">
        <f t="shared" si="1189"/>
        <v>0</v>
      </c>
      <c r="WL134">
        <f t="shared" si="1190"/>
        <v>0</v>
      </c>
      <c r="WM134">
        <f t="shared" si="1191"/>
        <v>0</v>
      </c>
      <c r="WN134">
        <f t="shared" si="1192"/>
        <v>0</v>
      </c>
      <c r="WO134">
        <f t="shared" si="1193"/>
        <v>0</v>
      </c>
      <c r="WP134">
        <f t="shared" si="1194"/>
        <v>0</v>
      </c>
      <c r="WQ134">
        <f t="shared" si="1195"/>
        <v>0</v>
      </c>
      <c r="WR134">
        <f t="shared" si="1196"/>
        <v>0</v>
      </c>
      <c r="WS134">
        <f t="shared" si="1154"/>
        <v>0</v>
      </c>
      <c r="WT134">
        <f t="shared" si="1155"/>
        <v>0</v>
      </c>
      <c r="WU134">
        <f t="shared" si="1156"/>
        <v>0</v>
      </c>
      <c r="WV134">
        <f t="shared" si="1157"/>
        <v>0</v>
      </c>
      <c r="WW134">
        <f t="shared" si="1158"/>
        <v>0</v>
      </c>
      <c r="WX134">
        <f t="shared" si="1159"/>
        <v>0</v>
      </c>
      <c r="WY134">
        <f t="shared" si="1160"/>
        <v>0</v>
      </c>
      <c r="WZ134">
        <f t="shared" si="1161"/>
        <v>0</v>
      </c>
      <c r="XA134">
        <f t="shared" si="1162"/>
        <v>0</v>
      </c>
      <c r="XB134">
        <f t="shared" si="1163"/>
        <v>0</v>
      </c>
      <c r="XC134">
        <f t="shared" si="1164"/>
        <v>0</v>
      </c>
      <c r="XD134">
        <f t="shared" si="1165"/>
        <v>0</v>
      </c>
      <c r="XE134">
        <f t="shared" si="1166"/>
        <v>0</v>
      </c>
      <c r="XF134">
        <f t="shared" si="1167"/>
        <v>0</v>
      </c>
      <c r="XG134">
        <f t="shared" si="1168"/>
        <v>0</v>
      </c>
      <c r="XH134">
        <f t="shared" si="1169"/>
        <v>0</v>
      </c>
      <c r="XI134">
        <f t="shared" si="1170"/>
        <v>0</v>
      </c>
      <c r="XJ134">
        <f t="shared" si="1171"/>
        <v>0</v>
      </c>
      <c r="XK134">
        <f t="shared" si="1172"/>
        <v>0</v>
      </c>
      <c r="XL134">
        <f t="shared" si="1173"/>
        <v>0</v>
      </c>
      <c r="XM134">
        <f t="shared" si="1174"/>
        <v>0</v>
      </c>
      <c r="XN134">
        <f t="shared" si="1175"/>
        <v>0</v>
      </c>
      <c r="XO134">
        <f t="shared" si="1176"/>
        <v>0</v>
      </c>
      <c r="XP134">
        <f t="shared" si="1177"/>
        <v>0</v>
      </c>
      <c r="XQ134">
        <f t="shared" si="1178"/>
        <v>0</v>
      </c>
      <c r="XR134">
        <f t="shared" si="1179"/>
        <v>0</v>
      </c>
      <c r="XS134">
        <f t="shared" si="1180"/>
        <v>0</v>
      </c>
      <c r="XT134">
        <f t="shared" si="1181"/>
        <v>0</v>
      </c>
      <c r="XU134">
        <f t="shared" si="1182"/>
        <v>0</v>
      </c>
      <c r="XV134">
        <f t="shared" si="1183"/>
        <v>0</v>
      </c>
      <c r="XX134">
        <f t="shared" si="1184"/>
        <v>0</v>
      </c>
      <c r="XY134">
        <f t="shared" si="1185"/>
        <v>0</v>
      </c>
      <c r="XZ134">
        <f t="shared" si="1186"/>
        <v>0</v>
      </c>
    </row>
    <row r="135" spans="1:650" x14ac:dyDescent="0.45">
      <c r="B135" s="6" t="s">
        <v>73</v>
      </c>
      <c r="C135" s="6"/>
      <c r="D135" s="6"/>
      <c r="E135" s="6"/>
      <c r="F135" s="6"/>
      <c r="G135" s="6"/>
      <c r="H135" s="6"/>
      <c r="I135" s="6"/>
      <c r="WH135">
        <v>132</v>
      </c>
      <c r="WI135">
        <f t="shared" si="1187"/>
        <v>0</v>
      </c>
      <c r="WJ135">
        <f t="shared" si="1188"/>
        <v>0</v>
      </c>
      <c r="WK135">
        <f t="shared" si="1189"/>
        <v>0</v>
      </c>
      <c r="WL135">
        <f t="shared" si="1190"/>
        <v>0</v>
      </c>
      <c r="WM135">
        <f t="shared" si="1191"/>
        <v>0</v>
      </c>
      <c r="WN135">
        <f t="shared" si="1192"/>
        <v>0</v>
      </c>
      <c r="WO135">
        <f t="shared" si="1193"/>
        <v>0</v>
      </c>
      <c r="WP135">
        <f t="shared" si="1194"/>
        <v>0</v>
      </c>
      <c r="WQ135">
        <f t="shared" si="1195"/>
        <v>0</v>
      </c>
      <c r="WR135">
        <f t="shared" si="1196"/>
        <v>0</v>
      </c>
      <c r="WS135">
        <f t="shared" si="1154"/>
        <v>0</v>
      </c>
      <c r="WT135">
        <f t="shared" si="1155"/>
        <v>0</v>
      </c>
      <c r="WU135">
        <f t="shared" si="1156"/>
        <v>0</v>
      </c>
      <c r="WV135">
        <f t="shared" si="1157"/>
        <v>0</v>
      </c>
      <c r="WW135">
        <f t="shared" si="1158"/>
        <v>0</v>
      </c>
      <c r="WX135">
        <f t="shared" si="1159"/>
        <v>0</v>
      </c>
      <c r="WY135">
        <f t="shared" si="1160"/>
        <v>0</v>
      </c>
      <c r="WZ135">
        <f t="shared" si="1161"/>
        <v>0</v>
      </c>
      <c r="XA135">
        <f t="shared" si="1162"/>
        <v>0</v>
      </c>
      <c r="XB135">
        <f t="shared" si="1163"/>
        <v>0</v>
      </c>
      <c r="XC135">
        <f t="shared" si="1164"/>
        <v>0</v>
      </c>
      <c r="XD135">
        <f t="shared" si="1165"/>
        <v>0</v>
      </c>
      <c r="XE135">
        <f t="shared" si="1166"/>
        <v>0</v>
      </c>
      <c r="XF135">
        <f t="shared" si="1167"/>
        <v>0</v>
      </c>
      <c r="XG135">
        <f t="shared" si="1168"/>
        <v>0</v>
      </c>
      <c r="XH135">
        <f t="shared" si="1169"/>
        <v>0</v>
      </c>
      <c r="XI135">
        <f t="shared" si="1170"/>
        <v>0</v>
      </c>
      <c r="XJ135">
        <f t="shared" si="1171"/>
        <v>0</v>
      </c>
      <c r="XK135">
        <f t="shared" si="1172"/>
        <v>0</v>
      </c>
      <c r="XL135">
        <f t="shared" si="1173"/>
        <v>0</v>
      </c>
      <c r="XM135">
        <f t="shared" si="1174"/>
        <v>0</v>
      </c>
      <c r="XN135">
        <f t="shared" si="1175"/>
        <v>0</v>
      </c>
      <c r="XO135">
        <f t="shared" si="1176"/>
        <v>0</v>
      </c>
      <c r="XP135">
        <f t="shared" si="1177"/>
        <v>0</v>
      </c>
      <c r="XQ135">
        <f t="shared" si="1178"/>
        <v>0</v>
      </c>
      <c r="XR135">
        <f t="shared" si="1179"/>
        <v>0</v>
      </c>
      <c r="XS135">
        <f t="shared" si="1180"/>
        <v>0</v>
      </c>
      <c r="XT135">
        <f t="shared" si="1181"/>
        <v>0</v>
      </c>
      <c r="XU135">
        <f t="shared" si="1182"/>
        <v>0</v>
      </c>
      <c r="XV135">
        <f t="shared" si="1183"/>
        <v>0</v>
      </c>
      <c r="XX135">
        <f t="shared" si="1184"/>
        <v>0</v>
      </c>
      <c r="XY135">
        <f t="shared" si="1185"/>
        <v>0</v>
      </c>
      <c r="XZ135">
        <f t="shared" si="1186"/>
        <v>0</v>
      </c>
    </row>
    <row r="136" spans="1:650" x14ac:dyDescent="0.45">
      <c r="B136" s="9" t="s">
        <v>74</v>
      </c>
      <c r="C136" s="9"/>
      <c r="D136" s="37">
        <f>SUMPRODUCT(($D$7:$D$16&gt;0)*$D$7:$D$16)</f>
        <v>18500</v>
      </c>
      <c r="E136" s="9" t="s">
        <v>75</v>
      </c>
      <c r="F136" s="9"/>
      <c r="G136" s="37">
        <f>IF(COUNT($D$142:$D$165)=0,SUMPRODUCT(($D$7:$D$16&gt;0)*$D$7:$D$16),LOOKUP(2,1/($D$142:$D$165&lt;&gt;""),$D$142:$D$165))</f>
        <v>1000</v>
      </c>
      <c r="H136" s="25" t="s">
        <v>76</v>
      </c>
      <c r="I136" s="38">
        <f>IF(SUMPRODUCT(($D$7:$D$16&gt;0)*$D$7:$D$16)&lt;=0,0,(SUMPRODUCT(($D$7:$D$16&gt;0)*$D$7:$D$16)-(IF(COUNT($D$142:$D$165)=0,SUMPRODUCT(($D$7:$D$16&gt;0)*$D$7:$D$16),LOOKUP(2,1/($D$142:$D$165&lt;&gt;""),$D$142:$D$165))))/SUMPRODUCT(($D$7:$D$16&gt;0)*$D$7:$D$16))</f>
        <v>0.94594594594594594</v>
      </c>
      <c r="WH136">
        <v>133</v>
      </c>
      <c r="WI136">
        <f t="shared" si="1187"/>
        <v>0</v>
      </c>
      <c r="WJ136">
        <f t="shared" si="1188"/>
        <v>0</v>
      </c>
      <c r="WK136">
        <f t="shared" si="1189"/>
        <v>0</v>
      </c>
      <c r="WL136">
        <f t="shared" si="1190"/>
        <v>0</v>
      </c>
      <c r="WM136">
        <f t="shared" si="1191"/>
        <v>0</v>
      </c>
      <c r="WN136">
        <f t="shared" si="1192"/>
        <v>0</v>
      </c>
      <c r="WO136">
        <f t="shared" si="1193"/>
        <v>0</v>
      </c>
      <c r="WP136">
        <f t="shared" si="1194"/>
        <v>0</v>
      </c>
      <c r="WQ136">
        <f t="shared" si="1195"/>
        <v>0</v>
      </c>
      <c r="WR136">
        <f t="shared" si="1196"/>
        <v>0</v>
      </c>
      <c r="WS136">
        <f t="shared" si="1154"/>
        <v>0</v>
      </c>
      <c r="WT136">
        <f t="shared" si="1155"/>
        <v>0</v>
      </c>
      <c r="WU136">
        <f t="shared" si="1156"/>
        <v>0</v>
      </c>
      <c r="WV136">
        <f t="shared" si="1157"/>
        <v>0</v>
      </c>
      <c r="WW136">
        <f t="shared" si="1158"/>
        <v>0</v>
      </c>
      <c r="WX136">
        <f t="shared" si="1159"/>
        <v>0</v>
      </c>
      <c r="WY136">
        <f t="shared" si="1160"/>
        <v>0</v>
      </c>
      <c r="WZ136">
        <f t="shared" si="1161"/>
        <v>0</v>
      </c>
      <c r="XA136">
        <f t="shared" si="1162"/>
        <v>0</v>
      </c>
      <c r="XB136">
        <f t="shared" si="1163"/>
        <v>0</v>
      </c>
      <c r="XC136">
        <f t="shared" si="1164"/>
        <v>0</v>
      </c>
      <c r="XD136">
        <f t="shared" si="1165"/>
        <v>0</v>
      </c>
      <c r="XE136">
        <f t="shared" si="1166"/>
        <v>0</v>
      </c>
      <c r="XF136">
        <f t="shared" si="1167"/>
        <v>0</v>
      </c>
      <c r="XG136">
        <f t="shared" si="1168"/>
        <v>0</v>
      </c>
      <c r="XH136">
        <f t="shared" si="1169"/>
        <v>0</v>
      </c>
      <c r="XI136">
        <f t="shared" si="1170"/>
        <v>0</v>
      </c>
      <c r="XJ136">
        <f t="shared" si="1171"/>
        <v>0</v>
      </c>
      <c r="XK136">
        <f t="shared" si="1172"/>
        <v>0</v>
      </c>
      <c r="XL136">
        <f t="shared" si="1173"/>
        <v>0</v>
      </c>
      <c r="XM136">
        <f t="shared" si="1174"/>
        <v>0</v>
      </c>
      <c r="XN136">
        <f t="shared" si="1175"/>
        <v>0</v>
      </c>
      <c r="XO136">
        <f t="shared" si="1176"/>
        <v>0</v>
      </c>
      <c r="XP136">
        <f t="shared" si="1177"/>
        <v>0</v>
      </c>
      <c r="XQ136">
        <f t="shared" si="1178"/>
        <v>0</v>
      </c>
      <c r="XR136">
        <f t="shared" si="1179"/>
        <v>0</v>
      </c>
      <c r="XS136">
        <f t="shared" si="1180"/>
        <v>0</v>
      </c>
      <c r="XT136">
        <f t="shared" si="1181"/>
        <v>0</v>
      </c>
      <c r="XU136">
        <f t="shared" si="1182"/>
        <v>0</v>
      </c>
      <c r="XV136">
        <f t="shared" si="1183"/>
        <v>0</v>
      </c>
      <c r="XX136">
        <f t="shared" si="1184"/>
        <v>0</v>
      </c>
      <c r="XY136">
        <f t="shared" si="1185"/>
        <v>0</v>
      </c>
      <c r="XZ136">
        <f t="shared" si="1186"/>
        <v>0</v>
      </c>
    </row>
    <row r="137" spans="1:650" x14ac:dyDescent="0.45">
      <c r="WH137">
        <v>134</v>
      </c>
      <c r="WI137">
        <f t="shared" si="1187"/>
        <v>0</v>
      </c>
      <c r="WJ137">
        <f t="shared" si="1188"/>
        <v>0</v>
      </c>
      <c r="WK137">
        <f t="shared" si="1189"/>
        <v>0</v>
      </c>
      <c r="WL137">
        <f t="shared" si="1190"/>
        <v>0</v>
      </c>
      <c r="WM137">
        <f t="shared" si="1191"/>
        <v>0</v>
      </c>
      <c r="WN137">
        <f t="shared" si="1192"/>
        <v>0</v>
      </c>
      <c r="WO137">
        <f t="shared" si="1193"/>
        <v>0</v>
      </c>
      <c r="WP137">
        <f t="shared" si="1194"/>
        <v>0</v>
      </c>
      <c r="WQ137">
        <f t="shared" si="1195"/>
        <v>0</v>
      </c>
      <c r="WR137">
        <f t="shared" si="1196"/>
        <v>0</v>
      </c>
      <c r="WS137">
        <f t="shared" si="1154"/>
        <v>0</v>
      </c>
      <c r="WT137">
        <f t="shared" si="1155"/>
        <v>0</v>
      </c>
      <c r="WU137">
        <f t="shared" si="1156"/>
        <v>0</v>
      </c>
      <c r="WV137">
        <f t="shared" si="1157"/>
        <v>0</v>
      </c>
      <c r="WW137">
        <f t="shared" si="1158"/>
        <v>0</v>
      </c>
      <c r="WX137">
        <f t="shared" si="1159"/>
        <v>0</v>
      </c>
      <c r="WY137">
        <f t="shared" si="1160"/>
        <v>0</v>
      </c>
      <c r="WZ137">
        <f t="shared" si="1161"/>
        <v>0</v>
      </c>
      <c r="XA137">
        <f t="shared" si="1162"/>
        <v>0</v>
      </c>
      <c r="XB137">
        <f t="shared" si="1163"/>
        <v>0</v>
      </c>
      <c r="XC137">
        <f t="shared" si="1164"/>
        <v>0</v>
      </c>
      <c r="XD137">
        <f t="shared" si="1165"/>
        <v>0</v>
      </c>
      <c r="XE137">
        <f t="shared" si="1166"/>
        <v>0</v>
      </c>
      <c r="XF137">
        <f t="shared" si="1167"/>
        <v>0</v>
      </c>
      <c r="XG137">
        <f t="shared" si="1168"/>
        <v>0</v>
      </c>
      <c r="XH137">
        <f t="shared" si="1169"/>
        <v>0</v>
      </c>
      <c r="XI137">
        <f t="shared" si="1170"/>
        <v>0</v>
      </c>
      <c r="XJ137">
        <f t="shared" si="1171"/>
        <v>0</v>
      </c>
      <c r="XK137">
        <f t="shared" si="1172"/>
        <v>0</v>
      </c>
      <c r="XL137">
        <f t="shared" si="1173"/>
        <v>0</v>
      </c>
      <c r="XM137">
        <f t="shared" si="1174"/>
        <v>0</v>
      </c>
      <c r="XN137">
        <f t="shared" si="1175"/>
        <v>0</v>
      </c>
      <c r="XO137">
        <f t="shared" si="1176"/>
        <v>0</v>
      </c>
      <c r="XP137">
        <f t="shared" si="1177"/>
        <v>0</v>
      </c>
      <c r="XQ137">
        <f t="shared" si="1178"/>
        <v>0</v>
      </c>
      <c r="XR137">
        <f t="shared" si="1179"/>
        <v>0</v>
      </c>
      <c r="XS137">
        <f t="shared" si="1180"/>
        <v>0</v>
      </c>
      <c r="XT137">
        <f t="shared" si="1181"/>
        <v>0</v>
      </c>
      <c r="XU137">
        <f t="shared" si="1182"/>
        <v>0</v>
      </c>
      <c r="XV137">
        <f t="shared" si="1183"/>
        <v>0</v>
      </c>
      <c r="XX137">
        <f t="shared" si="1184"/>
        <v>0</v>
      </c>
      <c r="XY137">
        <f t="shared" si="1185"/>
        <v>0</v>
      </c>
      <c r="XZ137">
        <f t="shared" si="1186"/>
        <v>0</v>
      </c>
    </row>
    <row r="138" spans="1:650" x14ac:dyDescent="0.45">
      <c r="B138" s="25" t="s">
        <v>77</v>
      </c>
      <c r="C138" s="1" t="str">
        <f>REPT("█",ROUND(IF(SUMPRODUCT(($D$7:$D$16&gt;0)*$D$7:$D$16)&lt;=0,0,(SUMPRODUCT(($D$7:$D$16&gt;0)*$D$7:$D$16)-(IF(COUNT($D$142:$D$165)=0,SUMPRODUCT(($D$7:$D$16&gt;0)*$D$7:$D$16),LOOKUP(2,1/($D$142:$D$165&lt;&gt;""),$D$142:$D$165))))/SUMPRODUCT(($D$7:$D$16&gt;0)*$D$7:$D$16))*100,0))</f>
        <v>███████████████████████████████████████████████████████████████████████████████████████████████</v>
      </c>
      <c r="D138" s="1"/>
      <c r="E138" s="1"/>
      <c r="F138" s="1"/>
      <c r="G138" s="1"/>
      <c r="H138" s="1"/>
      <c r="I138" s="1"/>
      <c r="WH138">
        <v>135</v>
      </c>
      <c r="WI138">
        <f t="shared" si="1187"/>
        <v>0</v>
      </c>
      <c r="WJ138">
        <f t="shared" si="1188"/>
        <v>0</v>
      </c>
      <c r="WK138">
        <f t="shared" si="1189"/>
        <v>0</v>
      </c>
      <c r="WL138">
        <f t="shared" si="1190"/>
        <v>0</v>
      </c>
      <c r="WM138">
        <f t="shared" si="1191"/>
        <v>0</v>
      </c>
      <c r="WN138">
        <f t="shared" si="1192"/>
        <v>0</v>
      </c>
      <c r="WO138">
        <f t="shared" si="1193"/>
        <v>0</v>
      </c>
      <c r="WP138">
        <f t="shared" si="1194"/>
        <v>0</v>
      </c>
      <c r="WQ138">
        <f t="shared" si="1195"/>
        <v>0</v>
      </c>
      <c r="WR138">
        <f t="shared" si="1196"/>
        <v>0</v>
      </c>
      <c r="WS138">
        <f t="shared" si="1154"/>
        <v>0</v>
      </c>
      <c r="WT138">
        <f t="shared" si="1155"/>
        <v>0</v>
      </c>
      <c r="WU138">
        <f t="shared" si="1156"/>
        <v>0</v>
      </c>
      <c r="WV138">
        <f t="shared" si="1157"/>
        <v>0</v>
      </c>
      <c r="WW138">
        <f t="shared" si="1158"/>
        <v>0</v>
      </c>
      <c r="WX138">
        <f t="shared" si="1159"/>
        <v>0</v>
      </c>
      <c r="WY138">
        <f t="shared" si="1160"/>
        <v>0</v>
      </c>
      <c r="WZ138">
        <f t="shared" si="1161"/>
        <v>0</v>
      </c>
      <c r="XA138">
        <f t="shared" si="1162"/>
        <v>0</v>
      </c>
      <c r="XB138">
        <f t="shared" si="1163"/>
        <v>0</v>
      </c>
      <c r="XC138">
        <f t="shared" si="1164"/>
        <v>0</v>
      </c>
      <c r="XD138">
        <f t="shared" si="1165"/>
        <v>0</v>
      </c>
      <c r="XE138">
        <f t="shared" si="1166"/>
        <v>0</v>
      </c>
      <c r="XF138">
        <f t="shared" si="1167"/>
        <v>0</v>
      </c>
      <c r="XG138">
        <f t="shared" si="1168"/>
        <v>0</v>
      </c>
      <c r="XH138">
        <f t="shared" si="1169"/>
        <v>0</v>
      </c>
      <c r="XI138">
        <f t="shared" si="1170"/>
        <v>0</v>
      </c>
      <c r="XJ138">
        <f t="shared" si="1171"/>
        <v>0</v>
      </c>
      <c r="XK138">
        <f t="shared" si="1172"/>
        <v>0</v>
      </c>
      <c r="XL138">
        <f t="shared" si="1173"/>
        <v>0</v>
      </c>
      <c r="XM138">
        <f t="shared" si="1174"/>
        <v>0</v>
      </c>
      <c r="XN138">
        <f t="shared" si="1175"/>
        <v>0</v>
      </c>
      <c r="XO138">
        <f t="shared" si="1176"/>
        <v>0</v>
      </c>
      <c r="XP138">
        <f t="shared" si="1177"/>
        <v>0</v>
      </c>
      <c r="XQ138">
        <f t="shared" si="1178"/>
        <v>0</v>
      </c>
      <c r="XR138">
        <f t="shared" si="1179"/>
        <v>0</v>
      </c>
      <c r="XS138">
        <f t="shared" si="1180"/>
        <v>0</v>
      </c>
      <c r="XT138">
        <f t="shared" si="1181"/>
        <v>0</v>
      </c>
      <c r="XU138">
        <f t="shared" si="1182"/>
        <v>0</v>
      </c>
      <c r="XV138">
        <f t="shared" si="1183"/>
        <v>0</v>
      </c>
      <c r="XX138">
        <f t="shared" si="1184"/>
        <v>0</v>
      </c>
      <c r="XY138">
        <f t="shared" si="1185"/>
        <v>0</v>
      </c>
      <c r="XZ138">
        <f t="shared" si="1186"/>
        <v>0</v>
      </c>
    </row>
    <row r="139" spans="1:650" x14ac:dyDescent="0.45">
      <c r="WH139">
        <v>136</v>
      </c>
      <c r="WI139">
        <f t="shared" si="1187"/>
        <v>0</v>
      </c>
      <c r="WJ139">
        <f t="shared" si="1188"/>
        <v>0</v>
      </c>
      <c r="WK139">
        <f t="shared" si="1189"/>
        <v>0</v>
      </c>
      <c r="WL139">
        <f t="shared" si="1190"/>
        <v>0</v>
      </c>
      <c r="WM139">
        <f t="shared" si="1191"/>
        <v>0</v>
      </c>
      <c r="WN139">
        <f t="shared" si="1192"/>
        <v>0</v>
      </c>
      <c r="WO139">
        <f t="shared" si="1193"/>
        <v>0</v>
      </c>
      <c r="WP139">
        <f t="shared" si="1194"/>
        <v>0</v>
      </c>
      <c r="WQ139">
        <f t="shared" si="1195"/>
        <v>0</v>
      </c>
      <c r="WR139">
        <f t="shared" si="1196"/>
        <v>0</v>
      </c>
      <c r="WS139">
        <f t="shared" si="1154"/>
        <v>0</v>
      </c>
      <c r="WT139">
        <f t="shared" si="1155"/>
        <v>0</v>
      </c>
      <c r="WU139">
        <f t="shared" si="1156"/>
        <v>0</v>
      </c>
      <c r="WV139">
        <f t="shared" si="1157"/>
        <v>0</v>
      </c>
      <c r="WW139">
        <f t="shared" si="1158"/>
        <v>0</v>
      </c>
      <c r="WX139">
        <f t="shared" si="1159"/>
        <v>0</v>
      </c>
      <c r="WY139">
        <f t="shared" si="1160"/>
        <v>0</v>
      </c>
      <c r="WZ139">
        <f t="shared" si="1161"/>
        <v>0</v>
      </c>
      <c r="XA139">
        <f t="shared" si="1162"/>
        <v>0</v>
      </c>
      <c r="XB139">
        <f t="shared" si="1163"/>
        <v>0</v>
      </c>
      <c r="XC139">
        <f t="shared" si="1164"/>
        <v>0</v>
      </c>
      <c r="XD139">
        <f t="shared" si="1165"/>
        <v>0</v>
      </c>
      <c r="XE139">
        <f t="shared" si="1166"/>
        <v>0</v>
      </c>
      <c r="XF139">
        <f t="shared" si="1167"/>
        <v>0</v>
      </c>
      <c r="XG139">
        <f t="shared" si="1168"/>
        <v>0</v>
      </c>
      <c r="XH139">
        <f t="shared" si="1169"/>
        <v>0</v>
      </c>
      <c r="XI139">
        <f t="shared" si="1170"/>
        <v>0</v>
      </c>
      <c r="XJ139">
        <f t="shared" si="1171"/>
        <v>0</v>
      </c>
      <c r="XK139">
        <f t="shared" si="1172"/>
        <v>0</v>
      </c>
      <c r="XL139">
        <f t="shared" si="1173"/>
        <v>0</v>
      </c>
      <c r="XM139">
        <f t="shared" si="1174"/>
        <v>0</v>
      </c>
      <c r="XN139">
        <f t="shared" si="1175"/>
        <v>0</v>
      </c>
      <c r="XO139">
        <f t="shared" si="1176"/>
        <v>0</v>
      </c>
      <c r="XP139">
        <f t="shared" si="1177"/>
        <v>0</v>
      </c>
      <c r="XQ139">
        <f t="shared" si="1178"/>
        <v>0</v>
      </c>
      <c r="XR139">
        <f t="shared" si="1179"/>
        <v>0</v>
      </c>
      <c r="XS139">
        <f t="shared" si="1180"/>
        <v>0</v>
      </c>
      <c r="XT139">
        <f t="shared" si="1181"/>
        <v>0</v>
      </c>
      <c r="XU139">
        <f t="shared" si="1182"/>
        <v>0</v>
      </c>
      <c r="XV139">
        <f t="shared" si="1183"/>
        <v>0</v>
      </c>
      <c r="XX139">
        <f t="shared" si="1184"/>
        <v>0</v>
      </c>
      <c r="XY139">
        <f t="shared" si="1185"/>
        <v>0</v>
      </c>
      <c r="XZ139">
        <f t="shared" si="1186"/>
        <v>0</v>
      </c>
    </row>
    <row r="140" spans="1:650" x14ac:dyDescent="0.45">
      <c r="B140" s="26" t="s">
        <v>64</v>
      </c>
      <c r="C140" s="26" t="s">
        <v>65</v>
      </c>
      <c r="D140" s="23" t="s">
        <v>78</v>
      </c>
      <c r="E140" s="23" t="s">
        <v>79</v>
      </c>
      <c r="F140" s="23" t="s">
        <v>80</v>
      </c>
      <c r="G140" s="26" t="s">
        <v>81</v>
      </c>
      <c r="H140" s="22" t="s">
        <v>82</v>
      </c>
      <c r="WH140">
        <v>137</v>
      </c>
      <c r="WI140">
        <f t="shared" si="1187"/>
        <v>0</v>
      </c>
      <c r="WJ140">
        <f t="shared" si="1188"/>
        <v>0</v>
      </c>
      <c r="WK140">
        <f t="shared" si="1189"/>
        <v>0</v>
      </c>
      <c r="WL140">
        <f t="shared" si="1190"/>
        <v>0</v>
      </c>
      <c r="WM140">
        <f t="shared" si="1191"/>
        <v>0</v>
      </c>
      <c r="WN140">
        <f t="shared" si="1192"/>
        <v>0</v>
      </c>
      <c r="WO140">
        <f t="shared" si="1193"/>
        <v>0</v>
      </c>
      <c r="WP140">
        <f t="shared" si="1194"/>
        <v>0</v>
      </c>
      <c r="WQ140">
        <f t="shared" si="1195"/>
        <v>0</v>
      </c>
      <c r="WR140">
        <f t="shared" si="1196"/>
        <v>0</v>
      </c>
      <c r="WS140">
        <f t="shared" si="1154"/>
        <v>0</v>
      </c>
      <c r="WT140">
        <f t="shared" si="1155"/>
        <v>0</v>
      </c>
      <c r="WU140">
        <f t="shared" si="1156"/>
        <v>0</v>
      </c>
      <c r="WV140">
        <f t="shared" si="1157"/>
        <v>0</v>
      </c>
      <c r="WW140">
        <f t="shared" si="1158"/>
        <v>0</v>
      </c>
      <c r="WX140">
        <f t="shared" si="1159"/>
        <v>0</v>
      </c>
      <c r="WY140">
        <f t="shared" si="1160"/>
        <v>0</v>
      </c>
      <c r="WZ140">
        <f t="shared" si="1161"/>
        <v>0</v>
      </c>
      <c r="XA140">
        <f t="shared" si="1162"/>
        <v>0</v>
      </c>
      <c r="XB140">
        <f t="shared" si="1163"/>
        <v>0</v>
      </c>
      <c r="XC140">
        <f t="shared" si="1164"/>
        <v>0</v>
      </c>
      <c r="XD140">
        <f t="shared" si="1165"/>
        <v>0</v>
      </c>
      <c r="XE140">
        <f t="shared" si="1166"/>
        <v>0</v>
      </c>
      <c r="XF140">
        <f t="shared" si="1167"/>
        <v>0</v>
      </c>
      <c r="XG140">
        <f t="shared" si="1168"/>
        <v>0</v>
      </c>
      <c r="XH140">
        <f t="shared" si="1169"/>
        <v>0</v>
      </c>
      <c r="XI140">
        <f t="shared" si="1170"/>
        <v>0</v>
      </c>
      <c r="XJ140">
        <f t="shared" si="1171"/>
        <v>0</v>
      </c>
      <c r="XK140">
        <f t="shared" si="1172"/>
        <v>0</v>
      </c>
      <c r="XL140">
        <f t="shared" si="1173"/>
        <v>0</v>
      </c>
      <c r="XM140">
        <f t="shared" si="1174"/>
        <v>0</v>
      </c>
      <c r="XN140">
        <f t="shared" si="1175"/>
        <v>0</v>
      </c>
      <c r="XO140">
        <f t="shared" si="1176"/>
        <v>0</v>
      </c>
      <c r="XP140">
        <f t="shared" si="1177"/>
        <v>0</v>
      </c>
      <c r="XQ140">
        <f t="shared" si="1178"/>
        <v>0</v>
      </c>
      <c r="XR140">
        <f t="shared" si="1179"/>
        <v>0</v>
      </c>
      <c r="XS140">
        <f t="shared" si="1180"/>
        <v>0</v>
      </c>
      <c r="XT140">
        <f t="shared" si="1181"/>
        <v>0</v>
      </c>
      <c r="XU140">
        <f t="shared" si="1182"/>
        <v>0</v>
      </c>
      <c r="XV140">
        <f t="shared" si="1183"/>
        <v>0</v>
      </c>
      <c r="XX140">
        <f t="shared" si="1184"/>
        <v>0</v>
      </c>
      <c r="XY140">
        <f t="shared" si="1185"/>
        <v>0</v>
      </c>
      <c r="XZ140">
        <f t="shared" si="1186"/>
        <v>0</v>
      </c>
    </row>
    <row r="141" spans="1:650" x14ac:dyDescent="0.45">
      <c r="WH141">
        <v>138</v>
      </c>
      <c r="WI141">
        <f t="shared" si="1187"/>
        <v>0</v>
      </c>
      <c r="WJ141">
        <f t="shared" si="1188"/>
        <v>0</v>
      </c>
      <c r="WK141">
        <f t="shared" si="1189"/>
        <v>0</v>
      </c>
      <c r="WL141">
        <f t="shared" si="1190"/>
        <v>0</v>
      </c>
      <c r="WM141">
        <f t="shared" si="1191"/>
        <v>0</v>
      </c>
      <c r="WN141">
        <f t="shared" si="1192"/>
        <v>0</v>
      </c>
      <c r="WO141">
        <f t="shared" si="1193"/>
        <v>0</v>
      </c>
      <c r="WP141">
        <f t="shared" si="1194"/>
        <v>0</v>
      </c>
      <c r="WQ141">
        <f t="shared" si="1195"/>
        <v>0</v>
      </c>
      <c r="WR141">
        <f t="shared" si="1196"/>
        <v>0</v>
      </c>
      <c r="WS141">
        <f t="shared" si="1154"/>
        <v>0</v>
      </c>
      <c r="WT141">
        <f t="shared" si="1155"/>
        <v>0</v>
      </c>
      <c r="WU141">
        <f t="shared" si="1156"/>
        <v>0</v>
      </c>
      <c r="WV141">
        <f t="shared" si="1157"/>
        <v>0</v>
      </c>
      <c r="WW141">
        <f t="shared" si="1158"/>
        <v>0</v>
      </c>
      <c r="WX141">
        <f t="shared" si="1159"/>
        <v>0</v>
      </c>
      <c r="WY141">
        <f t="shared" si="1160"/>
        <v>0</v>
      </c>
      <c r="WZ141">
        <f t="shared" si="1161"/>
        <v>0</v>
      </c>
      <c r="XA141">
        <f t="shared" si="1162"/>
        <v>0</v>
      </c>
      <c r="XB141">
        <f t="shared" si="1163"/>
        <v>0</v>
      </c>
      <c r="XC141">
        <f t="shared" si="1164"/>
        <v>0</v>
      </c>
      <c r="XD141">
        <f t="shared" si="1165"/>
        <v>0</v>
      </c>
      <c r="XE141">
        <f t="shared" si="1166"/>
        <v>0</v>
      </c>
      <c r="XF141">
        <f t="shared" si="1167"/>
        <v>0</v>
      </c>
      <c r="XG141">
        <f t="shared" si="1168"/>
        <v>0</v>
      </c>
      <c r="XH141">
        <f t="shared" si="1169"/>
        <v>0</v>
      </c>
      <c r="XI141">
        <f t="shared" si="1170"/>
        <v>0</v>
      </c>
      <c r="XJ141">
        <f t="shared" si="1171"/>
        <v>0</v>
      </c>
      <c r="XK141">
        <f t="shared" si="1172"/>
        <v>0</v>
      </c>
      <c r="XL141">
        <f t="shared" si="1173"/>
        <v>0</v>
      </c>
      <c r="XM141">
        <f t="shared" si="1174"/>
        <v>0</v>
      </c>
      <c r="XN141">
        <f t="shared" si="1175"/>
        <v>0</v>
      </c>
      <c r="XO141">
        <f t="shared" si="1176"/>
        <v>0</v>
      </c>
      <c r="XP141">
        <f t="shared" si="1177"/>
        <v>0</v>
      </c>
      <c r="XQ141">
        <f t="shared" si="1178"/>
        <v>0</v>
      </c>
      <c r="XR141">
        <f t="shared" si="1179"/>
        <v>0</v>
      </c>
      <c r="XS141">
        <f t="shared" si="1180"/>
        <v>0</v>
      </c>
      <c r="XT141">
        <f t="shared" si="1181"/>
        <v>0</v>
      </c>
      <c r="XU141">
        <f t="shared" si="1182"/>
        <v>0</v>
      </c>
      <c r="XV141">
        <f t="shared" si="1183"/>
        <v>0</v>
      </c>
      <c r="XX141">
        <f t="shared" si="1184"/>
        <v>0</v>
      </c>
      <c r="XY141">
        <f t="shared" si="1185"/>
        <v>0</v>
      </c>
      <c r="XZ141">
        <f t="shared" si="1186"/>
        <v>0</v>
      </c>
    </row>
    <row r="142" spans="1:650" x14ac:dyDescent="0.45">
      <c r="B142" s="31">
        <v>1</v>
      </c>
      <c r="C142" s="32">
        <f>IF($D$19="","",EDATE($D$19,0))</f>
        <v>46023</v>
      </c>
      <c r="D142" s="48">
        <v>10000</v>
      </c>
      <c r="E142" s="29">
        <f t="shared" ref="E142:E165" si="1197">IF($D142="","",SUMPRODUCT(($D$7:$D$16&gt;0)*$D$7:$D$16)-$D142)</f>
        <v>8500</v>
      </c>
      <c r="F142" s="39">
        <f t="shared" ref="F142:F165" si="1198">IF($D142="","",IF(SUMPRODUCT(($D$7:$D$16&gt;0)*$D$7:$D$16)&lt;=0,0,(SUMPRODUCT(($D$7:$D$16&gt;0)*$D$7:$D$16)-$D142)/SUMPRODUCT(($D$7:$D$16&gt;0)*$D$7:$D$16)))</f>
        <v>0.45945945945945948</v>
      </c>
      <c r="G142" s="31" t="str">
        <f t="shared" ref="G142:G165" si="1199">IF($D142="","",IF($D142&lt;=IF($D$20="Snowball",CK4,FM4)+1,"On track","Behind"))</f>
        <v>On track</v>
      </c>
      <c r="H142" s="47"/>
      <c r="WH142">
        <v>139</v>
      </c>
      <c r="WI142">
        <f t="shared" si="1187"/>
        <v>0</v>
      </c>
      <c r="WJ142">
        <f t="shared" si="1188"/>
        <v>0</v>
      </c>
      <c r="WK142">
        <f t="shared" si="1189"/>
        <v>0</v>
      </c>
      <c r="WL142">
        <f t="shared" si="1190"/>
        <v>0</v>
      </c>
      <c r="WM142">
        <f t="shared" si="1191"/>
        <v>0</v>
      </c>
      <c r="WN142">
        <f t="shared" si="1192"/>
        <v>0</v>
      </c>
      <c r="WO142">
        <f t="shared" si="1193"/>
        <v>0</v>
      </c>
      <c r="WP142">
        <f t="shared" si="1194"/>
        <v>0</v>
      </c>
      <c r="WQ142">
        <f t="shared" si="1195"/>
        <v>0</v>
      </c>
      <c r="WR142">
        <f t="shared" si="1196"/>
        <v>0</v>
      </c>
      <c r="WS142">
        <f t="shared" si="1154"/>
        <v>0</v>
      </c>
      <c r="WT142">
        <f t="shared" si="1155"/>
        <v>0</v>
      </c>
      <c r="WU142">
        <f t="shared" si="1156"/>
        <v>0</v>
      </c>
      <c r="WV142">
        <f t="shared" si="1157"/>
        <v>0</v>
      </c>
      <c r="WW142">
        <f t="shared" si="1158"/>
        <v>0</v>
      </c>
      <c r="WX142">
        <f t="shared" si="1159"/>
        <v>0</v>
      </c>
      <c r="WY142">
        <f t="shared" si="1160"/>
        <v>0</v>
      </c>
      <c r="WZ142">
        <f t="shared" si="1161"/>
        <v>0</v>
      </c>
      <c r="XA142">
        <f t="shared" si="1162"/>
        <v>0</v>
      </c>
      <c r="XB142">
        <f t="shared" si="1163"/>
        <v>0</v>
      </c>
      <c r="XC142">
        <f t="shared" si="1164"/>
        <v>0</v>
      </c>
      <c r="XD142">
        <f t="shared" si="1165"/>
        <v>0</v>
      </c>
      <c r="XE142">
        <f t="shared" si="1166"/>
        <v>0</v>
      </c>
      <c r="XF142">
        <f t="shared" si="1167"/>
        <v>0</v>
      </c>
      <c r="XG142">
        <f t="shared" si="1168"/>
        <v>0</v>
      </c>
      <c r="XH142">
        <f t="shared" si="1169"/>
        <v>0</v>
      </c>
      <c r="XI142">
        <f t="shared" si="1170"/>
        <v>0</v>
      </c>
      <c r="XJ142">
        <f t="shared" si="1171"/>
        <v>0</v>
      </c>
      <c r="XK142">
        <f t="shared" si="1172"/>
        <v>0</v>
      </c>
      <c r="XL142">
        <f t="shared" si="1173"/>
        <v>0</v>
      </c>
      <c r="XM142">
        <f t="shared" si="1174"/>
        <v>0</v>
      </c>
      <c r="XN142">
        <f t="shared" si="1175"/>
        <v>0</v>
      </c>
      <c r="XO142">
        <f t="shared" si="1176"/>
        <v>0</v>
      </c>
      <c r="XP142">
        <f t="shared" si="1177"/>
        <v>0</v>
      </c>
      <c r="XQ142">
        <f t="shared" si="1178"/>
        <v>0</v>
      </c>
      <c r="XR142">
        <f t="shared" si="1179"/>
        <v>0</v>
      </c>
      <c r="XS142">
        <f t="shared" si="1180"/>
        <v>0</v>
      </c>
      <c r="XT142">
        <f t="shared" si="1181"/>
        <v>0</v>
      </c>
      <c r="XU142">
        <f t="shared" si="1182"/>
        <v>0</v>
      </c>
      <c r="XV142">
        <f t="shared" si="1183"/>
        <v>0</v>
      </c>
      <c r="XX142">
        <f t="shared" si="1184"/>
        <v>0</v>
      </c>
      <c r="XY142">
        <f t="shared" si="1185"/>
        <v>0</v>
      </c>
      <c r="XZ142">
        <f t="shared" si="1186"/>
        <v>0</v>
      </c>
    </row>
    <row r="143" spans="1:650" x14ac:dyDescent="0.45">
      <c r="B143" s="31">
        <v>2</v>
      </c>
      <c r="C143" s="32">
        <f>IF($D$19="","",EDATE($D$19,1))</f>
        <v>46054</v>
      </c>
      <c r="D143" s="48">
        <v>1000</v>
      </c>
      <c r="E143" s="29">
        <f t="shared" si="1197"/>
        <v>17500</v>
      </c>
      <c r="F143" s="39">
        <f t="shared" si="1198"/>
        <v>0.94594594594594594</v>
      </c>
      <c r="G143" s="31" t="str">
        <f t="shared" si="1199"/>
        <v>On track</v>
      </c>
      <c r="H143" s="47"/>
      <c r="WH143">
        <v>140</v>
      </c>
      <c r="WI143">
        <f t="shared" si="1187"/>
        <v>0</v>
      </c>
      <c r="WJ143">
        <f t="shared" si="1188"/>
        <v>0</v>
      </c>
      <c r="WK143">
        <f t="shared" si="1189"/>
        <v>0</v>
      </c>
      <c r="WL143">
        <f t="shared" si="1190"/>
        <v>0</v>
      </c>
      <c r="WM143">
        <f t="shared" si="1191"/>
        <v>0</v>
      </c>
      <c r="WN143">
        <f t="shared" si="1192"/>
        <v>0</v>
      </c>
      <c r="WO143">
        <f t="shared" si="1193"/>
        <v>0</v>
      </c>
      <c r="WP143">
        <f t="shared" si="1194"/>
        <v>0</v>
      </c>
      <c r="WQ143">
        <f t="shared" si="1195"/>
        <v>0</v>
      </c>
      <c r="WR143">
        <f t="shared" si="1196"/>
        <v>0</v>
      </c>
      <c r="WS143">
        <f t="shared" si="1154"/>
        <v>0</v>
      </c>
      <c r="WT143">
        <f t="shared" si="1155"/>
        <v>0</v>
      </c>
      <c r="WU143">
        <f t="shared" si="1156"/>
        <v>0</v>
      </c>
      <c r="WV143">
        <f t="shared" si="1157"/>
        <v>0</v>
      </c>
      <c r="WW143">
        <f t="shared" si="1158"/>
        <v>0</v>
      </c>
      <c r="WX143">
        <f t="shared" si="1159"/>
        <v>0</v>
      </c>
      <c r="WY143">
        <f t="shared" si="1160"/>
        <v>0</v>
      </c>
      <c r="WZ143">
        <f t="shared" si="1161"/>
        <v>0</v>
      </c>
      <c r="XA143">
        <f t="shared" si="1162"/>
        <v>0</v>
      </c>
      <c r="XB143">
        <f t="shared" si="1163"/>
        <v>0</v>
      </c>
      <c r="XC143">
        <f t="shared" si="1164"/>
        <v>0</v>
      </c>
      <c r="XD143">
        <f t="shared" si="1165"/>
        <v>0</v>
      </c>
      <c r="XE143">
        <f t="shared" si="1166"/>
        <v>0</v>
      </c>
      <c r="XF143">
        <f t="shared" si="1167"/>
        <v>0</v>
      </c>
      <c r="XG143">
        <f t="shared" si="1168"/>
        <v>0</v>
      </c>
      <c r="XH143">
        <f t="shared" si="1169"/>
        <v>0</v>
      </c>
      <c r="XI143">
        <f t="shared" si="1170"/>
        <v>0</v>
      </c>
      <c r="XJ143">
        <f t="shared" si="1171"/>
        <v>0</v>
      </c>
      <c r="XK143">
        <f t="shared" si="1172"/>
        <v>0</v>
      </c>
      <c r="XL143">
        <f t="shared" si="1173"/>
        <v>0</v>
      </c>
      <c r="XM143">
        <f t="shared" si="1174"/>
        <v>0</v>
      </c>
      <c r="XN143">
        <f t="shared" si="1175"/>
        <v>0</v>
      </c>
      <c r="XO143">
        <f t="shared" si="1176"/>
        <v>0</v>
      </c>
      <c r="XP143">
        <f t="shared" si="1177"/>
        <v>0</v>
      </c>
      <c r="XQ143">
        <f t="shared" si="1178"/>
        <v>0</v>
      </c>
      <c r="XR143">
        <f t="shared" si="1179"/>
        <v>0</v>
      </c>
      <c r="XS143">
        <f t="shared" si="1180"/>
        <v>0</v>
      </c>
      <c r="XT143">
        <f t="shared" si="1181"/>
        <v>0</v>
      </c>
      <c r="XU143">
        <f t="shared" si="1182"/>
        <v>0</v>
      </c>
      <c r="XV143">
        <f t="shared" si="1183"/>
        <v>0</v>
      </c>
      <c r="XX143">
        <f t="shared" si="1184"/>
        <v>0</v>
      </c>
      <c r="XY143">
        <f t="shared" si="1185"/>
        <v>0</v>
      </c>
      <c r="XZ143">
        <f t="shared" si="1186"/>
        <v>0</v>
      </c>
    </row>
    <row r="144" spans="1:650" x14ac:dyDescent="0.45">
      <c r="B144" s="31">
        <v>3</v>
      </c>
      <c r="C144" s="32">
        <f>IF($D$19="","",EDATE($D$19,2))</f>
        <v>46082</v>
      </c>
      <c r="D144" s="48"/>
      <c r="E144" s="29" t="str">
        <f t="shared" si="1197"/>
        <v/>
      </c>
      <c r="F144" s="39" t="str">
        <f t="shared" si="1198"/>
        <v/>
      </c>
      <c r="G144" s="31" t="str">
        <f t="shared" si="1199"/>
        <v/>
      </c>
      <c r="H144" s="47"/>
      <c r="WH144">
        <v>141</v>
      </c>
      <c r="WI144">
        <f t="shared" si="1187"/>
        <v>0</v>
      </c>
      <c r="WJ144">
        <f t="shared" si="1188"/>
        <v>0</v>
      </c>
      <c r="WK144">
        <f t="shared" si="1189"/>
        <v>0</v>
      </c>
      <c r="WL144">
        <f t="shared" si="1190"/>
        <v>0</v>
      </c>
      <c r="WM144">
        <f t="shared" si="1191"/>
        <v>0</v>
      </c>
      <c r="WN144">
        <f t="shared" si="1192"/>
        <v>0</v>
      </c>
      <c r="WO144">
        <f t="shared" si="1193"/>
        <v>0</v>
      </c>
      <c r="WP144">
        <f t="shared" si="1194"/>
        <v>0</v>
      </c>
      <c r="WQ144">
        <f t="shared" si="1195"/>
        <v>0</v>
      </c>
      <c r="WR144">
        <f t="shared" si="1196"/>
        <v>0</v>
      </c>
      <c r="WS144">
        <f t="shared" si="1154"/>
        <v>0</v>
      </c>
      <c r="WT144">
        <f t="shared" si="1155"/>
        <v>0</v>
      </c>
      <c r="WU144">
        <f t="shared" si="1156"/>
        <v>0</v>
      </c>
      <c r="WV144">
        <f t="shared" si="1157"/>
        <v>0</v>
      </c>
      <c r="WW144">
        <f t="shared" si="1158"/>
        <v>0</v>
      </c>
      <c r="WX144">
        <f t="shared" si="1159"/>
        <v>0</v>
      </c>
      <c r="WY144">
        <f t="shared" si="1160"/>
        <v>0</v>
      </c>
      <c r="WZ144">
        <f t="shared" si="1161"/>
        <v>0</v>
      </c>
      <c r="XA144">
        <f t="shared" si="1162"/>
        <v>0</v>
      </c>
      <c r="XB144">
        <f t="shared" si="1163"/>
        <v>0</v>
      </c>
      <c r="XC144">
        <f t="shared" si="1164"/>
        <v>0</v>
      </c>
      <c r="XD144">
        <f t="shared" si="1165"/>
        <v>0</v>
      </c>
      <c r="XE144">
        <f t="shared" si="1166"/>
        <v>0</v>
      </c>
      <c r="XF144">
        <f t="shared" si="1167"/>
        <v>0</v>
      </c>
      <c r="XG144">
        <f t="shared" si="1168"/>
        <v>0</v>
      </c>
      <c r="XH144">
        <f t="shared" si="1169"/>
        <v>0</v>
      </c>
      <c r="XI144">
        <f t="shared" si="1170"/>
        <v>0</v>
      </c>
      <c r="XJ144">
        <f t="shared" si="1171"/>
        <v>0</v>
      </c>
      <c r="XK144">
        <f t="shared" si="1172"/>
        <v>0</v>
      </c>
      <c r="XL144">
        <f t="shared" si="1173"/>
        <v>0</v>
      </c>
      <c r="XM144">
        <f t="shared" si="1174"/>
        <v>0</v>
      </c>
      <c r="XN144">
        <f t="shared" si="1175"/>
        <v>0</v>
      </c>
      <c r="XO144">
        <f t="shared" si="1176"/>
        <v>0</v>
      </c>
      <c r="XP144">
        <f t="shared" si="1177"/>
        <v>0</v>
      </c>
      <c r="XQ144">
        <f t="shared" si="1178"/>
        <v>0</v>
      </c>
      <c r="XR144">
        <f t="shared" si="1179"/>
        <v>0</v>
      </c>
      <c r="XS144">
        <f t="shared" si="1180"/>
        <v>0</v>
      </c>
      <c r="XT144">
        <f t="shared" si="1181"/>
        <v>0</v>
      </c>
      <c r="XU144">
        <f t="shared" si="1182"/>
        <v>0</v>
      </c>
      <c r="XV144">
        <f t="shared" si="1183"/>
        <v>0</v>
      </c>
      <c r="XX144">
        <f t="shared" si="1184"/>
        <v>0</v>
      </c>
      <c r="XY144">
        <f t="shared" si="1185"/>
        <v>0</v>
      </c>
      <c r="XZ144">
        <f t="shared" si="1186"/>
        <v>0</v>
      </c>
    </row>
    <row r="145" spans="2:650" x14ac:dyDescent="0.45">
      <c r="B145" s="31">
        <v>4</v>
      </c>
      <c r="C145" s="32">
        <f>IF($D$19="","",EDATE($D$19,3))</f>
        <v>46113</v>
      </c>
      <c r="D145" s="48"/>
      <c r="E145" s="29" t="str">
        <f t="shared" si="1197"/>
        <v/>
      </c>
      <c r="F145" s="39" t="str">
        <f t="shared" si="1198"/>
        <v/>
      </c>
      <c r="G145" s="31" t="str">
        <f t="shared" si="1199"/>
        <v/>
      </c>
      <c r="H145" s="47"/>
      <c r="WH145">
        <v>142</v>
      </c>
      <c r="WI145">
        <f t="shared" si="1187"/>
        <v>0</v>
      </c>
      <c r="WJ145">
        <f t="shared" si="1188"/>
        <v>0</v>
      </c>
      <c r="WK145">
        <f t="shared" si="1189"/>
        <v>0</v>
      </c>
      <c r="WL145">
        <f t="shared" si="1190"/>
        <v>0</v>
      </c>
      <c r="WM145">
        <f t="shared" si="1191"/>
        <v>0</v>
      </c>
      <c r="WN145">
        <f t="shared" si="1192"/>
        <v>0</v>
      </c>
      <c r="WO145">
        <f t="shared" si="1193"/>
        <v>0</v>
      </c>
      <c r="WP145">
        <f t="shared" si="1194"/>
        <v>0</v>
      </c>
      <c r="WQ145">
        <f t="shared" si="1195"/>
        <v>0</v>
      </c>
      <c r="WR145">
        <f t="shared" si="1196"/>
        <v>0</v>
      </c>
      <c r="WS145">
        <f t="shared" si="1154"/>
        <v>0</v>
      </c>
      <c r="WT145">
        <f t="shared" si="1155"/>
        <v>0</v>
      </c>
      <c r="WU145">
        <f t="shared" si="1156"/>
        <v>0</v>
      </c>
      <c r="WV145">
        <f t="shared" si="1157"/>
        <v>0</v>
      </c>
      <c r="WW145">
        <f t="shared" si="1158"/>
        <v>0</v>
      </c>
      <c r="WX145">
        <f t="shared" si="1159"/>
        <v>0</v>
      </c>
      <c r="WY145">
        <f t="shared" si="1160"/>
        <v>0</v>
      </c>
      <c r="WZ145">
        <f t="shared" si="1161"/>
        <v>0</v>
      </c>
      <c r="XA145">
        <f t="shared" si="1162"/>
        <v>0</v>
      </c>
      <c r="XB145">
        <f t="shared" si="1163"/>
        <v>0</v>
      </c>
      <c r="XC145">
        <f t="shared" si="1164"/>
        <v>0</v>
      </c>
      <c r="XD145">
        <f t="shared" si="1165"/>
        <v>0</v>
      </c>
      <c r="XE145">
        <f t="shared" si="1166"/>
        <v>0</v>
      </c>
      <c r="XF145">
        <f t="shared" si="1167"/>
        <v>0</v>
      </c>
      <c r="XG145">
        <f t="shared" si="1168"/>
        <v>0</v>
      </c>
      <c r="XH145">
        <f t="shared" si="1169"/>
        <v>0</v>
      </c>
      <c r="XI145">
        <f t="shared" si="1170"/>
        <v>0</v>
      </c>
      <c r="XJ145">
        <f t="shared" si="1171"/>
        <v>0</v>
      </c>
      <c r="XK145">
        <f t="shared" si="1172"/>
        <v>0</v>
      </c>
      <c r="XL145">
        <f t="shared" si="1173"/>
        <v>0</v>
      </c>
      <c r="XM145">
        <f t="shared" si="1174"/>
        <v>0</v>
      </c>
      <c r="XN145">
        <f t="shared" si="1175"/>
        <v>0</v>
      </c>
      <c r="XO145">
        <f t="shared" si="1176"/>
        <v>0</v>
      </c>
      <c r="XP145">
        <f t="shared" si="1177"/>
        <v>0</v>
      </c>
      <c r="XQ145">
        <f t="shared" si="1178"/>
        <v>0</v>
      </c>
      <c r="XR145">
        <f t="shared" si="1179"/>
        <v>0</v>
      </c>
      <c r="XS145">
        <f t="shared" si="1180"/>
        <v>0</v>
      </c>
      <c r="XT145">
        <f t="shared" si="1181"/>
        <v>0</v>
      </c>
      <c r="XU145">
        <f t="shared" si="1182"/>
        <v>0</v>
      </c>
      <c r="XV145">
        <f t="shared" si="1183"/>
        <v>0</v>
      </c>
      <c r="XX145">
        <f t="shared" si="1184"/>
        <v>0</v>
      </c>
      <c r="XY145">
        <f t="shared" si="1185"/>
        <v>0</v>
      </c>
      <c r="XZ145">
        <f t="shared" si="1186"/>
        <v>0</v>
      </c>
    </row>
    <row r="146" spans="2:650" x14ac:dyDescent="0.45">
      <c r="B146" s="31">
        <v>5</v>
      </c>
      <c r="C146" s="32">
        <f>IF($D$19="","",EDATE($D$19,4))</f>
        <v>46143</v>
      </c>
      <c r="D146" s="48"/>
      <c r="E146" s="29" t="str">
        <f t="shared" si="1197"/>
        <v/>
      </c>
      <c r="F146" s="39" t="str">
        <f t="shared" si="1198"/>
        <v/>
      </c>
      <c r="G146" s="31" t="str">
        <f t="shared" si="1199"/>
        <v/>
      </c>
      <c r="H146" s="47"/>
      <c r="WH146">
        <v>143</v>
      </c>
      <c r="WI146">
        <f t="shared" si="1187"/>
        <v>0</v>
      </c>
      <c r="WJ146">
        <f t="shared" si="1188"/>
        <v>0</v>
      </c>
      <c r="WK146">
        <f t="shared" si="1189"/>
        <v>0</v>
      </c>
      <c r="WL146">
        <f t="shared" si="1190"/>
        <v>0</v>
      </c>
      <c r="WM146">
        <f t="shared" si="1191"/>
        <v>0</v>
      </c>
      <c r="WN146">
        <f t="shared" si="1192"/>
        <v>0</v>
      </c>
      <c r="WO146">
        <f t="shared" si="1193"/>
        <v>0</v>
      </c>
      <c r="WP146">
        <f t="shared" si="1194"/>
        <v>0</v>
      </c>
      <c r="WQ146">
        <f t="shared" si="1195"/>
        <v>0</v>
      </c>
      <c r="WR146">
        <f t="shared" si="1196"/>
        <v>0</v>
      </c>
      <c r="WS146">
        <f t="shared" si="1154"/>
        <v>0</v>
      </c>
      <c r="WT146">
        <f t="shared" si="1155"/>
        <v>0</v>
      </c>
      <c r="WU146">
        <f t="shared" si="1156"/>
        <v>0</v>
      </c>
      <c r="WV146">
        <f t="shared" si="1157"/>
        <v>0</v>
      </c>
      <c r="WW146">
        <f t="shared" si="1158"/>
        <v>0</v>
      </c>
      <c r="WX146">
        <f t="shared" si="1159"/>
        <v>0</v>
      </c>
      <c r="WY146">
        <f t="shared" si="1160"/>
        <v>0</v>
      </c>
      <c r="WZ146">
        <f t="shared" si="1161"/>
        <v>0</v>
      </c>
      <c r="XA146">
        <f t="shared" si="1162"/>
        <v>0</v>
      </c>
      <c r="XB146">
        <f t="shared" si="1163"/>
        <v>0</v>
      </c>
      <c r="XC146">
        <f t="shared" si="1164"/>
        <v>0</v>
      </c>
      <c r="XD146">
        <f t="shared" si="1165"/>
        <v>0</v>
      </c>
      <c r="XE146">
        <f t="shared" si="1166"/>
        <v>0</v>
      </c>
      <c r="XF146">
        <f t="shared" si="1167"/>
        <v>0</v>
      </c>
      <c r="XG146">
        <f t="shared" si="1168"/>
        <v>0</v>
      </c>
      <c r="XH146">
        <f t="shared" si="1169"/>
        <v>0</v>
      </c>
      <c r="XI146">
        <f t="shared" si="1170"/>
        <v>0</v>
      </c>
      <c r="XJ146">
        <f t="shared" si="1171"/>
        <v>0</v>
      </c>
      <c r="XK146">
        <f t="shared" si="1172"/>
        <v>0</v>
      </c>
      <c r="XL146">
        <f t="shared" si="1173"/>
        <v>0</v>
      </c>
      <c r="XM146">
        <f t="shared" si="1174"/>
        <v>0</v>
      </c>
      <c r="XN146">
        <f t="shared" si="1175"/>
        <v>0</v>
      </c>
      <c r="XO146">
        <f t="shared" si="1176"/>
        <v>0</v>
      </c>
      <c r="XP146">
        <f t="shared" si="1177"/>
        <v>0</v>
      </c>
      <c r="XQ146">
        <f t="shared" si="1178"/>
        <v>0</v>
      </c>
      <c r="XR146">
        <f t="shared" si="1179"/>
        <v>0</v>
      </c>
      <c r="XS146">
        <f t="shared" si="1180"/>
        <v>0</v>
      </c>
      <c r="XT146">
        <f t="shared" si="1181"/>
        <v>0</v>
      </c>
      <c r="XU146">
        <f t="shared" si="1182"/>
        <v>0</v>
      </c>
      <c r="XV146">
        <f t="shared" si="1183"/>
        <v>0</v>
      </c>
      <c r="XX146">
        <f t="shared" si="1184"/>
        <v>0</v>
      </c>
      <c r="XY146">
        <f t="shared" si="1185"/>
        <v>0</v>
      </c>
      <c r="XZ146">
        <f t="shared" si="1186"/>
        <v>0</v>
      </c>
    </row>
    <row r="147" spans="2:650" x14ac:dyDescent="0.45">
      <c r="B147" s="31">
        <v>6</v>
      </c>
      <c r="C147" s="32">
        <f>IF($D$19="","",EDATE($D$19,5))</f>
        <v>46174</v>
      </c>
      <c r="D147" s="48"/>
      <c r="E147" s="29" t="str">
        <f t="shared" si="1197"/>
        <v/>
      </c>
      <c r="F147" s="39" t="str">
        <f t="shared" si="1198"/>
        <v/>
      </c>
      <c r="G147" s="31" t="str">
        <f t="shared" si="1199"/>
        <v/>
      </c>
      <c r="H147" s="47"/>
      <c r="WH147">
        <v>144</v>
      </c>
      <c r="WI147">
        <f t="shared" si="1187"/>
        <v>0</v>
      </c>
      <c r="WJ147">
        <f t="shared" si="1188"/>
        <v>0</v>
      </c>
      <c r="WK147">
        <f t="shared" si="1189"/>
        <v>0</v>
      </c>
      <c r="WL147">
        <f t="shared" si="1190"/>
        <v>0</v>
      </c>
      <c r="WM147">
        <f t="shared" si="1191"/>
        <v>0</v>
      </c>
      <c r="WN147">
        <f t="shared" si="1192"/>
        <v>0</v>
      </c>
      <c r="WO147">
        <f t="shared" si="1193"/>
        <v>0</v>
      </c>
      <c r="WP147">
        <f t="shared" si="1194"/>
        <v>0</v>
      </c>
      <c r="WQ147">
        <f t="shared" si="1195"/>
        <v>0</v>
      </c>
      <c r="WR147">
        <f t="shared" si="1196"/>
        <v>0</v>
      </c>
      <c r="WS147">
        <f t="shared" si="1154"/>
        <v>0</v>
      </c>
      <c r="WT147">
        <f t="shared" si="1155"/>
        <v>0</v>
      </c>
      <c r="WU147">
        <f t="shared" si="1156"/>
        <v>0</v>
      </c>
      <c r="WV147">
        <f t="shared" si="1157"/>
        <v>0</v>
      </c>
      <c r="WW147">
        <f t="shared" si="1158"/>
        <v>0</v>
      </c>
      <c r="WX147">
        <f t="shared" si="1159"/>
        <v>0</v>
      </c>
      <c r="WY147">
        <f t="shared" si="1160"/>
        <v>0</v>
      </c>
      <c r="WZ147">
        <f t="shared" si="1161"/>
        <v>0</v>
      </c>
      <c r="XA147">
        <f t="shared" si="1162"/>
        <v>0</v>
      </c>
      <c r="XB147">
        <f t="shared" si="1163"/>
        <v>0</v>
      </c>
      <c r="XC147">
        <f t="shared" si="1164"/>
        <v>0</v>
      </c>
      <c r="XD147">
        <f t="shared" si="1165"/>
        <v>0</v>
      </c>
      <c r="XE147">
        <f t="shared" si="1166"/>
        <v>0</v>
      </c>
      <c r="XF147">
        <f t="shared" si="1167"/>
        <v>0</v>
      </c>
      <c r="XG147">
        <f t="shared" si="1168"/>
        <v>0</v>
      </c>
      <c r="XH147">
        <f t="shared" si="1169"/>
        <v>0</v>
      </c>
      <c r="XI147">
        <f t="shared" si="1170"/>
        <v>0</v>
      </c>
      <c r="XJ147">
        <f t="shared" si="1171"/>
        <v>0</v>
      </c>
      <c r="XK147">
        <f t="shared" si="1172"/>
        <v>0</v>
      </c>
      <c r="XL147">
        <f t="shared" si="1173"/>
        <v>0</v>
      </c>
      <c r="XM147">
        <f t="shared" si="1174"/>
        <v>0</v>
      </c>
      <c r="XN147">
        <f t="shared" si="1175"/>
        <v>0</v>
      </c>
      <c r="XO147">
        <f t="shared" si="1176"/>
        <v>0</v>
      </c>
      <c r="XP147">
        <f t="shared" si="1177"/>
        <v>0</v>
      </c>
      <c r="XQ147">
        <f t="shared" si="1178"/>
        <v>0</v>
      </c>
      <c r="XR147">
        <f t="shared" si="1179"/>
        <v>0</v>
      </c>
      <c r="XS147">
        <f t="shared" si="1180"/>
        <v>0</v>
      </c>
      <c r="XT147">
        <f t="shared" si="1181"/>
        <v>0</v>
      </c>
      <c r="XU147">
        <f t="shared" si="1182"/>
        <v>0</v>
      </c>
      <c r="XV147">
        <f t="shared" si="1183"/>
        <v>0</v>
      </c>
      <c r="XX147">
        <f t="shared" si="1184"/>
        <v>0</v>
      </c>
      <c r="XY147">
        <f t="shared" si="1185"/>
        <v>0</v>
      </c>
      <c r="XZ147">
        <f t="shared" si="1186"/>
        <v>0</v>
      </c>
    </row>
    <row r="148" spans="2:650" x14ac:dyDescent="0.45">
      <c r="B148" s="31">
        <v>7</v>
      </c>
      <c r="C148" s="32">
        <f>IF($D$19="","",EDATE($D$19,6))</f>
        <v>46204</v>
      </c>
      <c r="D148" s="48"/>
      <c r="E148" s="29" t="str">
        <f t="shared" si="1197"/>
        <v/>
      </c>
      <c r="F148" s="39" t="str">
        <f t="shared" si="1198"/>
        <v/>
      </c>
      <c r="G148" s="31" t="str">
        <f t="shared" si="1199"/>
        <v/>
      </c>
      <c r="H148" s="47"/>
      <c r="WH148">
        <v>145</v>
      </c>
      <c r="WI148">
        <f t="shared" si="1187"/>
        <v>0</v>
      </c>
      <c r="WJ148">
        <f t="shared" si="1188"/>
        <v>0</v>
      </c>
      <c r="WK148">
        <f t="shared" si="1189"/>
        <v>0</v>
      </c>
      <c r="WL148">
        <f t="shared" si="1190"/>
        <v>0</v>
      </c>
      <c r="WM148">
        <f t="shared" si="1191"/>
        <v>0</v>
      </c>
      <c r="WN148">
        <f t="shared" si="1192"/>
        <v>0</v>
      </c>
      <c r="WO148">
        <f t="shared" si="1193"/>
        <v>0</v>
      </c>
      <c r="WP148">
        <f t="shared" si="1194"/>
        <v>0</v>
      </c>
      <c r="WQ148">
        <f t="shared" si="1195"/>
        <v>0</v>
      </c>
      <c r="WR148">
        <f t="shared" si="1196"/>
        <v>0</v>
      </c>
      <c r="WS148">
        <f t="shared" si="1154"/>
        <v>0</v>
      </c>
      <c r="WT148">
        <f t="shared" si="1155"/>
        <v>0</v>
      </c>
      <c r="WU148">
        <f t="shared" si="1156"/>
        <v>0</v>
      </c>
      <c r="WV148">
        <f t="shared" si="1157"/>
        <v>0</v>
      </c>
      <c r="WW148">
        <f t="shared" si="1158"/>
        <v>0</v>
      </c>
      <c r="WX148">
        <f t="shared" si="1159"/>
        <v>0</v>
      </c>
      <c r="WY148">
        <f t="shared" si="1160"/>
        <v>0</v>
      </c>
      <c r="WZ148">
        <f t="shared" si="1161"/>
        <v>0</v>
      </c>
      <c r="XA148">
        <f t="shared" si="1162"/>
        <v>0</v>
      </c>
      <c r="XB148">
        <f t="shared" si="1163"/>
        <v>0</v>
      </c>
      <c r="XC148">
        <f t="shared" si="1164"/>
        <v>0</v>
      </c>
      <c r="XD148">
        <f t="shared" si="1165"/>
        <v>0</v>
      </c>
      <c r="XE148">
        <f t="shared" si="1166"/>
        <v>0</v>
      </c>
      <c r="XF148">
        <f t="shared" si="1167"/>
        <v>0</v>
      </c>
      <c r="XG148">
        <f t="shared" si="1168"/>
        <v>0</v>
      </c>
      <c r="XH148">
        <f t="shared" si="1169"/>
        <v>0</v>
      </c>
      <c r="XI148">
        <f t="shared" si="1170"/>
        <v>0</v>
      </c>
      <c r="XJ148">
        <f t="shared" si="1171"/>
        <v>0</v>
      </c>
      <c r="XK148">
        <f t="shared" si="1172"/>
        <v>0</v>
      </c>
      <c r="XL148">
        <f t="shared" si="1173"/>
        <v>0</v>
      </c>
      <c r="XM148">
        <f t="shared" si="1174"/>
        <v>0</v>
      </c>
      <c r="XN148">
        <f t="shared" si="1175"/>
        <v>0</v>
      </c>
      <c r="XO148">
        <f t="shared" si="1176"/>
        <v>0</v>
      </c>
      <c r="XP148">
        <f t="shared" si="1177"/>
        <v>0</v>
      </c>
      <c r="XQ148">
        <f t="shared" si="1178"/>
        <v>0</v>
      </c>
      <c r="XR148">
        <f t="shared" si="1179"/>
        <v>0</v>
      </c>
      <c r="XS148">
        <f t="shared" si="1180"/>
        <v>0</v>
      </c>
      <c r="XT148">
        <f t="shared" si="1181"/>
        <v>0</v>
      </c>
      <c r="XU148">
        <f t="shared" si="1182"/>
        <v>0</v>
      </c>
      <c r="XV148">
        <f t="shared" si="1183"/>
        <v>0</v>
      </c>
      <c r="XX148">
        <f t="shared" si="1184"/>
        <v>0</v>
      </c>
      <c r="XY148">
        <f t="shared" si="1185"/>
        <v>0</v>
      </c>
      <c r="XZ148">
        <f t="shared" si="1186"/>
        <v>0</v>
      </c>
    </row>
    <row r="149" spans="2:650" x14ac:dyDescent="0.45">
      <c r="B149" s="31">
        <v>8</v>
      </c>
      <c r="C149" s="32">
        <f>IF($D$19="","",EDATE($D$19,7))</f>
        <v>46235</v>
      </c>
      <c r="D149" s="48"/>
      <c r="E149" s="29" t="str">
        <f t="shared" si="1197"/>
        <v/>
      </c>
      <c r="F149" s="39" t="str">
        <f t="shared" si="1198"/>
        <v/>
      </c>
      <c r="G149" s="31" t="str">
        <f t="shared" si="1199"/>
        <v/>
      </c>
      <c r="H149" s="47"/>
      <c r="WH149">
        <v>146</v>
      </c>
      <c r="WI149">
        <f t="shared" si="1187"/>
        <v>0</v>
      </c>
      <c r="WJ149">
        <f t="shared" si="1188"/>
        <v>0</v>
      </c>
      <c r="WK149">
        <f t="shared" si="1189"/>
        <v>0</v>
      </c>
      <c r="WL149">
        <f t="shared" si="1190"/>
        <v>0</v>
      </c>
      <c r="WM149">
        <f t="shared" si="1191"/>
        <v>0</v>
      </c>
      <c r="WN149">
        <f t="shared" si="1192"/>
        <v>0</v>
      </c>
      <c r="WO149">
        <f t="shared" si="1193"/>
        <v>0</v>
      </c>
      <c r="WP149">
        <f t="shared" si="1194"/>
        <v>0</v>
      </c>
      <c r="WQ149">
        <f t="shared" si="1195"/>
        <v>0</v>
      </c>
      <c r="WR149">
        <f t="shared" si="1196"/>
        <v>0</v>
      </c>
      <c r="WS149">
        <f t="shared" si="1154"/>
        <v>0</v>
      </c>
      <c r="WT149">
        <f t="shared" si="1155"/>
        <v>0</v>
      </c>
      <c r="WU149">
        <f t="shared" si="1156"/>
        <v>0</v>
      </c>
      <c r="WV149">
        <f t="shared" si="1157"/>
        <v>0</v>
      </c>
      <c r="WW149">
        <f t="shared" si="1158"/>
        <v>0</v>
      </c>
      <c r="WX149">
        <f t="shared" si="1159"/>
        <v>0</v>
      </c>
      <c r="WY149">
        <f t="shared" si="1160"/>
        <v>0</v>
      </c>
      <c r="WZ149">
        <f t="shared" si="1161"/>
        <v>0</v>
      </c>
      <c r="XA149">
        <f t="shared" si="1162"/>
        <v>0</v>
      </c>
      <c r="XB149">
        <f t="shared" si="1163"/>
        <v>0</v>
      </c>
      <c r="XC149">
        <f t="shared" si="1164"/>
        <v>0</v>
      </c>
      <c r="XD149">
        <f t="shared" si="1165"/>
        <v>0</v>
      </c>
      <c r="XE149">
        <f t="shared" si="1166"/>
        <v>0</v>
      </c>
      <c r="XF149">
        <f t="shared" si="1167"/>
        <v>0</v>
      </c>
      <c r="XG149">
        <f t="shared" si="1168"/>
        <v>0</v>
      </c>
      <c r="XH149">
        <f t="shared" si="1169"/>
        <v>0</v>
      </c>
      <c r="XI149">
        <f t="shared" si="1170"/>
        <v>0</v>
      </c>
      <c r="XJ149">
        <f t="shared" si="1171"/>
        <v>0</v>
      </c>
      <c r="XK149">
        <f t="shared" si="1172"/>
        <v>0</v>
      </c>
      <c r="XL149">
        <f t="shared" si="1173"/>
        <v>0</v>
      </c>
      <c r="XM149">
        <f t="shared" si="1174"/>
        <v>0</v>
      </c>
      <c r="XN149">
        <f t="shared" si="1175"/>
        <v>0</v>
      </c>
      <c r="XO149">
        <f t="shared" si="1176"/>
        <v>0</v>
      </c>
      <c r="XP149">
        <f t="shared" si="1177"/>
        <v>0</v>
      </c>
      <c r="XQ149">
        <f t="shared" si="1178"/>
        <v>0</v>
      </c>
      <c r="XR149">
        <f t="shared" si="1179"/>
        <v>0</v>
      </c>
      <c r="XS149">
        <f t="shared" si="1180"/>
        <v>0</v>
      </c>
      <c r="XT149">
        <f t="shared" si="1181"/>
        <v>0</v>
      </c>
      <c r="XU149">
        <f t="shared" si="1182"/>
        <v>0</v>
      </c>
      <c r="XV149">
        <f t="shared" si="1183"/>
        <v>0</v>
      </c>
      <c r="XX149">
        <f t="shared" si="1184"/>
        <v>0</v>
      </c>
      <c r="XY149">
        <f t="shared" si="1185"/>
        <v>0</v>
      </c>
      <c r="XZ149">
        <f t="shared" si="1186"/>
        <v>0</v>
      </c>
    </row>
    <row r="150" spans="2:650" x14ac:dyDescent="0.45">
      <c r="B150" s="31">
        <v>9</v>
      </c>
      <c r="C150" s="32">
        <f>IF($D$19="","",EDATE($D$19,8))</f>
        <v>46266</v>
      </c>
      <c r="D150" s="48"/>
      <c r="E150" s="29" t="str">
        <f t="shared" si="1197"/>
        <v/>
      </c>
      <c r="F150" s="39" t="str">
        <f t="shared" si="1198"/>
        <v/>
      </c>
      <c r="G150" s="31" t="str">
        <f t="shared" si="1199"/>
        <v/>
      </c>
      <c r="H150" s="47"/>
      <c r="WH150">
        <v>147</v>
      </c>
      <c r="WI150">
        <f t="shared" si="1187"/>
        <v>0</v>
      </c>
      <c r="WJ150">
        <f t="shared" si="1188"/>
        <v>0</v>
      </c>
      <c r="WK150">
        <f t="shared" si="1189"/>
        <v>0</v>
      </c>
      <c r="WL150">
        <f t="shared" si="1190"/>
        <v>0</v>
      </c>
      <c r="WM150">
        <f t="shared" si="1191"/>
        <v>0</v>
      </c>
      <c r="WN150">
        <f t="shared" si="1192"/>
        <v>0</v>
      </c>
      <c r="WO150">
        <f t="shared" si="1193"/>
        <v>0</v>
      </c>
      <c r="WP150">
        <f t="shared" si="1194"/>
        <v>0</v>
      </c>
      <c r="WQ150">
        <f t="shared" si="1195"/>
        <v>0</v>
      </c>
      <c r="WR150">
        <f t="shared" si="1196"/>
        <v>0</v>
      </c>
      <c r="WS150">
        <f t="shared" si="1154"/>
        <v>0</v>
      </c>
      <c r="WT150">
        <f t="shared" si="1155"/>
        <v>0</v>
      </c>
      <c r="WU150">
        <f t="shared" si="1156"/>
        <v>0</v>
      </c>
      <c r="WV150">
        <f t="shared" si="1157"/>
        <v>0</v>
      </c>
      <c r="WW150">
        <f t="shared" si="1158"/>
        <v>0</v>
      </c>
      <c r="WX150">
        <f t="shared" si="1159"/>
        <v>0</v>
      </c>
      <c r="WY150">
        <f t="shared" si="1160"/>
        <v>0</v>
      </c>
      <c r="WZ150">
        <f t="shared" si="1161"/>
        <v>0</v>
      </c>
      <c r="XA150">
        <f t="shared" si="1162"/>
        <v>0</v>
      </c>
      <c r="XB150">
        <f t="shared" si="1163"/>
        <v>0</v>
      </c>
      <c r="XC150">
        <f t="shared" si="1164"/>
        <v>0</v>
      </c>
      <c r="XD150">
        <f t="shared" si="1165"/>
        <v>0</v>
      </c>
      <c r="XE150">
        <f t="shared" si="1166"/>
        <v>0</v>
      </c>
      <c r="XF150">
        <f t="shared" si="1167"/>
        <v>0</v>
      </c>
      <c r="XG150">
        <f t="shared" si="1168"/>
        <v>0</v>
      </c>
      <c r="XH150">
        <f t="shared" si="1169"/>
        <v>0</v>
      </c>
      <c r="XI150">
        <f t="shared" si="1170"/>
        <v>0</v>
      </c>
      <c r="XJ150">
        <f t="shared" si="1171"/>
        <v>0</v>
      </c>
      <c r="XK150">
        <f t="shared" si="1172"/>
        <v>0</v>
      </c>
      <c r="XL150">
        <f t="shared" si="1173"/>
        <v>0</v>
      </c>
      <c r="XM150">
        <f t="shared" si="1174"/>
        <v>0</v>
      </c>
      <c r="XN150">
        <f t="shared" si="1175"/>
        <v>0</v>
      </c>
      <c r="XO150">
        <f t="shared" si="1176"/>
        <v>0</v>
      </c>
      <c r="XP150">
        <f t="shared" si="1177"/>
        <v>0</v>
      </c>
      <c r="XQ150">
        <f t="shared" si="1178"/>
        <v>0</v>
      </c>
      <c r="XR150">
        <f t="shared" si="1179"/>
        <v>0</v>
      </c>
      <c r="XS150">
        <f t="shared" si="1180"/>
        <v>0</v>
      </c>
      <c r="XT150">
        <f t="shared" si="1181"/>
        <v>0</v>
      </c>
      <c r="XU150">
        <f t="shared" si="1182"/>
        <v>0</v>
      </c>
      <c r="XV150">
        <f t="shared" si="1183"/>
        <v>0</v>
      </c>
      <c r="XX150">
        <f t="shared" si="1184"/>
        <v>0</v>
      </c>
      <c r="XY150">
        <f t="shared" si="1185"/>
        <v>0</v>
      </c>
      <c r="XZ150">
        <f t="shared" si="1186"/>
        <v>0</v>
      </c>
    </row>
    <row r="151" spans="2:650" x14ac:dyDescent="0.45">
      <c r="B151" s="31">
        <v>10</v>
      </c>
      <c r="C151" s="32">
        <f>IF($D$19="","",EDATE($D$19,9))</f>
        <v>46296</v>
      </c>
      <c r="D151" s="48"/>
      <c r="E151" s="29" t="str">
        <f t="shared" si="1197"/>
        <v/>
      </c>
      <c r="F151" s="39" t="str">
        <f t="shared" si="1198"/>
        <v/>
      </c>
      <c r="G151" s="31" t="str">
        <f t="shared" si="1199"/>
        <v/>
      </c>
      <c r="H151" s="47"/>
      <c r="WH151">
        <v>148</v>
      </c>
      <c r="WI151">
        <f t="shared" si="1187"/>
        <v>0</v>
      </c>
      <c r="WJ151">
        <f t="shared" si="1188"/>
        <v>0</v>
      </c>
      <c r="WK151">
        <f t="shared" si="1189"/>
        <v>0</v>
      </c>
      <c r="WL151">
        <f t="shared" si="1190"/>
        <v>0</v>
      </c>
      <c r="WM151">
        <f t="shared" si="1191"/>
        <v>0</v>
      </c>
      <c r="WN151">
        <f t="shared" si="1192"/>
        <v>0</v>
      </c>
      <c r="WO151">
        <f t="shared" si="1193"/>
        <v>0</v>
      </c>
      <c r="WP151">
        <f t="shared" si="1194"/>
        <v>0</v>
      </c>
      <c r="WQ151">
        <f t="shared" si="1195"/>
        <v>0</v>
      </c>
      <c r="WR151">
        <f t="shared" si="1196"/>
        <v>0</v>
      </c>
      <c r="WS151">
        <f t="shared" si="1154"/>
        <v>0</v>
      </c>
      <c r="WT151">
        <f t="shared" si="1155"/>
        <v>0</v>
      </c>
      <c r="WU151">
        <f t="shared" si="1156"/>
        <v>0</v>
      </c>
      <c r="WV151">
        <f t="shared" si="1157"/>
        <v>0</v>
      </c>
      <c r="WW151">
        <f t="shared" si="1158"/>
        <v>0</v>
      </c>
      <c r="WX151">
        <f t="shared" si="1159"/>
        <v>0</v>
      </c>
      <c r="WY151">
        <f t="shared" si="1160"/>
        <v>0</v>
      </c>
      <c r="WZ151">
        <f t="shared" si="1161"/>
        <v>0</v>
      </c>
      <c r="XA151">
        <f t="shared" si="1162"/>
        <v>0</v>
      </c>
      <c r="XB151">
        <f t="shared" si="1163"/>
        <v>0</v>
      </c>
      <c r="XC151">
        <f t="shared" si="1164"/>
        <v>0</v>
      </c>
      <c r="XD151">
        <f t="shared" si="1165"/>
        <v>0</v>
      </c>
      <c r="XE151">
        <f t="shared" si="1166"/>
        <v>0</v>
      </c>
      <c r="XF151">
        <f t="shared" si="1167"/>
        <v>0</v>
      </c>
      <c r="XG151">
        <f t="shared" si="1168"/>
        <v>0</v>
      </c>
      <c r="XH151">
        <f t="shared" si="1169"/>
        <v>0</v>
      </c>
      <c r="XI151">
        <f t="shared" si="1170"/>
        <v>0</v>
      </c>
      <c r="XJ151">
        <f t="shared" si="1171"/>
        <v>0</v>
      </c>
      <c r="XK151">
        <f t="shared" si="1172"/>
        <v>0</v>
      </c>
      <c r="XL151">
        <f t="shared" si="1173"/>
        <v>0</v>
      </c>
      <c r="XM151">
        <f t="shared" si="1174"/>
        <v>0</v>
      </c>
      <c r="XN151">
        <f t="shared" si="1175"/>
        <v>0</v>
      </c>
      <c r="XO151">
        <f t="shared" si="1176"/>
        <v>0</v>
      </c>
      <c r="XP151">
        <f t="shared" si="1177"/>
        <v>0</v>
      </c>
      <c r="XQ151">
        <f t="shared" si="1178"/>
        <v>0</v>
      </c>
      <c r="XR151">
        <f t="shared" si="1179"/>
        <v>0</v>
      </c>
      <c r="XS151">
        <f t="shared" si="1180"/>
        <v>0</v>
      </c>
      <c r="XT151">
        <f t="shared" si="1181"/>
        <v>0</v>
      </c>
      <c r="XU151">
        <f t="shared" si="1182"/>
        <v>0</v>
      </c>
      <c r="XV151">
        <f t="shared" si="1183"/>
        <v>0</v>
      </c>
      <c r="XX151">
        <f t="shared" si="1184"/>
        <v>0</v>
      </c>
      <c r="XY151">
        <f t="shared" si="1185"/>
        <v>0</v>
      </c>
      <c r="XZ151">
        <f t="shared" si="1186"/>
        <v>0</v>
      </c>
    </row>
    <row r="152" spans="2:650" x14ac:dyDescent="0.45">
      <c r="B152" s="31">
        <v>11</v>
      </c>
      <c r="C152" s="32">
        <f>IF($D$19="","",EDATE($D$19,10))</f>
        <v>46327</v>
      </c>
      <c r="D152" s="48"/>
      <c r="E152" s="29" t="str">
        <f t="shared" si="1197"/>
        <v/>
      </c>
      <c r="F152" s="39" t="str">
        <f t="shared" si="1198"/>
        <v/>
      </c>
      <c r="G152" s="31" t="str">
        <f t="shared" si="1199"/>
        <v/>
      </c>
      <c r="H152" s="47"/>
      <c r="WH152">
        <v>149</v>
      </c>
      <c r="WI152">
        <f t="shared" si="1187"/>
        <v>0</v>
      </c>
      <c r="WJ152">
        <f t="shared" si="1188"/>
        <v>0</v>
      </c>
      <c r="WK152">
        <f t="shared" si="1189"/>
        <v>0</v>
      </c>
      <c r="WL152">
        <f t="shared" si="1190"/>
        <v>0</v>
      </c>
      <c r="WM152">
        <f t="shared" si="1191"/>
        <v>0</v>
      </c>
      <c r="WN152">
        <f t="shared" si="1192"/>
        <v>0</v>
      </c>
      <c r="WO152">
        <f t="shared" si="1193"/>
        <v>0</v>
      </c>
      <c r="WP152">
        <f t="shared" si="1194"/>
        <v>0</v>
      </c>
      <c r="WQ152">
        <f t="shared" si="1195"/>
        <v>0</v>
      </c>
      <c r="WR152">
        <f t="shared" si="1196"/>
        <v>0</v>
      </c>
      <c r="WS152">
        <f t="shared" si="1154"/>
        <v>0</v>
      </c>
      <c r="WT152">
        <f t="shared" si="1155"/>
        <v>0</v>
      </c>
      <c r="WU152">
        <f t="shared" si="1156"/>
        <v>0</v>
      </c>
      <c r="WV152">
        <f t="shared" si="1157"/>
        <v>0</v>
      </c>
      <c r="WW152">
        <f t="shared" si="1158"/>
        <v>0</v>
      </c>
      <c r="WX152">
        <f t="shared" si="1159"/>
        <v>0</v>
      </c>
      <c r="WY152">
        <f t="shared" si="1160"/>
        <v>0</v>
      </c>
      <c r="WZ152">
        <f t="shared" si="1161"/>
        <v>0</v>
      </c>
      <c r="XA152">
        <f t="shared" si="1162"/>
        <v>0</v>
      </c>
      <c r="XB152">
        <f t="shared" si="1163"/>
        <v>0</v>
      </c>
      <c r="XC152">
        <f t="shared" si="1164"/>
        <v>0</v>
      </c>
      <c r="XD152">
        <f t="shared" si="1165"/>
        <v>0</v>
      </c>
      <c r="XE152">
        <f t="shared" si="1166"/>
        <v>0</v>
      </c>
      <c r="XF152">
        <f t="shared" si="1167"/>
        <v>0</v>
      </c>
      <c r="XG152">
        <f t="shared" si="1168"/>
        <v>0</v>
      </c>
      <c r="XH152">
        <f t="shared" si="1169"/>
        <v>0</v>
      </c>
      <c r="XI152">
        <f t="shared" si="1170"/>
        <v>0</v>
      </c>
      <c r="XJ152">
        <f t="shared" si="1171"/>
        <v>0</v>
      </c>
      <c r="XK152">
        <f t="shared" si="1172"/>
        <v>0</v>
      </c>
      <c r="XL152">
        <f t="shared" si="1173"/>
        <v>0</v>
      </c>
      <c r="XM152">
        <f t="shared" si="1174"/>
        <v>0</v>
      </c>
      <c r="XN152">
        <f t="shared" si="1175"/>
        <v>0</v>
      </c>
      <c r="XO152">
        <f t="shared" si="1176"/>
        <v>0</v>
      </c>
      <c r="XP152">
        <f t="shared" si="1177"/>
        <v>0</v>
      </c>
      <c r="XQ152">
        <f t="shared" si="1178"/>
        <v>0</v>
      </c>
      <c r="XR152">
        <f t="shared" si="1179"/>
        <v>0</v>
      </c>
      <c r="XS152">
        <f t="shared" si="1180"/>
        <v>0</v>
      </c>
      <c r="XT152">
        <f t="shared" si="1181"/>
        <v>0</v>
      </c>
      <c r="XU152">
        <f t="shared" si="1182"/>
        <v>0</v>
      </c>
      <c r="XV152">
        <f t="shared" si="1183"/>
        <v>0</v>
      </c>
      <c r="XX152">
        <f t="shared" si="1184"/>
        <v>0</v>
      </c>
      <c r="XY152">
        <f t="shared" si="1185"/>
        <v>0</v>
      </c>
      <c r="XZ152">
        <f t="shared" si="1186"/>
        <v>0</v>
      </c>
    </row>
    <row r="153" spans="2:650" x14ac:dyDescent="0.45">
      <c r="B153" s="31">
        <v>12</v>
      </c>
      <c r="C153" s="32">
        <f>IF($D$19="","",EDATE($D$19,11))</f>
        <v>46357</v>
      </c>
      <c r="D153" s="48"/>
      <c r="E153" s="29" t="str">
        <f t="shared" si="1197"/>
        <v/>
      </c>
      <c r="F153" s="39" t="str">
        <f t="shared" si="1198"/>
        <v/>
      </c>
      <c r="G153" s="31" t="str">
        <f t="shared" si="1199"/>
        <v/>
      </c>
      <c r="H153" s="47"/>
      <c r="WH153">
        <v>150</v>
      </c>
      <c r="WI153">
        <f t="shared" si="1187"/>
        <v>0</v>
      </c>
      <c r="WJ153">
        <f t="shared" si="1188"/>
        <v>0</v>
      </c>
      <c r="WK153">
        <f t="shared" si="1189"/>
        <v>0</v>
      </c>
      <c r="WL153">
        <f t="shared" si="1190"/>
        <v>0</v>
      </c>
      <c r="WM153">
        <f t="shared" si="1191"/>
        <v>0</v>
      </c>
      <c r="WN153">
        <f t="shared" si="1192"/>
        <v>0</v>
      </c>
      <c r="WO153">
        <f t="shared" si="1193"/>
        <v>0</v>
      </c>
      <c r="WP153">
        <f t="shared" si="1194"/>
        <v>0</v>
      </c>
      <c r="WQ153">
        <f t="shared" si="1195"/>
        <v>0</v>
      </c>
      <c r="WR153">
        <f t="shared" si="1196"/>
        <v>0</v>
      </c>
      <c r="WS153">
        <f t="shared" si="1154"/>
        <v>0</v>
      </c>
      <c r="WT153">
        <f t="shared" si="1155"/>
        <v>0</v>
      </c>
      <c r="WU153">
        <f t="shared" si="1156"/>
        <v>0</v>
      </c>
      <c r="WV153">
        <f t="shared" si="1157"/>
        <v>0</v>
      </c>
      <c r="WW153">
        <f t="shared" si="1158"/>
        <v>0</v>
      </c>
      <c r="WX153">
        <f t="shared" si="1159"/>
        <v>0</v>
      </c>
      <c r="WY153">
        <f t="shared" si="1160"/>
        <v>0</v>
      </c>
      <c r="WZ153">
        <f t="shared" si="1161"/>
        <v>0</v>
      </c>
      <c r="XA153">
        <f t="shared" si="1162"/>
        <v>0</v>
      </c>
      <c r="XB153">
        <f t="shared" si="1163"/>
        <v>0</v>
      </c>
      <c r="XC153">
        <f t="shared" si="1164"/>
        <v>0</v>
      </c>
      <c r="XD153">
        <f t="shared" si="1165"/>
        <v>0</v>
      </c>
      <c r="XE153">
        <f t="shared" si="1166"/>
        <v>0</v>
      </c>
      <c r="XF153">
        <f t="shared" si="1167"/>
        <v>0</v>
      </c>
      <c r="XG153">
        <f t="shared" si="1168"/>
        <v>0</v>
      </c>
      <c r="XH153">
        <f t="shared" si="1169"/>
        <v>0</v>
      </c>
      <c r="XI153">
        <f t="shared" si="1170"/>
        <v>0</v>
      </c>
      <c r="XJ153">
        <f t="shared" si="1171"/>
        <v>0</v>
      </c>
      <c r="XK153">
        <f t="shared" si="1172"/>
        <v>0</v>
      </c>
      <c r="XL153">
        <f t="shared" si="1173"/>
        <v>0</v>
      </c>
      <c r="XM153">
        <f t="shared" si="1174"/>
        <v>0</v>
      </c>
      <c r="XN153">
        <f t="shared" si="1175"/>
        <v>0</v>
      </c>
      <c r="XO153">
        <f t="shared" si="1176"/>
        <v>0</v>
      </c>
      <c r="XP153">
        <f t="shared" si="1177"/>
        <v>0</v>
      </c>
      <c r="XQ153">
        <f t="shared" si="1178"/>
        <v>0</v>
      </c>
      <c r="XR153">
        <f t="shared" si="1179"/>
        <v>0</v>
      </c>
      <c r="XS153">
        <f t="shared" si="1180"/>
        <v>0</v>
      </c>
      <c r="XT153">
        <f t="shared" si="1181"/>
        <v>0</v>
      </c>
      <c r="XU153">
        <f t="shared" si="1182"/>
        <v>0</v>
      </c>
      <c r="XV153">
        <f t="shared" si="1183"/>
        <v>0</v>
      </c>
      <c r="XX153">
        <f t="shared" si="1184"/>
        <v>0</v>
      </c>
      <c r="XY153">
        <f t="shared" si="1185"/>
        <v>0</v>
      </c>
      <c r="XZ153">
        <f t="shared" si="1186"/>
        <v>0</v>
      </c>
    </row>
    <row r="154" spans="2:650" x14ac:dyDescent="0.45">
      <c r="B154" s="31">
        <v>13</v>
      </c>
      <c r="C154" s="32">
        <f>IF($D$19="","",EDATE($D$19,12))</f>
        <v>46388</v>
      </c>
      <c r="D154" s="48"/>
      <c r="E154" s="29" t="str">
        <f t="shared" si="1197"/>
        <v/>
      </c>
      <c r="F154" s="39" t="str">
        <f t="shared" si="1198"/>
        <v/>
      </c>
      <c r="G154" s="31" t="str">
        <f t="shared" si="1199"/>
        <v/>
      </c>
      <c r="H154" s="47"/>
      <c r="WH154">
        <v>151</v>
      </c>
      <c r="WI154">
        <f t="shared" si="1187"/>
        <v>0</v>
      </c>
      <c r="WJ154">
        <f t="shared" si="1188"/>
        <v>0</v>
      </c>
      <c r="WK154">
        <f t="shared" si="1189"/>
        <v>0</v>
      </c>
      <c r="WL154">
        <f t="shared" si="1190"/>
        <v>0</v>
      </c>
      <c r="WM154">
        <f t="shared" si="1191"/>
        <v>0</v>
      </c>
      <c r="WN154">
        <f t="shared" si="1192"/>
        <v>0</v>
      </c>
      <c r="WO154">
        <f t="shared" si="1193"/>
        <v>0</v>
      </c>
      <c r="WP154">
        <f t="shared" si="1194"/>
        <v>0</v>
      </c>
      <c r="WQ154">
        <f t="shared" si="1195"/>
        <v>0</v>
      </c>
      <c r="WR154">
        <f t="shared" si="1196"/>
        <v>0</v>
      </c>
      <c r="WS154">
        <f t="shared" si="1154"/>
        <v>0</v>
      </c>
      <c r="WT154">
        <f t="shared" si="1155"/>
        <v>0</v>
      </c>
      <c r="WU154">
        <f t="shared" si="1156"/>
        <v>0</v>
      </c>
      <c r="WV154">
        <f t="shared" si="1157"/>
        <v>0</v>
      </c>
      <c r="WW154">
        <f t="shared" si="1158"/>
        <v>0</v>
      </c>
      <c r="WX154">
        <f t="shared" si="1159"/>
        <v>0</v>
      </c>
      <c r="WY154">
        <f t="shared" si="1160"/>
        <v>0</v>
      </c>
      <c r="WZ154">
        <f t="shared" si="1161"/>
        <v>0</v>
      </c>
      <c r="XA154">
        <f t="shared" si="1162"/>
        <v>0</v>
      </c>
      <c r="XB154">
        <f t="shared" si="1163"/>
        <v>0</v>
      </c>
      <c r="XC154">
        <f t="shared" si="1164"/>
        <v>0</v>
      </c>
      <c r="XD154">
        <f t="shared" si="1165"/>
        <v>0</v>
      </c>
      <c r="XE154">
        <f t="shared" si="1166"/>
        <v>0</v>
      </c>
      <c r="XF154">
        <f t="shared" si="1167"/>
        <v>0</v>
      </c>
      <c r="XG154">
        <f t="shared" si="1168"/>
        <v>0</v>
      </c>
      <c r="XH154">
        <f t="shared" si="1169"/>
        <v>0</v>
      </c>
      <c r="XI154">
        <f t="shared" si="1170"/>
        <v>0</v>
      </c>
      <c r="XJ154">
        <f t="shared" si="1171"/>
        <v>0</v>
      </c>
      <c r="XK154">
        <f t="shared" si="1172"/>
        <v>0</v>
      </c>
      <c r="XL154">
        <f t="shared" si="1173"/>
        <v>0</v>
      </c>
      <c r="XM154">
        <f t="shared" si="1174"/>
        <v>0</v>
      </c>
      <c r="XN154">
        <f t="shared" si="1175"/>
        <v>0</v>
      </c>
      <c r="XO154">
        <f t="shared" si="1176"/>
        <v>0</v>
      </c>
      <c r="XP154">
        <f t="shared" si="1177"/>
        <v>0</v>
      </c>
      <c r="XQ154">
        <f t="shared" si="1178"/>
        <v>0</v>
      </c>
      <c r="XR154">
        <f t="shared" si="1179"/>
        <v>0</v>
      </c>
      <c r="XS154">
        <f t="shared" si="1180"/>
        <v>0</v>
      </c>
      <c r="XT154">
        <f t="shared" si="1181"/>
        <v>0</v>
      </c>
      <c r="XU154">
        <f t="shared" si="1182"/>
        <v>0</v>
      </c>
      <c r="XV154">
        <f t="shared" si="1183"/>
        <v>0</v>
      </c>
      <c r="XX154">
        <f t="shared" si="1184"/>
        <v>0</v>
      </c>
      <c r="XY154">
        <f t="shared" si="1185"/>
        <v>0</v>
      </c>
      <c r="XZ154">
        <f t="shared" si="1186"/>
        <v>0</v>
      </c>
    </row>
    <row r="155" spans="2:650" x14ac:dyDescent="0.45">
      <c r="B155" s="31">
        <v>14</v>
      </c>
      <c r="C155" s="32">
        <f>IF($D$19="","",EDATE($D$19,13))</f>
        <v>46419</v>
      </c>
      <c r="D155" s="48"/>
      <c r="E155" s="29" t="str">
        <f t="shared" si="1197"/>
        <v/>
      </c>
      <c r="F155" s="39" t="str">
        <f t="shared" si="1198"/>
        <v/>
      </c>
      <c r="G155" s="31" t="str">
        <f t="shared" si="1199"/>
        <v/>
      </c>
      <c r="H155" s="47"/>
      <c r="WH155">
        <v>152</v>
      </c>
      <c r="WI155">
        <f t="shared" si="1187"/>
        <v>0</v>
      </c>
      <c r="WJ155">
        <f t="shared" si="1188"/>
        <v>0</v>
      </c>
      <c r="WK155">
        <f t="shared" si="1189"/>
        <v>0</v>
      </c>
      <c r="WL155">
        <f t="shared" si="1190"/>
        <v>0</v>
      </c>
      <c r="WM155">
        <f t="shared" si="1191"/>
        <v>0</v>
      </c>
      <c r="WN155">
        <f t="shared" si="1192"/>
        <v>0</v>
      </c>
      <c r="WO155">
        <f t="shared" si="1193"/>
        <v>0</v>
      </c>
      <c r="WP155">
        <f t="shared" si="1194"/>
        <v>0</v>
      </c>
      <c r="WQ155">
        <f t="shared" si="1195"/>
        <v>0</v>
      </c>
      <c r="WR155">
        <f t="shared" si="1196"/>
        <v>0</v>
      </c>
      <c r="WS155">
        <f t="shared" si="1154"/>
        <v>0</v>
      </c>
      <c r="WT155">
        <f t="shared" si="1155"/>
        <v>0</v>
      </c>
      <c r="WU155">
        <f t="shared" si="1156"/>
        <v>0</v>
      </c>
      <c r="WV155">
        <f t="shared" si="1157"/>
        <v>0</v>
      </c>
      <c r="WW155">
        <f t="shared" si="1158"/>
        <v>0</v>
      </c>
      <c r="WX155">
        <f t="shared" si="1159"/>
        <v>0</v>
      </c>
      <c r="WY155">
        <f t="shared" si="1160"/>
        <v>0</v>
      </c>
      <c r="WZ155">
        <f t="shared" si="1161"/>
        <v>0</v>
      </c>
      <c r="XA155">
        <f t="shared" si="1162"/>
        <v>0</v>
      </c>
      <c r="XB155">
        <f t="shared" si="1163"/>
        <v>0</v>
      </c>
      <c r="XC155">
        <f t="shared" si="1164"/>
        <v>0</v>
      </c>
      <c r="XD155">
        <f t="shared" si="1165"/>
        <v>0</v>
      </c>
      <c r="XE155">
        <f t="shared" si="1166"/>
        <v>0</v>
      </c>
      <c r="XF155">
        <f t="shared" si="1167"/>
        <v>0</v>
      </c>
      <c r="XG155">
        <f t="shared" si="1168"/>
        <v>0</v>
      </c>
      <c r="XH155">
        <f t="shared" si="1169"/>
        <v>0</v>
      </c>
      <c r="XI155">
        <f t="shared" si="1170"/>
        <v>0</v>
      </c>
      <c r="XJ155">
        <f t="shared" si="1171"/>
        <v>0</v>
      </c>
      <c r="XK155">
        <f t="shared" si="1172"/>
        <v>0</v>
      </c>
      <c r="XL155">
        <f t="shared" si="1173"/>
        <v>0</v>
      </c>
      <c r="XM155">
        <f t="shared" si="1174"/>
        <v>0</v>
      </c>
      <c r="XN155">
        <f t="shared" si="1175"/>
        <v>0</v>
      </c>
      <c r="XO155">
        <f t="shared" si="1176"/>
        <v>0</v>
      </c>
      <c r="XP155">
        <f t="shared" si="1177"/>
        <v>0</v>
      </c>
      <c r="XQ155">
        <f t="shared" si="1178"/>
        <v>0</v>
      </c>
      <c r="XR155">
        <f t="shared" si="1179"/>
        <v>0</v>
      </c>
      <c r="XS155">
        <f t="shared" si="1180"/>
        <v>0</v>
      </c>
      <c r="XT155">
        <f t="shared" si="1181"/>
        <v>0</v>
      </c>
      <c r="XU155">
        <f t="shared" si="1182"/>
        <v>0</v>
      </c>
      <c r="XV155">
        <f t="shared" si="1183"/>
        <v>0</v>
      </c>
      <c r="XX155">
        <f t="shared" si="1184"/>
        <v>0</v>
      </c>
      <c r="XY155">
        <f t="shared" si="1185"/>
        <v>0</v>
      </c>
      <c r="XZ155">
        <f t="shared" si="1186"/>
        <v>0</v>
      </c>
    </row>
    <row r="156" spans="2:650" x14ac:dyDescent="0.45">
      <c r="B156" s="31">
        <v>15</v>
      </c>
      <c r="C156" s="32">
        <f>IF($D$19="","",EDATE($D$19,14))</f>
        <v>46447</v>
      </c>
      <c r="D156" s="48"/>
      <c r="E156" s="29" t="str">
        <f t="shared" si="1197"/>
        <v/>
      </c>
      <c r="F156" s="39" t="str">
        <f t="shared" si="1198"/>
        <v/>
      </c>
      <c r="G156" s="31" t="str">
        <f t="shared" si="1199"/>
        <v/>
      </c>
      <c r="H156" s="47"/>
      <c r="WH156">
        <v>153</v>
      </c>
      <c r="WI156">
        <f t="shared" si="1187"/>
        <v>0</v>
      </c>
      <c r="WJ156">
        <f t="shared" si="1188"/>
        <v>0</v>
      </c>
      <c r="WK156">
        <f t="shared" si="1189"/>
        <v>0</v>
      </c>
      <c r="WL156">
        <f t="shared" si="1190"/>
        <v>0</v>
      </c>
      <c r="WM156">
        <f t="shared" si="1191"/>
        <v>0</v>
      </c>
      <c r="WN156">
        <f t="shared" si="1192"/>
        <v>0</v>
      </c>
      <c r="WO156">
        <f t="shared" si="1193"/>
        <v>0</v>
      </c>
      <c r="WP156">
        <f t="shared" si="1194"/>
        <v>0</v>
      </c>
      <c r="WQ156">
        <f t="shared" si="1195"/>
        <v>0</v>
      </c>
      <c r="WR156">
        <f t="shared" si="1196"/>
        <v>0</v>
      </c>
      <c r="WS156">
        <f t="shared" si="1154"/>
        <v>0</v>
      </c>
      <c r="WT156">
        <f t="shared" si="1155"/>
        <v>0</v>
      </c>
      <c r="WU156">
        <f t="shared" si="1156"/>
        <v>0</v>
      </c>
      <c r="WV156">
        <f t="shared" si="1157"/>
        <v>0</v>
      </c>
      <c r="WW156">
        <f t="shared" si="1158"/>
        <v>0</v>
      </c>
      <c r="WX156">
        <f t="shared" si="1159"/>
        <v>0</v>
      </c>
      <c r="WY156">
        <f t="shared" si="1160"/>
        <v>0</v>
      </c>
      <c r="WZ156">
        <f t="shared" si="1161"/>
        <v>0</v>
      </c>
      <c r="XA156">
        <f t="shared" si="1162"/>
        <v>0</v>
      </c>
      <c r="XB156">
        <f t="shared" si="1163"/>
        <v>0</v>
      </c>
      <c r="XC156">
        <f t="shared" si="1164"/>
        <v>0</v>
      </c>
      <c r="XD156">
        <f t="shared" si="1165"/>
        <v>0</v>
      </c>
      <c r="XE156">
        <f t="shared" si="1166"/>
        <v>0</v>
      </c>
      <c r="XF156">
        <f t="shared" si="1167"/>
        <v>0</v>
      </c>
      <c r="XG156">
        <f t="shared" si="1168"/>
        <v>0</v>
      </c>
      <c r="XH156">
        <f t="shared" si="1169"/>
        <v>0</v>
      </c>
      <c r="XI156">
        <f t="shared" si="1170"/>
        <v>0</v>
      </c>
      <c r="XJ156">
        <f t="shared" si="1171"/>
        <v>0</v>
      </c>
      <c r="XK156">
        <f t="shared" si="1172"/>
        <v>0</v>
      </c>
      <c r="XL156">
        <f t="shared" si="1173"/>
        <v>0</v>
      </c>
      <c r="XM156">
        <f t="shared" si="1174"/>
        <v>0</v>
      </c>
      <c r="XN156">
        <f t="shared" si="1175"/>
        <v>0</v>
      </c>
      <c r="XO156">
        <f t="shared" si="1176"/>
        <v>0</v>
      </c>
      <c r="XP156">
        <f t="shared" si="1177"/>
        <v>0</v>
      </c>
      <c r="XQ156">
        <f t="shared" si="1178"/>
        <v>0</v>
      </c>
      <c r="XR156">
        <f t="shared" si="1179"/>
        <v>0</v>
      </c>
      <c r="XS156">
        <f t="shared" si="1180"/>
        <v>0</v>
      </c>
      <c r="XT156">
        <f t="shared" si="1181"/>
        <v>0</v>
      </c>
      <c r="XU156">
        <f t="shared" si="1182"/>
        <v>0</v>
      </c>
      <c r="XV156">
        <f t="shared" si="1183"/>
        <v>0</v>
      </c>
      <c r="XX156">
        <f t="shared" si="1184"/>
        <v>0</v>
      </c>
      <c r="XY156">
        <f t="shared" si="1185"/>
        <v>0</v>
      </c>
      <c r="XZ156">
        <f t="shared" si="1186"/>
        <v>0</v>
      </c>
    </row>
    <row r="157" spans="2:650" x14ac:dyDescent="0.45">
      <c r="B157" s="31">
        <v>16</v>
      </c>
      <c r="C157" s="32">
        <f>IF($D$19="","",EDATE($D$19,15))</f>
        <v>46478</v>
      </c>
      <c r="D157" s="48"/>
      <c r="E157" s="29" t="str">
        <f t="shared" si="1197"/>
        <v/>
      </c>
      <c r="F157" s="39" t="str">
        <f t="shared" si="1198"/>
        <v/>
      </c>
      <c r="G157" s="31" t="str">
        <f t="shared" si="1199"/>
        <v/>
      </c>
      <c r="H157" s="47"/>
      <c r="WH157">
        <v>154</v>
      </c>
      <c r="WI157">
        <f t="shared" si="1187"/>
        <v>0</v>
      </c>
      <c r="WJ157">
        <f t="shared" si="1188"/>
        <v>0</v>
      </c>
      <c r="WK157">
        <f t="shared" si="1189"/>
        <v>0</v>
      </c>
      <c r="WL157">
        <f t="shared" si="1190"/>
        <v>0</v>
      </c>
      <c r="WM157">
        <f t="shared" si="1191"/>
        <v>0</v>
      </c>
      <c r="WN157">
        <f t="shared" si="1192"/>
        <v>0</v>
      </c>
      <c r="WO157">
        <f t="shared" si="1193"/>
        <v>0</v>
      </c>
      <c r="WP157">
        <f t="shared" si="1194"/>
        <v>0</v>
      </c>
      <c r="WQ157">
        <f t="shared" si="1195"/>
        <v>0</v>
      </c>
      <c r="WR157">
        <f t="shared" si="1196"/>
        <v>0</v>
      </c>
      <c r="WS157">
        <f t="shared" si="1154"/>
        <v>0</v>
      </c>
      <c r="WT157">
        <f t="shared" si="1155"/>
        <v>0</v>
      </c>
      <c r="WU157">
        <f t="shared" si="1156"/>
        <v>0</v>
      </c>
      <c r="WV157">
        <f t="shared" si="1157"/>
        <v>0</v>
      </c>
      <c r="WW157">
        <f t="shared" si="1158"/>
        <v>0</v>
      </c>
      <c r="WX157">
        <f t="shared" si="1159"/>
        <v>0</v>
      </c>
      <c r="WY157">
        <f t="shared" si="1160"/>
        <v>0</v>
      </c>
      <c r="WZ157">
        <f t="shared" si="1161"/>
        <v>0</v>
      </c>
      <c r="XA157">
        <f t="shared" si="1162"/>
        <v>0</v>
      </c>
      <c r="XB157">
        <f t="shared" si="1163"/>
        <v>0</v>
      </c>
      <c r="XC157">
        <f t="shared" si="1164"/>
        <v>0</v>
      </c>
      <c r="XD157">
        <f t="shared" si="1165"/>
        <v>0</v>
      </c>
      <c r="XE157">
        <f t="shared" si="1166"/>
        <v>0</v>
      </c>
      <c r="XF157">
        <f t="shared" si="1167"/>
        <v>0</v>
      </c>
      <c r="XG157">
        <f t="shared" si="1168"/>
        <v>0</v>
      </c>
      <c r="XH157">
        <f t="shared" si="1169"/>
        <v>0</v>
      </c>
      <c r="XI157">
        <f t="shared" si="1170"/>
        <v>0</v>
      </c>
      <c r="XJ157">
        <f t="shared" si="1171"/>
        <v>0</v>
      </c>
      <c r="XK157">
        <f t="shared" si="1172"/>
        <v>0</v>
      </c>
      <c r="XL157">
        <f t="shared" si="1173"/>
        <v>0</v>
      </c>
      <c r="XM157">
        <f t="shared" si="1174"/>
        <v>0</v>
      </c>
      <c r="XN157">
        <f t="shared" si="1175"/>
        <v>0</v>
      </c>
      <c r="XO157">
        <f t="shared" si="1176"/>
        <v>0</v>
      </c>
      <c r="XP157">
        <f t="shared" si="1177"/>
        <v>0</v>
      </c>
      <c r="XQ157">
        <f t="shared" si="1178"/>
        <v>0</v>
      </c>
      <c r="XR157">
        <f t="shared" si="1179"/>
        <v>0</v>
      </c>
      <c r="XS157">
        <f t="shared" si="1180"/>
        <v>0</v>
      </c>
      <c r="XT157">
        <f t="shared" si="1181"/>
        <v>0</v>
      </c>
      <c r="XU157">
        <f t="shared" si="1182"/>
        <v>0</v>
      </c>
      <c r="XV157">
        <f t="shared" si="1183"/>
        <v>0</v>
      </c>
      <c r="XX157">
        <f t="shared" si="1184"/>
        <v>0</v>
      </c>
      <c r="XY157">
        <f t="shared" si="1185"/>
        <v>0</v>
      </c>
      <c r="XZ157">
        <f t="shared" si="1186"/>
        <v>0</v>
      </c>
    </row>
    <row r="158" spans="2:650" x14ac:dyDescent="0.45">
      <c r="B158" s="31">
        <v>17</v>
      </c>
      <c r="C158" s="32">
        <f>IF($D$19="","",EDATE($D$19,16))</f>
        <v>46508</v>
      </c>
      <c r="D158" s="48"/>
      <c r="E158" s="29" t="str">
        <f t="shared" si="1197"/>
        <v/>
      </c>
      <c r="F158" s="39" t="str">
        <f t="shared" si="1198"/>
        <v/>
      </c>
      <c r="G158" s="31" t="str">
        <f t="shared" si="1199"/>
        <v/>
      </c>
      <c r="H158" s="47"/>
      <c r="WH158">
        <v>155</v>
      </c>
      <c r="WI158">
        <f t="shared" si="1187"/>
        <v>0</v>
      </c>
      <c r="WJ158">
        <f t="shared" si="1188"/>
        <v>0</v>
      </c>
      <c r="WK158">
        <f t="shared" si="1189"/>
        <v>0</v>
      </c>
      <c r="WL158">
        <f t="shared" si="1190"/>
        <v>0</v>
      </c>
      <c r="WM158">
        <f t="shared" si="1191"/>
        <v>0</v>
      </c>
      <c r="WN158">
        <f t="shared" si="1192"/>
        <v>0</v>
      </c>
      <c r="WO158">
        <f t="shared" si="1193"/>
        <v>0</v>
      </c>
      <c r="WP158">
        <f t="shared" si="1194"/>
        <v>0</v>
      </c>
      <c r="WQ158">
        <f t="shared" si="1195"/>
        <v>0</v>
      </c>
      <c r="WR158">
        <f t="shared" si="1196"/>
        <v>0</v>
      </c>
      <c r="WS158">
        <f t="shared" si="1154"/>
        <v>0</v>
      </c>
      <c r="WT158">
        <f t="shared" si="1155"/>
        <v>0</v>
      </c>
      <c r="WU158">
        <f t="shared" si="1156"/>
        <v>0</v>
      </c>
      <c r="WV158">
        <f t="shared" si="1157"/>
        <v>0</v>
      </c>
      <c r="WW158">
        <f t="shared" si="1158"/>
        <v>0</v>
      </c>
      <c r="WX158">
        <f t="shared" si="1159"/>
        <v>0</v>
      </c>
      <c r="WY158">
        <f t="shared" si="1160"/>
        <v>0</v>
      </c>
      <c r="WZ158">
        <f t="shared" si="1161"/>
        <v>0</v>
      </c>
      <c r="XA158">
        <f t="shared" si="1162"/>
        <v>0</v>
      </c>
      <c r="XB158">
        <f t="shared" si="1163"/>
        <v>0</v>
      </c>
      <c r="XC158">
        <f t="shared" si="1164"/>
        <v>0</v>
      </c>
      <c r="XD158">
        <f t="shared" si="1165"/>
        <v>0</v>
      </c>
      <c r="XE158">
        <f t="shared" si="1166"/>
        <v>0</v>
      </c>
      <c r="XF158">
        <f t="shared" si="1167"/>
        <v>0</v>
      </c>
      <c r="XG158">
        <f t="shared" si="1168"/>
        <v>0</v>
      </c>
      <c r="XH158">
        <f t="shared" si="1169"/>
        <v>0</v>
      </c>
      <c r="XI158">
        <f t="shared" si="1170"/>
        <v>0</v>
      </c>
      <c r="XJ158">
        <f t="shared" si="1171"/>
        <v>0</v>
      </c>
      <c r="XK158">
        <f t="shared" si="1172"/>
        <v>0</v>
      </c>
      <c r="XL158">
        <f t="shared" si="1173"/>
        <v>0</v>
      </c>
      <c r="XM158">
        <f t="shared" si="1174"/>
        <v>0</v>
      </c>
      <c r="XN158">
        <f t="shared" si="1175"/>
        <v>0</v>
      </c>
      <c r="XO158">
        <f t="shared" si="1176"/>
        <v>0</v>
      </c>
      <c r="XP158">
        <f t="shared" si="1177"/>
        <v>0</v>
      </c>
      <c r="XQ158">
        <f t="shared" si="1178"/>
        <v>0</v>
      </c>
      <c r="XR158">
        <f t="shared" si="1179"/>
        <v>0</v>
      </c>
      <c r="XS158">
        <f t="shared" si="1180"/>
        <v>0</v>
      </c>
      <c r="XT158">
        <f t="shared" si="1181"/>
        <v>0</v>
      </c>
      <c r="XU158">
        <f t="shared" si="1182"/>
        <v>0</v>
      </c>
      <c r="XV158">
        <f t="shared" si="1183"/>
        <v>0</v>
      </c>
      <c r="XX158">
        <f t="shared" si="1184"/>
        <v>0</v>
      </c>
      <c r="XY158">
        <f t="shared" si="1185"/>
        <v>0</v>
      </c>
      <c r="XZ158">
        <f t="shared" si="1186"/>
        <v>0</v>
      </c>
    </row>
    <row r="159" spans="2:650" x14ac:dyDescent="0.45">
      <c r="B159" s="31">
        <v>18</v>
      </c>
      <c r="C159" s="32">
        <f>IF($D$19="","",EDATE($D$19,17))</f>
        <v>46539</v>
      </c>
      <c r="D159" s="48"/>
      <c r="E159" s="29" t="str">
        <f t="shared" si="1197"/>
        <v/>
      </c>
      <c r="F159" s="39" t="str">
        <f t="shared" si="1198"/>
        <v/>
      </c>
      <c r="G159" s="31" t="str">
        <f t="shared" si="1199"/>
        <v/>
      </c>
      <c r="H159" s="47"/>
      <c r="WH159">
        <v>156</v>
      </c>
      <c r="WI159">
        <f t="shared" si="1187"/>
        <v>0</v>
      </c>
      <c r="WJ159">
        <f t="shared" si="1188"/>
        <v>0</v>
      </c>
      <c r="WK159">
        <f t="shared" si="1189"/>
        <v>0</v>
      </c>
      <c r="WL159">
        <f t="shared" si="1190"/>
        <v>0</v>
      </c>
      <c r="WM159">
        <f t="shared" si="1191"/>
        <v>0</v>
      </c>
      <c r="WN159">
        <f t="shared" si="1192"/>
        <v>0</v>
      </c>
      <c r="WO159">
        <f t="shared" si="1193"/>
        <v>0</v>
      </c>
      <c r="WP159">
        <f t="shared" si="1194"/>
        <v>0</v>
      </c>
      <c r="WQ159">
        <f t="shared" si="1195"/>
        <v>0</v>
      </c>
      <c r="WR159">
        <f t="shared" si="1196"/>
        <v>0</v>
      </c>
      <c r="WS159">
        <f t="shared" si="1154"/>
        <v>0</v>
      </c>
      <c r="WT159">
        <f t="shared" si="1155"/>
        <v>0</v>
      </c>
      <c r="WU159">
        <f t="shared" si="1156"/>
        <v>0</v>
      </c>
      <c r="WV159">
        <f t="shared" si="1157"/>
        <v>0</v>
      </c>
      <c r="WW159">
        <f t="shared" si="1158"/>
        <v>0</v>
      </c>
      <c r="WX159">
        <f t="shared" si="1159"/>
        <v>0</v>
      </c>
      <c r="WY159">
        <f t="shared" si="1160"/>
        <v>0</v>
      </c>
      <c r="WZ159">
        <f t="shared" si="1161"/>
        <v>0</v>
      </c>
      <c r="XA159">
        <f t="shared" si="1162"/>
        <v>0</v>
      </c>
      <c r="XB159">
        <f t="shared" si="1163"/>
        <v>0</v>
      </c>
      <c r="XC159">
        <f t="shared" si="1164"/>
        <v>0</v>
      </c>
      <c r="XD159">
        <f t="shared" si="1165"/>
        <v>0</v>
      </c>
      <c r="XE159">
        <f t="shared" si="1166"/>
        <v>0</v>
      </c>
      <c r="XF159">
        <f t="shared" si="1167"/>
        <v>0</v>
      </c>
      <c r="XG159">
        <f t="shared" si="1168"/>
        <v>0</v>
      </c>
      <c r="XH159">
        <f t="shared" si="1169"/>
        <v>0</v>
      </c>
      <c r="XI159">
        <f t="shared" si="1170"/>
        <v>0</v>
      </c>
      <c r="XJ159">
        <f t="shared" si="1171"/>
        <v>0</v>
      </c>
      <c r="XK159">
        <f t="shared" si="1172"/>
        <v>0</v>
      </c>
      <c r="XL159">
        <f t="shared" si="1173"/>
        <v>0</v>
      </c>
      <c r="XM159">
        <f t="shared" si="1174"/>
        <v>0</v>
      </c>
      <c r="XN159">
        <f t="shared" si="1175"/>
        <v>0</v>
      </c>
      <c r="XO159">
        <f t="shared" si="1176"/>
        <v>0</v>
      </c>
      <c r="XP159">
        <f t="shared" si="1177"/>
        <v>0</v>
      </c>
      <c r="XQ159">
        <f t="shared" si="1178"/>
        <v>0</v>
      </c>
      <c r="XR159">
        <f t="shared" si="1179"/>
        <v>0</v>
      </c>
      <c r="XS159">
        <f t="shared" si="1180"/>
        <v>0</v>
      </c>
      <c r="XT159">
        <f t="shared" si="1181"/>
        <v>0</v>
      </c>
      <c r="XU159">
        <f t="shared" si="1182"/>
        <v>0</v>
      </c>
      <c r="XV159">
        <f t="shared" si="1183"/>
        <v>0</v>
      </c>
      <c r="XX159">
        <f t="shared" si="1184"/>
        <v>0</v>
      </c>
      <c r="XY159">
        <f t="shared" si="1185"/>
        <v>0</v>
      </c>
      <c r="XZ159">
        <f t="shared" si="1186"/>
        <v>0</v>
      </c>
    </row>
    <row r="160" spans="2:650" x14ac:dyDescent="0.45">
      <c r="B160" s="31">
        <v>19</v>
      </c>
      <c r="C160" s="32">
        <f>IF($D$19="","",EDATE($D$19,18))</f>
        <v>46569</v>
      </c>
      <c r="D160" s="48"/>
      <c r="E160" s="29" t="str">
        <f t="shared" si="1197"/>
        <v/>
      </c>
      <c r="F160" s="39" t="str">
        <f t="shared" si="1198"/>
        <v/>
      </c>
      <c r="G160" s="31" t="str">
        <f t="shared" si="1199"/>
        <v/>
      </c>
      <c r="H160" s="47"/>
      <c r="WH160">
        <v>157</v>
      </c>
      <c r="WI160">
        <f t="shared" si="1187"/>
        <v>0</v>
      </c>
      <c r="WJ160">
        <f t="shared" si="1188"/>
        <v>0</v>
      </c>
      <c r="WK160">
        <f t="shared" si="1189"/>
        <v>0</v>
      </c>
      <c r="WL160">
        <f t="shared" si="1190"/>
        <v>0</v>
      </c>
      <c r="WM160">
        <f t="shared" si="1191"/>
        <v>0</v>
      </c>
      <c r="WN160">
        <f t="shared" si="1192"/>
        <v>0</v>
      </c>
      <c r="WO160">
        <f t="shared" si="1193"/>
        <v>0</v>
      </c>
      <c r="WP160">
        <f t="shared" si="1194"/>
        <v>0</v>
      </c>
      <c r="WQ160">
        <f t="shared" si="1195"/>
        <v>0</v>
      </c>
      <c r="WR160">
        <f t="shared" si="1196"/>
        <v>0</v>
      </c>
      <c r="WS160">
        <f t="shared" si="1154"/>
        <v>0</v>
      </c>
      <c r="WT160">
        <f t="shared" si="1155"/>
        <v>0</v>
      </c>
      <c r="WU160">
        <f t="shared" si="1156"/>
        <v>0</v>
      </c>
      <c r="WV160">
        <f t="shared" si="1157"/>
        <v>0</v>
      </c>
      <c r="WW160">
        <f t="shared" si="1158"/>
        <v>0</v>
      </c>
      <c r="WX160">
        <f t="shared" si="1159"/>
        <v>0</v>
      </c>
      <c r="WY160">
        <f t="shared" si="1160"/>
        <v>0</v>
      </c>
      <c r="WZ160">
        <f t="shared" si="1161"/>
        <v>0</v>
      </c>
      <c r="XA160">
        <f t="shared" si="1162"/>
        <v>0</v>
      </c>
      <c r="XB160">
        <f t="shared" si="1163"/>
        <v>0</v>
      </c>
      <c r="XC160">
        <f t="shared" si="1164"/>
        <v>0</v>
      </c>
      <c r="XD160">
        <f t="shared" si="1165"/>
        <v>0</v>
      </c>
      <c r="XE160">
        <f t="shared" si="1166"/>
        <v>0</v>
      </c>
      <c r="XF160">
        <f t="shared" si="1167"/>
        <v>0</v>
      </c>
      <c r="XG160">
        <f t="shared" si="1168"/>
        <v>0</v>
      </c>
      <c r="XH160">
        <f t="shared" si="1169"/>
        <v>0</v>
      </c>
      <c r="XI160">
        <f t="shared" si="1170"/>
        <v>0</v>
      </c>
      <c r="XJ160">
        <f t="shared" si="1171"/>
        <v>0</v>
      </c>
      <c r="XK160">
        <f t="shared" si="1172"/>
        <v>0</v>
      </c>
      <c r="XL160">
        <f t="shared" si="1173"/>
        <v>0</v>
      </c>
      <c r="XM160">
        <f t="shared" si="1174"/>
        <v>0</v>
      </c>
      <c r="XN160">
        <f t="shared" si="1175"/>
        <v>0</v>
      </c>
      <c r="XO160">
        <f t="shared" si="1176"/>
        <v>0</v>
      </c>
      <c r="XP160">
        <f t="shared" si="1177"/>
        <v>0</v>
      </c>
      <c r="XQ160">
        <f t="shared" si="1178"/>
        <v>0</v>
      </c>
      <c r="XR160">
        <f t="shared" si="1179"/>
        <v>0</v>
      </c>
      <c r="XS160">
        <f t="shared" si="1180"/>
        <v>0</v>
      </c>
      <c r="XT160">
        <f t="shared" si="1181"/>
        <v>0</v>
      </c>
      <c r="XU160">
        <f t="shared" si="1182"/>
        <v>0</v>
      </c>
      <c r="XV160">
        <f t="shared" si="1183"/>
        <v>0</v>
      </c>
      <c r="XX160">
        <f t="shared" si="1184"/>
        <v>0</v>
      </c>
      <c r="XY160">
        <f t="shared" si="1185"/>
        <v>0</v>
      </c>
      <c r="XZ160">
        <f t="shared" si="1186"/>
        <v>0</v>
      </c>
    </row>
    <row r="161" spans="1:650" x14ac:dyDescent="0.45">
      <c r="B161" s="31">
        <v>20</v>
      </c>
      <c r="C161" s="32">
        <f>IF($D$19="","",EDATE($D$19,19))</f>
        <v>46600</v>
      </c>
      <c r="D161" s="48"/>
      <c r="E161" s="29" t="str">
        <f t="shared" si="1197"/>
        <v/>
      </c>
      <c r="F161" s="39" t="str">
        <f t="shared" si="1198"/>
        <v/>
      </c>
      <c r="G161" s="31" t="str">
        <f t="shared" si="1199"/>
        <v/>
      </c>
      <c r="H161" s="47"/>
      <c r="WH161">
        <v>158</v>
      </c>
      <c r="WI161">
        <f t="shared" si="1187"/>
        <v>0</v>
      </c>
      <c r="WJ161">
        <f t="shared" si="1188"/>
        <v>0</v>
      </c>
      <c r="WK161">
        <f t="shared" si="1189"/>
        <v>0</v>
      </c>
      <c r="WL161">
        <f t="shared" si="1190"/>
        <v>0</v>
      </c>
      <c r="WM161">
        <f t="shared" si="1191"/>
        <v>0</v>
      </c>
      <c r="WN161">
        <f t="shared" si="1192"/>
        <v>0</v>
      </c>
      <c r="WO161">
        <f t="shared" si="1193"/>
        <v>0</v>
      </c>
      <c r="WP161">
        <f t="shared" si="1194"/>
        <v>0</v>
      </c>
      <c r="WQ161">
        <f t="shared" si="1195"/>
        <v>0</v>
      </c>
      <c r="WR161">
        <f t="shared" si="1196"/>
        <v>0</v>
      </c>
      <c r="WS161">
        <f t="shared" si="1154"/>
        <v>0</v>
      </c>
      <c r="WT161">
        <f t="shared" si="1155"/>
        <v>0</v>
      </c>
      <c r="WU161">
        <f t="shared" si="1156"/>
        <v>0</v>
      </c>
      <c r="WV161">
        <f t="shared" si="1157"/>
        <v>0</v>
      </c>
      <c r="WW161">
        <f t="shared" si="1158"/>
        <v>0</v>
      </c>
      <c r="WX161">
        <f t="shared" si="1159"/>
        <v>0</v>
      </c>
      <c r="WY161">
        <f t="shared" si="1160"/>
        <v>0</v>
      </c>
      <c r="WZ161">
        <f t="shared" si="1161"/>
        <v>0</v>
      </c>
      <c r="XA161">
        <f t="shared" si="1162"/>
        <v>0</v>
      </c>
      <c r="XB161">
        <f t="shared" si="1163"/>
        <v>0</v>
      </c>
      <c r="XC161">
        <f t="shared" si="1164"/>
        <v>0</v>
      </c>
      <c r="XD161">
        <f t="shared" si="1165"/>
        <v>0</v>
      </c>
      <c r="XE161">
        <f t="shared" si="1166"/>
        <v>0</v>
      </c>
      <c r="XF161">
        <f t="shared" si="1167"/>
        <v>0</v>
      </c>
      <c r="XG161">
        <f t="shared" si="1168"/>
        <v>0</v>
      </c>
      <c r="XH161">
        <f t="shared" si="1169"/>
        <v>0</v>
      </c>
      <c r="XI161">
        <f t="shared" si="1170"/>
        <v>0</v>
      </c>
      <c r="XJ161">
        <f t="shared" si="1171"/>
        <v>0</v>
      </c>
      <c r="XK161">
        <f t="shared" si="1172"/>
        <v>0</v>
      </c>
      <c r="XL161">
        <f t="shared" si="1173"/>
        <v>0</v>
      </c>
      <c r="XM161">
        <f t="shared" si="1174"/>
        <v>0</v>
      </c>
      <c r="XN161">
        <f t="shared" si="1175"/>
        <v>0</v>
      </c>
      <c r="XO161">
        <f t="shared" si="1176"/>
        <v>0</v>
      </c>
      <c r="XP161">
        <f t="shared" si="1177"/>
        <v>0</v>
      </c>
      <c r="XQ161">
        <f t="shared" si="1178"/>
        <v>0</v>
      </c>
      <c r="XR161">
        <f t="shared" si="1179"/>
        <v>0</v>
      </c>
      <c r="XS161">
        <f t="shared" si="1180"/>
        <v>0</v>
      </c>
      <c r="XT161">
        <f t="shared" si="1181"/>
        <v>0</v>
      </c>
      <c r="XU161">
        <f t="shared" si="1182"/>
        <v>0</v>
      </c>
      <c r="XV161">
        <f t="shared" si="1183"/>
        <v>0</v>
      </c>
      <c r="XX161">
        <f t="shared" si="1184"/>
        <v>0</v>
      </c>
      <c r="XY161">
        <f t="shared" si="1185"/>
        <v>0</v>
      </c>
      <c r="XZ161">
        <f t="shared" si="1186"/>
        <v>0</v>
      </c>
    </row>
    <row r="162" spans="1:650" x14ac:dyDescent="0.45">
      <c r="B162" s="31">
        <v>21</v>
      </c>
      <c r="C162" s="32">
        <f>IF($D$19="","",EDATE($D$19,20))</f>
        <v>46631</v>
      </c>
      <c r="D162" s="48"/>
      <c r="E162" s="29" t="str">
        <f t="shared" si="1197"/>
        <v/>
      </c>
      <c r="F162" s="39" t="str">
        <f t="shared" si="1198"/>
        <v/>
      </c>
      <c r="G162" s="31" t="str">
        <f t="shared" si="1199"/>
        <v/>
      </c>
      <c r="H162" s="47"/>
      <c r="WH162">
        <v>159</v>
      </c>
      <c r="WI162">
        <f t="shared" si="1187"/>
        <v>0</v>
      </c>
      <c r="WJ162">
        <f t="shared" si="1188"/>
        <v>0</v>
      </c>
      <c r="WK162">
        <f t="shared" si="1189"/>
        <v>0</v>
      </c>
      <c r="WL162">
        <f t="shared" si="1190"/>
        <v>0</v>
      </c>
      <c r="WM162">
        <f t="shared" si="1191"/>
        <v>0</v>
      </c>
      <c r="WN162">
        <f t="shared" si="1192"/>
        <v>0</v>
      </c>
      <c r="WO162">
        <f t="shared" si="1193"/>
        <v>0</v>
      </c>
      <c r="WP162">
        <f t="shared" si="1194"/>
        <v>0</v>
      </c>
      <c r="WQ162">
        <f t="shared" si="1195"/>
        <v>0</v>
      </c>
      <c r="WR162">
        <f t="shared" si="1196"/>
        <v>0</v>
      </c>
      <c r="WS162">
        <f t="shared" si="1154"/>
        <v>0</v>
      </c>
      <c r="WT162">
        <f t="shared" si="1155"/>
        <v>0</v>
      </c>
      <c r="WU162">
        <f t="shared" si="1156"/>
        <v>0</v>
      </c>
      <c r="WV162">
        <f t="shared" si="1157"/>
        <v>0</v>
      </c>
      <c r="WW162">
        <f t="shared" si="1158"/>
        <v>0</v>
      </c>
      <c r="WX162">
        <f t="shared" si="1159"/>
        <v>0</v>
      </c>
      <c r="WY162">
        <f t="shared" si="1160"/>
        <v>0</v>
      </c>
      <c r="WZ162">
        <f t="shared" si="1161"/>
        <v>0</v>
      </c>
      <c r="XA162">
        <f t="shared" si="1162"/>
        <v>0</v>
      </c>
      <c r="XB162">
        <f t="shared" si="1163"/>
        <v>0</v>
      </c>
      <c r="XC162">
        <f t="shared" si="1164"/>
        <v>0</v>
      </c>
      <c r="XD162">
        <f t="shared" si="1165"/>
        <v>0</v>
      </c>
      <c r="XE162">
        <f t="shared" si="1166"/>
        <v>0</v>
      </c>
      <c r="XF162">
        <f t="shared" si="1167"/>
        <v>0</v>
      </c>
      <c r="XG162">
        <f t="shared" si="1168"/>
        <v>0</v>
      </c>
      <c r="XH162">
        <f t="shared" si="1169"/>
        <v>0</v>
      </c>
      <c r="XI162">
        <f t="shared" si="1170"/>
        <v>0</v>
      </c>
      <c r="XJ162">
        <f t="shared" si="1171"/>
        <v>0</v>
      </c>
      <c r="XK162">
        <f t="shared" si="1172"/>
        <v>0</v>
      </c>
      <c r="XL162">
        <f t="shared" si="1173"/>
        <v>0</v>
      </c>
      <c r="XM162">
        <f t="shared" si="1174"/>
        <v>0</v>
      </c>
      <c r="XN162">
        <f t="shared" si="1175"/>
        <v>0</v>
      </c>
      <c r="XO162">
        <f t="shared" si="1176"/>
        <v>0</v>
      </c>
      <c r="XP162">
        <f t="shared" si="1177"/>
        <v>0</v>
      </c>
      <c r="XQ162">
        <f t="shared" si="1178"/>
        <v>0</v>
      </c>
      <c r="XR162">
        <f t="shared" si="1179"/>
        <v>0</v>
      </c>
      <c r="XS162">
        <f t="shared" si="1180"/>
        <v>0</v>
      </c>
      <c r="XT162">
        <f t="shared" si="1181"/>
        <v>0</v>
      </c>
      <c r="XU162">
        <f t="shared" si="1182"/>
        <v>0</v>
      </c>
      <c r="XV162">
        <f t="shared" si="1183"/>
        <v>0</v>
      </c>
      <c r="XX162">
        <f t="shared" si="1184"/>
        <v>0</v>
      </c>
      <c r="XY162">
        <f t="shared" si="1185"/>
        <v>0</v>
      </c>
      <c r="XZ162">
        <f t="shared" si="1186"/>
        <v>0</v>
      </c>
    </row>
    <row r="163" spans="1:650" x14ac:dyDescent="0.45">
      <c r="B163" s="31">
        <v>22</v>
      </c>
      <c r="C163" s="32">
        <f>IF($D$19="","",EDATE($D$19,21))</f>
        <v>46661</v>
      </c>
      <c r="D163" s="48"/>
      <c r="E163" s="29" t="str">
        <f t="shared" si="1197"/>
        <v/>
      </c>
      <c r="F163" s="39" t="str">
        <f t="shared" si="1198"/>
        <v/>
      </c>
      <c r="G163" s="31" t="str">
        <f t="shared" si="1199"/>
        <v/>
      </c>
      <c r="H163" s="47"/>
      <c r="WH163">
        <v>160</v>
      </c>
      <c r="WI163">
        <f t="shared" si="1187"/>
        <v>0</v>
      </c>
      <c r="WJ163">
        <f t="shared" si="1188"/>
        <v>0</v>
      </c>
      <c r="WK163">
        <f t="shared" si="1189"/>
        <v>0</v>
      </c>
      <c r="WL163">
        <f t="shared" si="1190"/>
        <v>0</v>
      </c>
      <c r="WM163">
        <f t="shared" si="1191"/>
        <v>0</v>
      </c>
      <c r="WN163">
        <f t="shared" si="1192"/>
        <v>0</v>
      </c>
      <c r="WO163">
        <f t="shared" si="1193"/>
        <v>0</v>
      </c>
      <c r="WP163">
        <f t="shared" si="1194"/>
        <v>0</v>
      </c>
      <c r="WQ163">
        <f t="shared" si="1195"/>
        <v>0</v>
      </c>
      <c r="WR163">
        <f t="shared" si="1196"/>
        <v>0</v>
      </c>
      <c r="WS163">
        <f t="shared" si="1154"/>
        <v>0</v>
      </c>
      <c r="WT163">
        <f t="shared" si="1155"/>
        <v>0</v>
      </c>
      <c r="WU163">
        <f t="shared" si="1156"/>
        <v>0</v>
      </c>
      <c r="WV163">
        <f t="shared" si="1157"/>
        <v>0</v>
      </c>
      <c r="WW163">
        <f t="shared" si="1158"/>
        <v>0</v>
      </c>
      <c r="WX163">
        <f t="shared" si="1159"/>
        <v>0</v>
      </c>
      <c r="WY163">
        <f t="shared" si="1160"/>
        <v>0</v>
      </c>
      <c r="WZ163">
        <f t="shared" si="1161"/>
        <v>0</v>
      </c>
      <c r="XA163">
        <f t="shared" si="1162"/>
        <v>0</v>
      </c>
      <c r="XB163">
        <f t="shared" si="1163"/>
        <v>0</v>
      </c>
      <c r="XC163">
        <f t="shared" si="1164"/>
        <v>0</v>
      </c>
      <c r="XD163">
        <f t="shared" si="1165"/>
        <v>0</v>
      </c>
      <c r="XE163">
        <f t="shared" si="1166"/>
        <v>0</v>
      </c>
      <c r="XF163">
        <f t="shared" si="1167"/>
        <v>0</v>
      </c>
      <c r="XG163">
        <f t="shared" si="1168"/>
        <v>0</v>
      </c>
      <c r="XH163">
        <f t="shared" si="1169"/>
        <v>0</v>
      </c>
      <c r="XI163">
        <f t="shared" si="1170"/>
        <v>0</v>
      </c>
      <c r="XJ163">
        <f t="shared" si="1171"/>
        <v>0</v>
      </c>
      <c r="XK163">
        <f t="shared" si="1172"/>
        <v>0</v>
      </c>
      <c r="XL163">
        <f t="shared" si="1173"/>
        <v>0</v>
      </c>
      <c r="XM163">
        <f t="shared" si="1174"/>
        <v>0</v>
      </c>
      <c r="XN163">
        <f t="shared" si="1175"/>
        <v>0</v>
      </c>
      <c r="XO163">
        <f t="shared" si="1176"/>
        <v>0</v>
      </c>
      <c r="XP163">
        <f t="shared" si="1177"/>
        <v>0</v>
      </c>
      <c r="XQ163">
        <f t="shared" si="1178"/>
        <v>0</v>
      </c>
      <c r="XR163">
        <f t="shared" si="1179"/>
        <v>0</v>
      </c>
      <c r="XS163">
        <f t="shared" si="1180"/>
        <v>0</v>
      </c>
      <c r="XT163">
        <f t="shared" si="1181"/>
        <v>0</v>
      </c>
      <c r="XU163">
        <f t="shared" si="1182"/>
        <v>0</v>
      </c>
      <c r="XV163">
        <f t="shared" si="1183"/>
        <v>0</v>
      </c>
      <c r="XX163">
        <f t="shared" si="1184"/>
        <v>0</v>
      </c>
      <c r="XY163">
        <f t="shared" si="1185"/>
        <v>0</v>
      </c>
      <c r="XZ163">
        <f t="shared" si="1186"/>
        <v>0</v>
      </c>
    </row>
    <row r="164" spans="1:650" x14ac:dyDescent="0.45">
      <c r="B164" s="31">
        <v>23</v>
      </c>
      <c r="C164" s="32">
        <f>IF($D$19="","",EDATE($D$19,22))</f>
        <v>46692</v>
      </c>
      <c r="D164" s="48"/>
      <c r="E164" s="29" t="str">
        <f t="shared" si="1197"/>
        <v/>
      </c>
      <c r="F164" s="39" t="str">
        <f t="shared" si="1198"/>
        <v/>
      </c>
      <c r="G164" s="31" t="str">
        <f t="shared" si="1199"/>
        <v/>
      </c>
      <c r="H164" s="47"/>
      <c r="WH164">
        <v>161</v>
      </c>
      <c r="WI164">
        <f t="shared" si="1187"/>
        <v>0</v>
      </c>
      <c r="WJ164">
        <f t="shared" si="1188"/>
        <v>0</v>
      </c>
      <c r="WK164">
        <f t="shared" si="1189"/>
        <v>0</v>
      </c>
      <c r="WL164">
        <f t="shared" si="1190"/>
        <v>0</v>
      </c>
      <c r="WM164">
        <f t="shared" si="1191"/>
        <v>0</v>
      </c>
      <c r="WN164">
        <f t="shared" si="1192"/>
        <v>0</v>
      </c>
      <c r="WO164">
        <f t="shared" si="1193"/>
        <v>0</v>
      </c>
      <c r="WP164">
        <f t="shared" si="1194"/>
        <v>0</v>
      </c>
      <c r="WQ164">
        <f t="shared" si="1195"/>
        <v>0</v>
      </c>
      <c r="WR164">
        <f t="shared" si="1196"/>
        <v>0</v>
      </c>
      <c r="WS164">
        <f t="shared" si="1154"/>
        <v>0</v>
      </c>
      <c r="WT164">
        <f t="shared" si="1155"/>
        <v>0</v>
      </c>
      <c r="WU164">
        <f t="shared" si="1156"/>
        <v>0</v>
      </c>
      <c r="WV164">
        <f t="shared" si="1157"/>
        <v>0</v>
      </c>
      <c r="WW164">
        <f t="shared" si="1158"/>
        <v>0</v>
      </c>
      <c r="WX164">
        <f t="shared" si="1159"/>
        <v>0</v>
      </c>
      <c r="WY164">
        <f t="shared" si="1160"/>
        <v>0</v>
      </c>
      <c r="WZ164">
        <f t="shared" si="1161"/>
        <v>0</v>
      </c>
      <c r="XA164">
        <f t="shared" si="1162"/>
        <v>0</v>
      </c>
      <c r="XB164">
        <f t="shared" si="1163"/>
        <v>0</v>
      </c>
      <c r="XC164">
        <f t="shared" si="1164"/>
        <v>0</v>
      </c>
      <c r="XD164">
        <f t="shared" si="1165"/>
        <v>0</v>
      </c>
      <c r="XE164">
        <f t="shared" si="1166"/>
        <v>0</v>
      </c>
      <c r="XF164">
        <f t="shared" si="1167"/>
        <v>0</v>
      </c>
      <c r="XG164">
        <f t="shared" si="1168"/>
        <v>0</v>
      </c>
      <c r="XH164">
        <f t="shared" si="1169"/>
        <v>0</v>
      </c>
      <c r="XI164">
        <f t="shared" si="1170"/>
        <v>0</v>
      </c>
      <c r="XJ164">
        <f t="shared" si="1171"/>
        <v>0</v>
      </c>
      <c r="XK164">
        <f t="shared" si="1172"/>
        <v>0</v>
      </c>
      <c r="XL164">
        <f t="shared" si="1173"/>
        <v>0</v>
      </c>
      <c r="XM164">
        <f t="shared" si="1174"/>
        <v>0</v>
      </c>
      <c r="XN164">
        <f t="shared" si="1175"/>
        <v>0</v>
      </c>
      <c r="XO164">
        <f t="shared" si="1176"/>
        <v>0</v>
      </c>
      <c r="XP164">
        <f t="shared" si="1177"/>
        <v>0</v>
      </c>
      <c r="XQ164">
        <f t="shared" si="1178"/>
        <v>0</v>
      </c>
      <c r="XR164">
        <f t="shared" si="1179"/>
        <v>0</v>
      </c>
      <c r="XS164">
        <f t="shared" si="1180"/>
        <v>0</v>
      </c>
      <c r="XT164">
        <f t="shared" si="1181"/>
        <v>0</v>
      </c>
      <c r="XU164">
        <f t="shared" si="1182"/>
        <v>0</v>
      </c>
      <c r="XV164">
        <f t="shared" si="1183"/>
        <v>0</v>
      </c>
      <c r="XX164">
        <f t="shared" si="1184"/>
        <v>0</v>
      </c>
      <c r="XY164">
        <f t="shared" si="1185"/>
        <v>0</v>
      </c>
      <c r="XZ164">
        <f t="shared" si="1186"/>
        <v>0</v>
      </c>
    </row>
    <row r="165" spans="1:650" x14ac:dyDescent="0.45">
      <c r="B165" s="31">
        <v>24</v>
      </c>
      <c r="C165" s="32">
        <f>IF($D$19="","",EDATE($D$19,23))</f>
        <v>46722</v>
      </c>
      <c r="D165" s="48"/>
      <c r="E165" s="29" t="str">
        <f t="shared" si="1197"/>
        <v/>
      </c>
      <c r="F165" s="39" t="str">
        <f t="shared" si="1198"/>
        <v/>
      </c>
      <c r="G165" s="31" t="str">
        <f t="shared" si="1199"/>
        <v/>
      </c>
      <c r="H165" s="47"/>
      <c r="WH165">
        <v>162</v>
      </c>
      <c r="WI165">
        <f t="shared" si="1187"/>
        <v>0</v>
      </c>
      <c r="WJ165">
        <f t="shared" si="1188"/>
        <v>0</v>
      </c>
      <c r="WK165">
        <f t="shared" si="1189"/>
        <v>0</v>
      </c>
      <c r="WL165">
        <f t="shared" si="1190"/>
        <v>0</v>
      </c>
      <c r="WM165">
        <f t="shared" si="1191"/>
        <v>0</v>
      </c>
      <c r="WN165">
        <f t="shared" si="1192"/>
        <v>0</v>
      </c>
      <c r="WO165">
        <f t="shared" si="1193"/>
        <v>0</v>
      </c>
      <c r="WP165">
        <f t="shared" si="1194"/>
        <v>0</v>
      </c>
      <c r="WQ165">
        <f t="shared" si="1195"/>
        <v>0</v>
      </c>
      <c r="WR165">
        <f t="shared" si="1196"/>
        <v>0</v>
      </c>
      <c r="WS165">
        <f t="shared" si="1154"/>
        <v>0</v>
      </c>
      <c r="WT165">
        <f t="shared" si="1155"/>
        <v>0</v>
      </c>
      <c r="WU165">
        <f t="shared" si="1156"/>
        <v>0</v>
      </c>
      <c r="WV165">
        <f t="shared" si="1157"/>
        <v>0</v>
      </c>
      <c r="WW165">
        <f t="shared" si="1158"/>
        <v>0</v>
      </c>
      <c r="WX165">
        <f t="shared" si="1159"/>
        <v>0</v>
      </c>
      <c r="WY165">
        <f t="shared" si="1160"/>
        <v>0</v>
      </c>
      <c r="WZ165">
        <f t="shared" si="1161"/>
        <v>0</v>
      </c>
      <c r="XA165">
        <f t="shared" si="1162"/>
        <v>0</v>
      </c>
      <c r="XB165">
        <f t="shared" si="1163"/>
        <v>0</v>
      </c>
      <c r="XC165">
        <f t="shared" si="1164"/>
        <v>0</v>
      </c>
      <c r="XD165">
        <f t="shared" si="1165"/>
        <v>0</v>
      </c>
      <c r="XE165">
        <f t="shared" si="1166"/>
        <v>0</v>
      </c>
      <c r="XF165">
        <f t="shared" si="1167"/>
        <v>0</v>
      </c>
      <c r="XG165">
        <f t="shared" si="1168"/>
        <v>0</v>
      </c>
      <c r="XH165">
        <f t="shared" si="1169"/>
        <v>0</v>
      </c>
      <c r="XI165">
        <f t="shared" si="1170"/>
        <v>0</v>
      </c>
      <c r="XJ165">
        <f t="shared" si="1171"/>
        <v>0</v>
      </c>
      <c r="XK165">
        <f t="shared" si="1172"/>
        <v>0</v>
      </c>
      <c r="XL165">
        <f t="shared" si="1173"/>
        <v>0</v>
      </c>
      <c r="XM165">
        <f t="shared" si="1174"/>
        <v>0</v>
      </c>
      <c r="XN165">
        <f t="shared" si="1175"/>
        <v>0</v>
      </c>
      <c r="XO165">
        <f t="shared" si="1176"/>
        <v>0</v>
      </c>
      <c r="XP165">
        <f t="shared" si="1177"/>
        <v>0</v>
      </c>
      <c r="XQ165">
        <f t="shared" si="1178"/>
        <v>0</v>
      </c>
      <c r="XR165">
        <f t="shared" si="1179"/>
        <v>0</v>
      </c>
      <c r="XS165">
        <f t="shared" si="1180"/>
        <v>0</v>
      </c>
      <c r="XT165">
        <f t="shared" si="1181"/>
        <v>0</v>
      </c>
      <c r="XU165">
        <f t="shared" si="1182"/>
        <v>0</v>
      </c>
      <c r="XV165">
        <f t="shared" si="1183"/>
        <v>0</v>
      </c>
      <c r="XX165">
        <f t="shared" si="1184"/>
        <v>0</v>
      </c>
      <c r="XY165">
        <f t="shared" si="1185"/>
        <v>0</v>
      </c>
      <c r="XZ165">
        <f t="shared" si="1186"/>
        <v>0</v>
      </c>
    </row>
    <row r="166" spans="1:650" x14ac:dyDescent="0.45">
      <c r="WH166">
        <v>163</v>
      </c>
      <c r="WI166">
        <f t="shared" si="1187"/>
        <v>0</v>
      </c>
      <c r="WJ166">
        <f t="shared" si="1188"/>
        <v>0</v>
      </c>
      <c r="WK166">
        <f t="shared" si="1189"/>
        <v>0</v>
      </c>
      <c r="WL166">
        <f t="shared" si="1190"/>
        <v>0</v>
      </c>
      <c r="WM166">
        <f t="shared" si="1191"/>
        <v>0</v>
      </c>
      <c r="WN166">
        <f t="shared" si="1192"/>
        <v>0</v>
      </c>
      <c r="WO166">
        <f t="shared" si="1193"/>
        <v>0</v>
      </c>
      <c r="WP166">
        <f t="shared" si="1194"/>
        <v>0</v>
      </c>
      <c r="WQ166">
        <f t="shared" si="1195"/>
        <v>0</v>
      </c>
      <c r="WR166">
        <f t="shared" si="1196"/>
        <v>0</v>
      </c>
      <c r="WS166">
        <f t="shared" si="1154"/>
        <v>0</v>
      </c>
      <c r="WT166">
        <f t="shared" si="1155"/>
        <v>0</v>
      </c>
      <c r="WU166">
        <f t="shared" si="1156"/>
        <v>0</v>
      </c>
      <c r="WV166">
        <f t="shared" si="1157"/>
        <v>0</v>
      </c>
      <c r="WW166">
        <f t="shared" si="1158"/>
        <v>0</v>
      </c>
      <c r="WX166">
        <f t="shared" si="1159"/>
        <v>0</v>
      </c>
      <c r="WY166">
        <f t="shared" si="1160"/>
        <v>0</v>
      </c>
      <c r="WZ166">
        <f t="shared" si="1161"/>
        <v>0</v>
      </c>
      <c r="XA166">
        <f t="shared" si="1162"/>
        <v>0</v>
      </c>
      <c r="XB166">
        <f t="shared" si="1163"/>
        <v>0</v>
      </c>
      <c r="XC166">
        <f t="shared" si="1164"/>
        <v>0</v>
      </c>
      <c r="XD166">
        <f t="shared" si="1165"/>
        <v>0</v>
      </c>
      <c r="XE166">
        <f t="shared" si="1166"/>
        <v>0</v>
      </c>
      <c r="XF166">
        <f t="shared" si="1167"/>
        <v>0</v>
      </c>
      <c r="XG166">
        <f t="shared" si="1168"/>
        <v>0</v>
      </c>
      <c r="XH166">
        <f t="shared" si="1169"/>
        <v>0</v>
      </c>
      <c r="XI166">
        <f t="shared" si="1170"/>
        <v>0</v>
      </c>
      <c r="XJ166">
        <f t="shared" si="1171"/>
        <v>0</v>
      </c>
      <c r="XK166">
        <f t="shared" si="1172"/>
        <v>0</v>
      </c>
      <c r="XL166">
        <f t="shared" si="1173"/>
        <v>0</v>
      </c>
      <c r="XM166">
        <f t="shared" si="1174"/>
        <v>0</v>
      </c>
      <c r="XN166">
        <f t="shared" si="1175"/>
        <v>0</v>
      </c>
      <c r="XO166">
        <f t="shared" si="1176"/>
        <v>0</v>
      </c>
      <c r="XP166">
        <f t="shared" si="1177"/>
        <v>0</v>
      </c>
      <c r="XQ166">
        <f t="shared" si="1178"/>
        <v>0</v>
      </c>
      <c r="XR166">
        <f t="shared" si="1179"/>
        <v>0</v>
      </c>
      <c r="XS166">
        <f t="shared" si="1180"/>
        <v>0</v>
      </c>
      <c r="XT166">
        <f t="shared" si="1181"/>
        <v>0</v>
      </c>
      <c r="XU166">
        <f t="shared" si="1182"/>
        <v>0</v>
      </c>
      <c r="XV166">
        <f t="shared" si="1183"/>
        <v>0</v>
      </c>
      <c r="XX166">
        <f t="shared" si="1184"/>
        <v>0</v>
      </c>
      <c r="XY166">
        <f t="shared" si="1185"/>
        <v>0</v>
      </c>
      <c r="XZ166">
        <f t="shared" si="1186"/>
        <v>0</v>
      </c>
    </row>
    <row r="167" spans="1:650" x14ac:dyDescent="0.45">
      <c r="WH167">
        <v>164</v>
      </c>
      <c r="WI167">
        <f t="shared" si="1187"/>
        <v>0</v>
      </c>
      <c r="WJ167">
        <f t="shared" si="1188"/>
        <v>0</v>
      </c>
      <c r="WK167">
        <f t="shared" si="1189"/>
        <v>0</v>
      </c>
      <c r="WL167">
        <f t="shared" si="1190"/>
        <v>0</v>
      </c>
      <c r="WM167">
        <f t="shared" si="1191"/>
        <v>0</v>
      </c>
      <c r="WN167">
        <f t="shared" si="1192"/>
        <v>0</v>
      </c>
      <c r="WO167">
        <f t="shared" si="1193"/>
        <v>0</v>
      </c>
      <c r="WP167">
        <f t="shared" si="1194"/>
        <v>0</v>
      </c>
      <c r="WQ167">
        <f t="shared" si="1195"/>
        <v>0</v>
      </c>
      <c r="WR167">
        <f t="shared" si="1196"/>
        <v>0</v>
      </c>
      <c r="WS167">
        <f t="shared" si="1154"/>
        <v>0</v>
      </c>
      <c r="WT167">
        <f t="shared" si="1155"/>
        <v>0</v>
      </c>
      <c r="WU167">
        <f t="shared" si="1156"/>
        <v>0</v>
      </c>
      <c r="WV167">
        <f t="shared" si="1157"/>
        <v>0</v>
      </c>
      <c r="WW167">
        <f t="shared" si="1158"/>
        <v>0</v>
      </c>
      <c r="WX167">
        <f t="shared" si="1159"/>
        <v>0</v>
      </c>
      <c r="WY167">
        <f t="shared" si="1160"/>
        <v>0</v>
      </c>
      <c r="WZ167">
        <f t="shared" si="1161"/>
        <v>0</v>
      </c>
      <c r="XA167">
        <f t="shared" si="1162"/>
        <v>0</v>
      </c>
      <c r="XB167">
        <f t="shared" si="1163"/>
        <v>0</v>
      </c>
      <c r="XC167">
        <f t="shared" si="1164"/>
        <v>0</v>
      </c>
      <c r="XD167">
        <f t="shared" si="1165"/>
        <v>0</v>
      </c>
      <c r="XE167">
        <f t="shared" si="1166"/>
        <v>0</v>
      </c>
      <c r="XF167">
        <f t="shared" si="1167"/>
        <v>0</v>
      </c>
      <c r="XG167">
        <f t="shared" si="1168"/>
        <v>0</v>
      </c>
      <c r="XH167">
        <f t="shared" si="1169"/>
        <v>0</v>
      </c>
      <c r="XI167">
        <f t="shared" si="1170"/>
        <v>0</v>
      </c>
      <c r="XJ167">
        <f t="shared" si="1171"/>
        <v>0</v>
      </c>
      <c r="XK167">
        <f t="shared" si="1172"/>
        <v>0</v>
      </c>
      <c r="XL167">
        <f t="shared" si="1173"/>
        <v>0</v>
      </c>
      <c r="XM167">
        <f t="shared" si="1174"/>
        <v>0</v>
      </c>
      <c r="XN167">
        <f t="shared" si="1175"/>
        <v>0</v>
      </c>
      <c r="XO167">
        <f t="shared" si="1176"/>
        <v>0</v>
      </c>
      <c r="XP167">
        <f t="shared" si="1177"/>
        <v>0</v>
      </c>
      <c r="XQ167">
        <f t="shared" si="1178"/>
        <v>0</v>
      </c>
      <c r="XR167">
        <f t="shared" si="1179"/>
        <v>0</v>
      </c>
      <c r="XS167">
        <f t="shared" si="1180"/>
        <v>0</v>
      </c>
      <c r="XT167">
        <f t="shared" si="1181"/>
        <v>0</v>
      </c>
      <c r="XU167">
        <f t="shared" si="1182"/>
        <v>0</v>
      </c>
      <c r="XV167">
        <f t="shared" si="1183"/>
        <v>0</v>
      </c>
      <c r="XX167">
        <f t="shared" si="1184"/>
        <v>0</v>
      </c>
      <c r="XY167">
        <f t="shared" si="1185"/>
        <v>0</v>
      </c>
      <c r="XZ167">
        <f t="shared" si="1186"/>
        <v>0</v>
      </c>
    </row>
    <row r="168" spans="1:650" ht="15.75" x14ac:dyDescent="0.45">
      <c r="A168" s="42" t="s">
        <v>83</v>
      </c>
      <c r="B168" s="42"/>
      <c r="C168" s="42"/>
      <c r="D168" s="42"/>
      <c r="E168" s="42"/>
      <c r="F168" s="42"/>
      <c r="G168" s="42"/>
      <c r="H168" s="42"/>
      <c r="I168" s="42"/>
      <c r="WH168">
        <v>165</v>
      </c>
      <c r="WI168">
        <f t="shared" si="1187"/>
        <v>0</v>
      </c>
      <c r="WJ168">
        <f t="shared" si="1188"/>
        <v>0</v>
      </c>
      <c r="WK168">
        <f t="shared" si="1189"/>
        <v>0</v>
      </c>
      <c r="WL168">
        <f t="shared" si="1190"/>
        <v>0</v>
      </c>
      <c r="WM168">
        <f t="shared" si="1191"/>
        <v>0</v>
      </c>
      <c r="WN168">
        <f t="shared" si="1192"/>
        <v>0</v>
      </c>
      <c r="WO168">
        <f t="shared" si="1193"/>
        <v>0</v>
      </c>
      <c r="WP168">
        <f t="shared" si="1194"/>
        <v>0</v>
      </c>
      <c r="WQ168">
        <f t="shared" si="1195"/>
        <v>0</v>
      </c>
      <c r="WR168">
        <f t="shared" si="1196"/>
        <v>0</v>
      </c>
      <c r="WS168">
        <f t="shared" si="1154"/>
        <v>0</v>
      </c>
      <c r="WT168">
        <f t="shared" si="1155"/>
        <v>0</v>
      </c>
      <c r="WU168">
        <f t="shared" si="1156"/>
        <v>0</v>
      </c>
      <c r="WV168">
        <f t="shared" si="1157"/>
        <v>0</v>
      </c>
      <c r="WW168">
        <f t="shared" si="1158"/>
        <v>0</v>
      </c>
      <c r="WX168">
        <f t="shared" si="1159"/>
        <v>0</v>
      </c>
      <c r="WY168">
        <f t="shared" si="1160"/>
        <v>0</v>
      </c>
      <c r="WZ168">
        <f t="shared" si="1161"/>
        <v>0</v>
      </c>
      <c r="XA168">
        <f t="shared" si="1162"/>
        <v>0</v>
      </c>
      <c r="XB168">
        <f t="shared" si="1163"/>
        <v>0</v>
      </c>
      <c r="XC168">
        <f t="shared" si="1164"/>
        <v>0</v>
      </c>
      <c r="XD168">
        <f t="shared" si="1165"/>
        <v>0</v>
      </c>
      <c r="XE168">
        <f t="shared" si="1166"/>
        <v>0</v>
      </c>
      <c r="XF168">
        <f t="shared" si="1167"/>
        <v>0</v>
      </c>
      <c r="XG168">
        <f t="shared" si="1168"/>
        <v>0</v>
      </c>
      <c r="XH168">
        <f t="shared" si="1169"/>
        <v>0</v>
      </c>
      <c r="XI168">
        <f t="shared" si="1170"/>
        <v>0</v>
      </c>
      <c r="XJ168">
        <f t="shared" si="1171"/>
        <v>0</v>
      </c>
      <c r="XK168">
        <f t="shared" si="1172"/>
        <v>0</v>
      </c>
      <c r="XL168">
        <f t="shared" si="1173"/>
        <v>0</v>
      </c>
      <c r="XM168">
        <f t="shared" si="1174"/>
        <v>0</v>
      </c>
      <c r="XN168">
        <f t="shared" si="1175"/>
        <v>0</v>
      </c>
      <c r="XO168">
        <f t="shared" si="1176"/>
        <v>0</v>
      </c>
      <c r="XP168">
        <f t="shared" si="1177"/>
        <v>0</v>
      </c>
      <c r="XQ168">
        <f t="shared" si="1178"/>
        <v>0</v>
      </c>
      <c r="XR168">
        <f t="shared" si="1179"/>
        <v>0</v>
      </c>
      <c r="XS168">
        <f t="shared" si="1180"/>
        <v>0</v>
      </c>
      <c r="XT168">
        <f t="shared" si="1181"/>
        <v>0</v>
      </c>
      <c r="XU168">
        <f t="shared" si="1182"/>
        <v>0</v>
      </c>
      <c r="XV168">
        <f t="shared" si="1183"/>
        <v>0</v>
      </c>
      <c r="XX168">
        <f t="shared" si="1184"/>
        <v>0</v>
      </c>
      <c r="XY168">
        <f t="shared" si="1185"/>
        <v>0</v>
      </c>
      <c r="XZ168">
        <f t="shared" si="1186"/>
        <v>0</v>
      </c>
    </row>
    <row r="169" spans="1:650" x14ac:dyDescent="0.45">
      <c r="A169" s="43" t="s">
        <v>84</v>
      </c>
      <c r="B169" s="43"/>
      <c r="C169" s="43"/>
      <c r="D169" s="43"/>
      <c r="E169" s="43"/>
      <c r="F169" s="43"/>
      <c r="G169" s="43"/>
      <c r="H169" s="43"/>
      <c r="I169" s="43"/>
      <c r="WH169">
        <v>166</v>
      </c>
      <c r="WI169">
        <f t="shared" si="1187"/>
        <v>0</v>
      </c>
      <c r="WJ169">
        <f t="shared" si="1188"/>
        <v>0</v>
      </c>
      <c r="WK169">
        <f t="shared" si="1189"/>
        <v>0</v>
      </c>
      <c r="WL169">
        <f t="shared" si="1190"/>
        <v>0</v>
      </c>
      <c r="WM169">
        <f t="shared" si="1191"/>
        <v>0</v>
      </c>
      <c r="WN169">
        <f t="shared" si="1192"/>
        <v>0</v>
      </c>
      <c r="WO169">
        <f t="shared" si="1193"/>
        <v>0</v>
      </c>
      <c r="WP169">
        <f t="shared" si="1194"/>
        <v>0</v>
      </c>
      <c r="WQ169">
        <f t="shared" si="1195"/>
        <v>0</v>
      </c>
      <c r="WR169">
        <f t="shared" si="1196"/>
        <v>0</v>
      </c>
      <c r="WS169">
        <f t="shared" si="1154"/>
        <v>0</v>
      </c>
      <c r="WT169">
        <f t="shared" si="1155"/>
        <v>0</v>
      </c>
      <c r="WU169">
        <f t="shared" si="1156"/>
        <v>0</v>
      </c>
      <c r="WV169">
        <f t="shared" si="1157"/>
        <v>0</v>
      </c>
      <c r="WW169">
        <f t="shared" si="1158"/>
        <v>0</v>
      </c>
      <c r="WX169">
        <f t="shared" si="1159"/>
        <v>0</v>
      </c>
      <c r="WY169">
        <f t="shared" si="1160"/>
        <v>0</v>
      </c>
      <c r="WZ169">
        <f t="shared" si="1161"/>
        <v>0</v>
      </c>
      <c r="XA169">
        <f t="shared" si="1162"/>
        <v>0</v>
      </c>
      <c r="XB169">
        <f t="shared" si="1163"/>
        <v>0</v>
      </c>
      <c r="XC169">
        <f t="shared" si="1164"/>
        <v>0</v>
      </c>
      <c r="XD169">
        <f t="shared" si="1165"/>
        <v>0</v>
      </c>
      <c r="XE169">
        <f t="shared" si="1166"/>
        <v>0</v>
      </c>
      <c r="XF169">
        <f t="shared" si="1167"/>
        <v>0</v>
      </c>
      <c r="XG169">
        <f t="shared" si="1168"/>
        <v>0</v>
      </c>
      <c r="XH169">
        <f t="shared" si="1169"/>
        <v>0</v>
      </c>
      <c r="XI169">
        <f t="shared" si="1170"/>
        <v>0</v>
      </c>
      <c r="XJ169">
        <f t="shared" si="1171"/>
        <v>0</v>
      </c>
      <c r="XK169">
        <f t="shared" si="1172"/>
        <v>0</v>
      </c>
      <c r="XL169">
        <f t="shared" si="1173"/>
        <v>0</v>
      </c>
      <c r="XM169">
        <f t="shared" si="1174"/>
        <v>0</v>
      </c>
      <c r="XN169">
        <f t="shared" si="1175"/>
        <v>0</v>
      </c>
      <c r="XO169">
        <f t="shared" si="1176"/>
        <v>0</v>
      </c>
      <c r="XP169">
        <f t="shared" si="1177"/>
        <v>0</v>
      </c>
      <c r="XQ169">
        <f t="shared" si="1178"/>
        <v>0</v>
      </c>
      <c r="XR169">
        <f t="shared" si="1179"/>
        <v>0</v>
      </c>
      <c r="XS169">
        <f t="shared" si="1180"/>
        <v>0</v>
      </c>
      <c r="XT169">
        <f t="shared" si="1181"/>
        <v>0</v>
      </c>
      <c r="XU169">
        <f t="shared" si="1182"/>
        <v>0</v>
      </c>
      <c r="XV169">
        <f t="shared" si="1183"/>
        <v>0</v>
      </c>
      <c r="XX169">
        <f t="shared" si="1184"/>
        <v>0</v>
      </c>
      <c r="XY169">
        <f t="shared" si="1185"/>
        <v>0</v>
      </c>
      <c r="XZ169">
        <f t="shared" si="1186"/>
        <v>0</v>
      </c>
    </row>
    <row r="170" spans="1:650" x14ac:dyDescent="0.45">
      <c r="WH170">
        <v>167</v>
      </c>
      <c r="WI170">
        <f t="shared" si="1187"/>
        <v>0</v>
      </c>
      <c r="WJ170">
        <f t="shared" si="1188"/>
        <v>0</v>
      </c>
      <c r="WK170">
        <f t="shared" si="1189"/>
        <v>0</v>
      </c>
      <c r="WL170">
        <f t="shared" si="1190"/>
        <v>0</v>
      </c>
      <c r="WM170">
        <f t="shared" si="1191"/>
        <v>0</v>
      </c>
      <c r="WN170">
        <f t="shared" si="1192"/>
        <v>0</v>
      </c>
      <c r="WO170">
        <f t="shared" si="1193"/>
        <v>0</v>
      </c>
      <c r="WP170">
        <f t="shared" si="1194"/>
        <v>0</v>
      </c>
      <c r="WQ170">
        <f t="shared" si="1195"/>
        <v>0</v>
      </c>
      <c r="WR170">
        <f t="shared" si="1196"/>
        <v>0</v>
      </c>
      <c r="WS170">
        <f t="shared" si="1154"/>
        <v>0</v>
      </c>
      <c r="WT170">
        <f t="shared" si="1155"/>
        <v>0</v>
      </c>
      <c r="WU170">
        <f t="shared" si="1156"/>
        <v>0</v>
      </c>
      <c r="WV170">
        <f t="shared" si="1157"/>
        <v>0</v>
      </c>
      <c r="WW170">
        <f t="shared" si="1158"/>
        <v>0</v>
      </c>
      <c r="WX170">
        <f t="shared" si="1159"/>
        <v>0</v>
      </c>
      <c r="WY170">
        <f t="shared" si="1160"/>
        <v>0</v>
      </c>
      <c r="WZ170">
        <f t="shared" si="1161"/>
        <v>0</v>
      </c>
      <c r="XA170">
        <f t="shared" si="1162"/>
        <v>0</v>
      </c>
      <c r="XB170">
        <f t="shared" si="1163"/>
        <v>0</v>
      </c>
      <c r="XC170">
        <f t="shared" si="1164"/>
        <v>0</v>
      </c>
      <c r="XD170">
        <f t="shared" si="1165"/>
        <v>0</v>
      </c>
      <c r="XE170">
        <f t="shared" si="1166"/>
        <v>0</v>
      </c>
      <c r="XF170">
        <f t="shared" si="1167"/>
        <v>0</v>
      </c>
      <c r="XG170">
        <f t="shared" si="1168"/>
        <v>0</v>
      </c>
      <c r="XH170">
        <f t="shared" si="1169"/>
        <v>0</v>
      </c>
      <c r="XI170">
        <f t="shared" si="1170"/>
        <v>0</v>
      </c>
      <c r="XJ170">
        <f t="shared" si="1171"/>
        <v>0</v>
      </c>
      <c r="XK170">
        <f t="shared" si="1172"/>
        <v>0</v>
      </c>
      <c r="XL170">
        <f t="shared" si="1173"/>
        <v>0</v>
      </c>
      <c r="XM170">
        <f t="shared" si="1174"/>
        <v>0</v>
      </c>
      <c r="XN170">
        <f t="shared" si="1175"/>
        <v>0</v>
      </c>
      <c r="XO170">
        <f t="shared" si="1176"/>
        <v>0</v>
      </c>
      <c r="XP170">
        <f t="shared" si="1177"/>
        <v>0</v>
      </c>
      <c r="XQ170">
        <f t="shared" si="1178"/>
        <v>0</v>
      </c>
      <c r="XR170">
        <f t="shared" si="1179"/>
        <v>0</v>
      </c>
      <c r="XS170">
        <f t="shared" si="1180"/>
        <v>0</v>
      </c>
      <c r="XT170">
        <f t="shared" si="1181"/>
        <v>0</v>
      </c>
      <c r="XU170">
        <f t="shared" si="1182"/>
        <v>0</v>
      </c>
      <c r="XV170">
        <f t="shared" si="1183"/>
        <v>0</v>
      </c>
      <c r="XX170">
        <f t="shared" si="1184"/>
        <v>0</v>
      </c>
      <c r="XY170">
        <f t="shared" si="1185"/>
        <v>0</v>
      </c>
      <c r="XZ170">
        <f t="shared" si="1186"/>
        <v>0</v>
      </c>
    </row>
    <row r="171" spans="1:650" x14ac:dyDescent="0.45">
      <c r="WH171">
        <v>168</v>
      </c>
      <c r="WI171">
        <f t="shared" si="1187"/>
        <v>0</v>
      </c>
      <c r="WJ171">
        <f t="shared" si="1188"/>
        <v>0</v>
      </c>
      <c r="WK171">
        <f t="shared" si="1189"/>
        <v>0</v>
      </c>
      <c r="WL171">
        <f t="shared" si="1190"/>
        <v>0</v>
      </c>
      <c r="WM171">
        <f t="shared" si="1191"/>
        <v>0</v>
      </c>
      <c r="WN171">
        <f t="shared" si="1192"/>
        <v>0</v>
      </c>
      <c r="WO171">
        <f t="shared" si="1193"/>
        <v>0</v>
      </c>
      <c r="WP171">
        <f t="shared" si="1194"/>
        <v>0</v>
      </c>
      <c r="WQ171">
        <f t="shared" si="1195"/>
        <v>0</v>
      </c>
      <c r="WR171">
        <f t="shared" si="1196"/>
        <v>0</v>
      </c>
      <c r="WS171">
        <f t="shared" si="1154"/>
        <v>0</v>
      </c>
      <c r="WT171">
        <f t="shared" si="1155"/>
        <v>0</v>
      </c>
      <c r="WU171">
        <f t="shared" si="1156"/>
        <v>0</v>
      </c>
      <c r="WV171">
        <f t="shared" si="1157"/>
        <v>0</v>
      </c>
      <c r="WW171">
        <f t="shared" si="1158"/>
        <v>0</v>
      </c>
      <c r="WX171">
        <f t="shared" si="1159"/>
        <v>0</v>
      </c>
      <c r="WY171">
        <f t="shared" si="1160"/>
        <v>0</v>
      </c>
      <c r="WZ171">
        <f t="shared" si="1161"/>
        <v>0</v>
      </c>
      <c r="XA171">
        <f t="shared" si="1162"/>
        <v>0</v>
      </c>
      <c r="XB171">
        <f t="shared" si="1163"/>
        <v>0</v>
      </c>
      <c r="XC171">
        <f t="shared" si="1164"/>
        <v>0</v>
      </c>
      <c r="XD171">
        <f t="shared" si="1165"/>
        <v>0</v>
      </c>
      <c r="XE171">
        <f t="shared" si="1166"/>
        <v>0</v>
      </c>
      <c r="XF171">
        <f t="shared" si="1167"/>
        <v>0</v>
      </c>
      <c r="XG171">
        <f t="shared" si="1168"/>
        <v>0</v>
      </c>
      <c r="XH171">
        <f t="shared" si="1169"/>
        <v>0</v>
      </c>
      <c r="XI171">
        <f t="shared" si="1170"/>
        <v>0</v>
      </c>
      <c r="XJ171">
        <f t="shared" si="1171"/>
        <v>0</v>
      </c>
      <c r="XK171">
        <f t="shared" si="1172"/>
        <v>0</v>
      </c>
      <c r="XL171">
        <f t="shared" si="1173"/>
        <v>0</v>
      </c>
      <c r="XM171">
        <f t="shared" si="1174"/>
        <v>0</v>
      </c>
      <c r="XN171">
        <f t="shared" si="1175"/>
        <v>0</v>
      </c>
      <c r="XO171">
        <f t="shared" si="1176"/>
        <v>0</v>
      </c>
      <c r="XP171">
        <f t="shared" si="1177"/>
        <v>0</v>
      </c>
      <c r="XQ171">
        <f t="shared" si="1178"/>
        <v>0</v>
      </c>
      <c r="XR171">
        <f t="shared" si="1179"/>
        <v>0</v>
      </c>
      <c r="XS171">
        <f t="shared" si="1180"/>
        <v>0</v>
      </c>
      <c r="XT171">
        <f t="shared" si="1181"/>
        <v>0</v>
      </c>
      <c r="XU171">
        <f t="shared" si="1182"/>
        <v>0</v>
      </c>
      <c r="XV171">
        <f t="shared" si="1183"/>
        <v>0</v>
      </c>
      <c r="XX171">
        <f t="shared" si="1184"/>
        <v>0</v>
      </c>
      <c r="XY171">
        <f t="shared" si="1185"/>
        <v>0</v>
      </c>
      <c r="XZ171">
        <f t="shared" si="1186"/>
        <v>0</v>
      </c>
    </row>
    <row r="172" spans="1:650" x14ac:dyDescent="0.45">
      <c r="WH172">
        <v>169</v>
      </c>
      <c r="WI172">
        <f t="shared" si="1187"/>
        <v>0</v>
      </c>
      <c r="WJ172">
        <f t="shared" si="1188"/>
        <v>0</v>
      </c>
      <c r="WK172">
        <f t="shared" si="1189"/>
        <v>0</v>
      </c>
      <c r="WL172">
        <f t="shared" si="1190"/>
        <v>0</v>
      </c>
      <c r="WM172">
        <f t="shared" si="1191"/>
        <v>0</v>
      </c>
      <c r="WN172">
        <f t="shared" si="1192"/>
        <v>0</v>
      </c>
      <c r="WO172">
        <f t="shared" si="1193"/>
        <v>0</v>
      </c>
      <c r="WP172">
        <f t="shared" si="1194"/>
        <v>0</v>
      </c>
      <c r="WQ172">
        <f t="shared" si="1195"/>
        <v>0</v>
      </c>
      <c r="WR172">
        <f t="shared" si="1196"/>
        <v>0</v>
      </c>
      <c r="WS172">
        <f t="shared" si="1154"/>
        <v>0</v>
      </c>
      <c r="WT172">
        <f t="shared" si="1155"/>
        <v>0</v>
      </c>
      <c r="WU172">
        <f t="shared" si="1156"/>
        <v>0</v>
      </c>
      <c r="WV172">
        <f t="shared" si="1157"/>
        <v>0</v>
      </c>
      <c r="WW172">
        <f t="shared" si="1158"/>
        <v>0</v>
      </c>
      <c r="WX172">
        <f t="shared" si="1159"/>
        <v>0</v>
      </c>
      <c r="WY172">
        <f t="shared" si="1160"/>
        <v>0</v>
      </c>
      <c r="WZ172">
        <f t="shared" si="1161"/>
        <v>0</v>
      </c>
      <c r="XA172">
        <f t="shared" si="1162"/>
        <v>0</v>
      </c>
      <c r="XB172">
        <f t="shared" si="1163"/>
        <v>0</v>
      </c>
      <c r="XC172">
        <f t="shared" si="1164"/>
        <v>0</v>
      </c>
      <c r="XD172">
        <f t="shared" si="1165"/>
        <v>0</v>
      </c>
      <c r="XE172">
        <f t="shared" si="1166"/>
        <v>0</v>
      </c>
      <c r="XF172">
        <f t="shared" si="1167"/>
        <v>0</v>
      </c>
      <c r="XG172">
        <f t="shared" si="1168"/>
        <v>0</v>
      </c>
      <c r="XH172">
        <f t="shared" si="1169"/>
        <v>0</v>
      </c>
      <c r="XI172">
        <f t="shared" si="1170"/>
        <v>0</v>
      </c>
      <c r="XJ172">
        <f t="shared" si="1171"/>
        <v>0</v>
      </c>
      <c r="XK172">
        <f t="shared" si="1172"/>
        <v>0</v>
      </c>
      <c r="XL172">
        <f t="shared" si="1173"/>
        <v>0</v>
      </c>
      <c r="XM172">
        <f t="shared" si="1174"/>
        <v>0</v>
      </c>
      <c r="XN172">
        <f t="shared" si="1175"/>
        <v>0</v>
      </c>
      <c r="XO172">
        <f t="shared" si="1176"/>
        <v>0</v>
      </c>
      <c r="XP172">
        <f t="shared" si="1177"/>
        <v>0</v>
      </c>
      <c r="XQ172">
        <f t="shared" si="1178"/>
        <v>0</v>
      </c>
      <c r="XR172">
        <f t="shared" si="1179"/>
        <v>0</v>
      </c>
      <c r="XS172">
        <f t="shared" si="1180"/>
        <v>0</v>
      </c>
      <c r="XT172">
        <f t="shared" si="1181"/>
        <v>0</v>
      </c>
      <c r="XU172">
        <f t="shared" si="1182"/>
        <v>0</v>
      </c>
      <c r="XV172">
        <f t="shared" si="1183"/>
        <v>0</v>
      </c>
      <c r="XX172">
        <f t="shared" si="1184"/>
        <v>0</v>
      </c>
      <c r="XY172">
        <f t="shared" si="1185"/>
        <v>0</v>
      </c>
      <c r="XZ172">
        <f t="shared" si="1186"/>
        <v>0</v>
      </c>
    </row>
    <row r="173" spans="1:650" x14ac:dyDescent="0.45">
      <c r="WH173">
        <v>170</v>
      </c>
      <c r="WI173">
        <f t="shared" si="1187"/>
        <v>0</v>
      </c>
      <c r="WJ173">
        <f t="shared" si="1188"/>
        <v>0</v>
      </c>
      <c r="WK173">
        <f t="shared" si="1189"/>
        <v>0</v>
      </c>
      <c r="WL173">
        <f t="shared" si="1190"/>
        <v>0</v>
      </c>
      <c r="WM173">
        <f t="shared" si="1191"/>
        <v>0</v>
      </c>
      <c r="WN173">
        <f t="shared" si="1192"/>
        <v>0</v>
      </c>
      <c r="WO173">
        <f t="shared" si="1193"/>
        <v>0</v>
      </c>
      <c r="WP173">
        <f t="shared" si="1194"/>
        <v>0</v>
      </c>
      <c r="WQ173">
        <f t="shared" si="1195"/>
        <v>0</v>
      </c>
      <c r="WR173">
        <f t="shared" si="1196"/>
        <v>0</v>
      </c>
      <c r="WS173">
        <f t="shared" si="1154"/>
        <v>0</v>
      </c>
      <c r="WT173">
        <f t="shared" si="1155"/>
        <v>0</v>
      </c>
      <c r="WU173">
        <f t="shared" si="1156"/>
        <v>0</v>
      </c>
      <c r="WV173">
        <f t="shared" si="1157"/>
        <v>0</v>
      </c>
      <c r="WW173">
        <f t="shared" si="1158"/>
        <v>0</v>
      </c>
      <c r="WX173">
        <f t="shared" si="1159"/>
        <v>0</v>
      </c>
      <c r="WY173">
        <f t="shared" si="1160"/>
        <v>0</v>
      </c>
      <c r="WZ173">
        <f t="shared" si="1161"/>
        <v>0</v>
      </c>
      <c r="XA173">
        <f t="shared" si="1162"/>
        <v>0</v>
      </c>
      <c r="XB173">
        <f t="shared" si="1163"/>
        <v>0</v>
      </c>
      <c r="XC173">
        <f t="shared" si="1164"/>
        <v>0</v>
      </c>
      <c r="XD173">
        <f t="shared" si="1165"/>
        <v>0</v>
      </c>
      <c r="XE173">
        <f t="shared" si="1166"/>
        <v>0</v>
      </c>
      <c r="XF173">
        <f t="shared" si="1167"/>
        <v>0</v>
      </c>
      <c r="XG173">
        <f t="shared" si="1168"/>
        <v>0</v>
      </c>
      <c r="XH173">
        <f t="shared" si="1169"/>
        <v>0</v>
      </c>
      <c r="XI173">
        <f t="shared" si="1170"/>
        <v>0</v>
      </c>
      <c r="XJ173">
        <f t="shared" si="1171"/>
        <v>0</v>
      </c>
      <c r="XK173">
        <f t="shared" si="1172"/>
        <v>0</v>
      </c>
      <c r="XL173">
        <f t="shared" si="1173"/>
        <v>0</v>
      </c>
      <c r="XM173">
        <f t="shared" si="1174"/>
        <v>0</v>
      </c>
      <c r="XN173">
        <f t="shared" si="1175"/>
        <v>0</v>
      </c>
      <c r="XO173">
        <f t="shared" si="1176"/>
        <v>0</v>
      </c>
      <c r="XP173">
        <f t="shared" si="1177"/>
        <v>0</v>
      </c>
      <c r="XQ173">
        <f t="shared" si="1178"/>
        <v>0</v>
      </c>
      <c r="XR173">
        <f t="shared" si="1179"/>
        <v>0</v>
      </c>
      <c r="XS173">
        <f t="shared" si="1180"/>
        <v>0</v>
      </c>
      <c r="XT173">
        <f t="shared" si="1181"/>
        <v>0</v>
      </c>
      <c r="XU173">
        <f t="shared" si="1182"/>
        <v>0</v>
      </c>
      <c r="XV173">
        <f t="shared" si="1183"/>
        <v>0</v>
      </c>
      <c r="XX173">
        <f t="shared" si="1184"/>
        <v>0</v>
      </c>
      <c r="XY173">
        <f t="shared" si="1185"/>
        <v>0</v>
      </c>
      <c r="XZ173">
        <f t="shared" si="1186"/>
        <v>0</v>
      </c>
    </row>
    <row r="174" spans="1:650" x14ac:dyDescent="0.45">
      <c r="WH174">
        <v>171</v>
      </c>
      <c r="WI174">
        <f t="shared" si="1187"/>
        <v>0</v>
      </c>
      <c r="WJ174">
        <f t="shared" si="1188"/>
        <v>0</v>
      </c>
      <c r="WK174">
        <f t="shared" si="1189"/>
        <v>0</v>
      </c>
      <c r="WL174">
        <f t="shared" si="1190"/>
        <v>0</v>
      </c>
      <c r="WM174">
        <f t="shared" si="1191"/>
        <v>0</v>
      </c>
      <c r="WN174">
        <f t="shared" si="1192"/>
        <v>0</v>
      </c>
      <c r="WO174">
        <f t="shared" si="1193"/>
        <v>0</v>
      </c>
      <c r="WP174">
        <f t="shared" si="1194"/>
        <v>0</v>
      </c>
      <c r="WQ174">
        <f t="shared" si="1195"/>
        <v>0</v>
      </c>
      <c r="WR174">
        <f t="shared" si="1196"/>
        <v>0</v>
      </c>
      <c r="WS174">
        <f t="shared" si="1154"/>
        <v>0</v>
      </c>
      <c r="WT174">
        <f t="shared" si="1155"/>
        <v>0</v>
      </c>
      <c r="WU174">
        <f t="shared" si="1156"/>
        <v>0</v>
      </c>
      <c r="WV174">
        <f t="shared" si="1157"/>
        <v>0</v>
      </c>
      <c r="WW174">
        <f t="shared" si="1158"/>
        <v>0</v>
      </c>
      <c r="WX174">
        <f t="shared" si="1159"/>
        <v>0</v>
      </c>
      <c r="WY174">
        <f t="shared" si="1160"/>
        <v>0</v>
      </c>
      <c r="WZ174">
        <f t="shared" si="1161"/>
        <v>0</v>
      </c>
      <c r="XA174">
        <f t="shared" si="1162"/>
        <v>0</v>
      </c>
      <c r="XB174">
        <f t="shared" si="1163"/>
        <v>0</v>
      </c>
      <c r="XC174">
        <f t="shared" si="1164"/>
        <v>0</v>
      </c>
      <c r="XD174">
        <f t="shared" si="1165"/>
        <v>0</v>
      </c>
      <c r="XE174">
        <f t="shared" si="1166"/>
        <v>0</v>
      </c>
      <c r="XF174">
        <f t="shared" si="1167"/>
        <v>0</v>
      </c>
      <c r="XG174">
        <f t="shared" si="1168"/>
        <v>0</v>
      </c>
      <c r="XH174">
        <f t="shared" si="1169"/>
        <v>0</v>
      </c>
      <c r="XI174">
        <f t="shared" si="1170"/>
        <v>0</v>
      </c>
      <c r="XJ174">
        <f t="shared" si="1171"/>
        <v>0</v>
      </c>
      <c r="XK174">
        <f t="shared" si="1172"/>
        <v>0</v>
      </c>
      <c r="XL174">
        <f t="shared" si="1173"/>
        <v>0</v>
      </c>
      <c r="XM174">
        <f t="shared" si="1174"/>
        <v>0</v>
      </c>
      <c r="XN174">
        <f t="shared" si="1175"/>
        <v>0</v>
      </c>
      <c r="XO174">
        <f t="shared" si="1176"/>
        <v>0</v>
      </c>
      <c r="XP174">
        <f t="shared" si="1177"/>
        <v>0</v>
      </c>
      <c r="XQ174">
        <f t="shared" si="1178"/>
        <v>0</v>
      </c>
      <c r="XR174">
        <f t="shared" si="1179"/>
        <v>0</v>
      </c>
      <c r="XS174">
        <f t="shared" si="1180"/>
        <v>0</v>
      </c>
      <c r="XT174">
        <f t="shared" si="1181"/>
        <v>0</v>
      </c>
      <c r="XU174">
        <f t="shared" si="1182"/>
        <v>0</v>
      </c>
      <c r="XV174">
        <f t="shared" si="1183"/>
        <v>0</v>
      </c>
      <c r="XX174">
        <f t="shared" si="1184"/>
        <v>0</v>
      </c>
      <c r="XY174">
        <f t="shared" si="1185"/>
        <v>0</v>
      </c>
      <c r="XZ174">
        <f t="shared" si="1186"/>
        <v>0</v>
      </c>
    </row>
    <row r="175" spans="1:650" x14ac:dyDescent="0.45">
      <c r="WH175">
        <v>172</v>
      </c>
      <c r="WI175">
        <f t="shared" si="1187"/>
        <v>0</v>
      </c>
      <c r="WJ175">
        <f t="shared" si="1188"/>
        <v>0</v>
      </c>
      <c r="WK175">
        <f t="shared" si="1189"/>
        <v>0</v>
      </c>
      <c r="WL175">
        <f t="shared" si="1190"/>
        <v>0</v>
      </c>
      <c r="WM175">
        <f t="shared" si="1191"/>
        <v>0</v>
      </c>
      <c r="WN175">
        <f t="shared" si="1192"/>
        <v>0</v>
      </c>
      <c r="WO175">
        <f t="shared" si="1193"/>
        <v>0</v>
      </c>
      <c r="WP175">
        <f t="shared" si="1194"/>
        <v>0</v>
      </c>
      <c r="WQ175">
        <f t="shared" si="1195"/>
        <v>0</v>
      </c>
      <c r="WR175">
        <f t="shared" si="1196"/>
        <v>0</v>
      </c>
      <c r="WS175">
        <f t="shared" si="1154"/>
        <v>0</v>
      </c>
      <c r="WT175">
        <f t="shared" si="1155"/>
        <v>0</v>
      </c>
      <c r="WU175">
        <f t="shared" si="1156"/>
        <v>0</v>
      </c>
      <c r="WV175">
        <f t="shared" si="1157"/>
        <v>0</v>
      </c>
      <c r="WW175">
        <f t="shared" si="1158"/>
        <v>0</v>
      </c>
      <c r="WX175">
        <f t="shared" si="1159"/>
        <v>0</v>
      </c>
      <c r="WY175">
        <f t="shared" si="1160"/>
        <v>0</v>
      </c>
      <c r="WZ175">
        <f t="shared" si="1161"/>
        <v>0</v>
      </c>
      <c r="XA175">
        <f t="shared" si="1162"/>
        <v>0</v>
      </c>
      <c r="XB175">
        <f t="shared" si="1163"/>
        <v>0</v>
      </c>
      <c r="XC175">
        <f t="shared" si="1164"/>
        <v>0</v>
      </c>
      <c r="XD175">
        <f t="shared" si="1165"/>
        <v>0</v>
      </c>
      <c r="XE175">
        <f t="shared" si="1166"/>
        <v>0</v>
      </c>
      <c r="XF175">
        <f t="shared" si="1167"/>
        <v>0</v>
      </c>
      <c r="XG175">
        <f t="shared" si="1168"/>
        <v>0</v>
      </c>
      <c r="XH175">
        <f t="shared" si="1169"/>
        <v>0</v>
      </c>
      <c r="XI175">
        <f t="shared" si="1170"/>
        <v>0</v>
      </c>
      <c r="XJ175">
        <f t="shared" si="1171"/>
        <v>0</v>
      </c>
      <c r="XK175">
        <f t="shared" si="1172"/>
        <v>0</v>
      </c>
      <c r="XL175">
        <f t="shared" si="1173"/>
        <v>0</v>
      </c>
      <c r="XM175">
        <f t="shared" si="1174"/>
        <v>0</v>
      </c>
      <c r="XN175">
        <f t="shared" si="1175"/>
        <v>0</v>
      </c>
      <c r="XO175">
        <f t="shared" si="1176"/>
        <v>0</v>
      </c>
      <c r="XP175">
        <f t="shared" si="1177"/>
        <v>0</v>
      </c>
      <c r="XQ175">
        <f t="shared" si="1178"/>
        <v>0</v>
      </c>
      <c r="XR175">
        <f t="shared" si="1179"/>
        <v>0</v>
      </c>
      <c r="XS175">
        <f t="shared" si="1180"/>
        <v>0</v>
      </c>
      <c r="XT175">
        <f t="shared" si="1181"/>
        <v>0</v>
      </c>
      <c r="XU175">
        <f t="shared" si="1182"/>
        <v>0</v>
      </c>
      <c r="XV175">
        <f t="shared" si="1183"/>
        <v>0</v>
      </c>
      <c r="XX175">
        <f t="shared" si="1184"/>
        <v>0</v>
      </c>
      <c r="XY175">
        <f t="shared" si="1185"/>
        <v>0</v>
      </c>
      <c r="XZ175">
        <f t="shared" si="1186"/>
        <v>0</v>
      </c>
    </row>
    <row r="176" spans="1:650" x14ac:dyDescent="0.45">
      <c r="WH176">
        <v>173</v>
      </c>
      <c r="WI176">
        <f t="shared" si="1187"/>
        <v>0</v>
      </c>
      <c r="WJ176">
        <f t="shared" si="1188"/>
        <v>0</v>
      </c>
      <c r="WK176">
        <f t="shared" si="1189"/>
        <v>0</v>
      </c>
      <c r="WL176">
        <f t="shared" si="1190"/>
        <v>0</v>
      </c>
      <c r="WM176">
        <f t="shared" si="1191"/>
        <v>0</v>
      </c>
      <c r="WN176">
        <f t="shared" si="1192"/>
        <v>0</v>
      </c>
      <c r="WO176">
        <f t="shared" si="1193"/>
        <v>0</v>
      </c>
      <c r="WP176">
        <f t="shared" si="1194"/>
        <v>0</v>
      </c>
      <c r="WQ176">
        <f t="shared" si="1195"/>
        <v>0</v>
      </c>
      <c r="WR176">
        <f t="shared" si="1196"/>
        <v>0</v>
      </c>
      <c r="WS176">
        <f t="shared" si="1154"/>
        <v>0</v>
      </c>
      <c r="WT176">
        <f t="shared" si="1155"/>
        <v>0</v>
      </c>
      <c r="WU176">
        <f t="shared" si="1156"/>
        <v>0</v>
      </c>
      <c r="WV176">
        <f t="shared" si="1157"/>
        <v>0</v>
      </c>
      <c r="WW176">
        <f t="shared" si="1158"/>
        <v>0</v>
      </c>
      <c r="WX176">
        <f t="shared" si="1159"/>
        <v>0</v>
      </c>
      <c r="WY176">
        <f t="shared" si="1160"/>
        <v>0</v>
      </c>
      <c r="WZ176">
        <f t="shared" si="1161"/>
        <v>0</v>
      </c>
      <c r="XA176">
        <f t="shared" si="1162"/>
        <v>0</v>
      </c>
      <c r="XB176">
        <f t="shared" si="1163"/>
        <v>0</v>
      </c>
      <c r="XC176">
        <f t="shared" si="1164"/>
        <v>0</v>
      </c>
      <c r="XD176">
        <f t="shared" si="1165"/>
        <v>0</v>
      </c>
      <c r="XE176">
        <f t="shared" si="1166"/>
        <v>0</v>
      </c>
      <c r="XF176">
        <f t="shared" si="1167"/>
        <v>0</v>
      </c>
      <c r="XG176">
        <f t="shared" si="1168"/>
        <v>0</v>
      </c>
      <c r="XH176">
        <f t="shared" si="1169"/>
        <v>0</v>
      </c>
      <c r="XI176">
        <f t="shared" si="1170"/>
        <v>0</v>
      </c>
      <c r="XJ176">
        <f t="shared" si="1171"/>
        <v>0</v>
      </c>
      <c r="XK176">
        <f t="shared" si="1172"/>
        <v>0</v>
      </c>
      <c r="XL176">
        <f t="shared" si="1173"/>
        <v>0</v>
      </c>
      <c r="XM176">
        <f t="shared" si="1174"/>
        <v>0</v>
      </c>
      <c r="XN176">
        <f t="shared" si="1175"/>
        <v>0</v>
      </c>
      <c r="XO176">
        <f t="shared" si="1176"/>
        <v>0</v>
      </c>
      <c r="XP176">
        <f t="shared" si="1177"/>
        <v>0</v>
      </c>
      <c r="XQ176">
        <f t="shared" si="1178"/>
        <v>0</v>
      </c>
      <c r="XR176">
        <f t="shared" si="1179"/>
        <v>0</v>
      </c>
      <c r="XS176">
        <f t="shared" si="1180"/>
        <v>0</v>
      </c>
      <c r="XT176">
        <f t="shared" si="1181"/>
        <v>0</v>
      </c>
      <c r="XU176">
        <f t="shared" si="1182"/>
        <v>0</v>
      </c>
      <c r="XV176">
        <f t="shared" si="1183"/>
        <v>0</v>
      </c>
      <c r="XX176">
        <f t="shared" si="1184"/>
        <v>0</v>
      </c>
      <c r="XY176">
        <f t="shared" si="1185"/>
        <v>0</v>
      </c>
      <c r="XZ176">
        <f t="shared" si="1186"/>
        <v>0</v>
      </c>
    </row>
    <row r="177" spans="606:650" x14ac:dyDescent="0.45">
      <c r="WH177">
        <v>174</v>
      </c>
      <c r="WI177">
        <f t="shared" si="1187"/>
        <v>0</v>
      </c>
      <c r="WJ177">
        <f t="shared" si="1188"/>
        <v>0</v>
      </c>
      <c r="WK177">
        <f t="shared" si="1189"/>
        <v>0</v>
      </c>
      <c r="WL177">
        <f t="shared" si="1190"/>
        <v>0</v>
      </c>
      <c r="WM177">
        <f t="shared" si="1191"/>
        <v>0</v>
      </c>
      <c r="WN177">
        <f t="shared" si="1192"/>
        <v>0</v>
      </c>
      <c r="WO177">
        <f t="shared" si="1193"/>
        <v>0</v>
      </c>
      <c r="WP177">
        <f t="shared" si="1194"/>
        <v>0</v>
      </c>
      <c r="WQ177">
        <f t="shared" si="1195"/>
        <v>0</v>
      </c>
      <c r="WR177">
        <f t="shared" si="1196"/>
        <v>0</v>
      </c>
      <c r="WS177">
        <f t="shared" si="1154"/>
        <v>0</v>
      </c>
      <c r="WT177">
        <f t="shared" si="1155"/>
        <v>0</v>
      </c>
      <c r="WU177">
        <f t="shared" si="1156"/>
        <v>0</v>
      </c>
      <c r="WV177">
        <f t="shared" si="1157"/>
        <v>0</v>
      </c>
      <c r="WW177">
        <f t="shared" si="1158"/>
        <v>0</v>
      </c>
      <c r="WX177">
        <f t="shared" si="1159"/>
        <v>0</v>
      </c>
      <c r="WY177">
        <f t="shared" si="1160"/>
        <v>0</v>
      </c>
      <c r="WZ177">
        <f t="shared" si="1161"/>
        <v>0</v>
      </c>
      <c r="XA177">
        <f t="shared" si="1162"/>
        <v>0</v>
      </c>
      <c r="XB177">
        <f t="shared" si="1163"/>
        <v>0</v>
      </c>
      <c r="XC177">
        <f t="shared" si="1164"/>
        <v>0</v>
      </c>
      <c r="XD177">
        <f t="shared" si="1165"/>
        <v>0</v>
      </c>
      <c r="XE177">
        <f t="shared" si="1166"/>
        <v>0</v>
      </c>
      <c r="XF177">
        <f t="shared" si="1167"/>
        <v>0</v>
      </c>
      <c r="XG177">
        <f t="shared" si="1168"/>
        <v>0</v>
      </c>
      <c r="XH177">
        <f t="shared" si="1169"/>
        <v>0</v>
      </c>
      <c r="XI177">
        <f t="shared" si="1170"/>
        <v>0</v>
      </c>
      <c r="XJ177">
        <f t="shared" si="1171"/>
        <v>0</v>
      </c>
      <c r="XK177">
        <f t="shared" si="1172"/>
        <v>0</v>
      </c>
      <c r="XL177">
        <f t="shared" si="1173"/>
        <v>0</v>
      </c>
      <c r="XM177">
        <f t="shared" si="1174"/>
        <v>0</v>
      </c>
      <c r="XN177">
        <f t="shared" si="1175"/>
        <v>0</v>
      </c>
      <c r="XO177">
        <f t="shared" si="1176"/>
        <v>0</v>
      </c>
      <c r="XP177">
        <f t="shared" si="1177"/>
        <v>0</v>
      </c>
      <c r="XQ177">
        <f t="shared" si="1178"/>
        <v>0</v>
      </c>
      <c r="XR177">
        <f t="shared" si="1179"/>
        <v>0</v>
      </c>
      <c r="XS177">
        <f t="shared" si="1180"/>
        <v>0</v>
      </c>
      <c r="XT177">
        <f t="shared" si="1181"/>
        <v>0</v>
      </c>
      <c r="XU177">
        <f t="shared" si="1182"/>
        <v>0</v>
      </c>
      <c r="XV177">
        <f t="shared" si="1183"/>
        <v>0</v>
      </c>
      <c r="XX177">
        <f t="shared" si="1184"/>
        <v>0</v>
      </c>
      <c r="XY177">
        <f t="shared" si="1185"/>
        <v>0</v>
      </c>
      <c r="XZ177">
        <f t="shared" si="1186"/>
        <v>0</v>
      </c>
    </row>
    <row r="178" spans="606:650" x14ac:dyDescent="0.45">
      <c r="WH178">
        <v>175</v>
      </c>
      <c r="WI178">
        <f t="shared" si="1187"/>
        <v>0</v>
      </c>
      <c r="WJ178">
        <f t="shared" si="1188"/>
        <v>0</v>
      </c>
      <c r="WK178">
        <f t="shared" si="1189"/>
        <v>0</v>
      </c>
      <c r="WL178">
        <f t="shared" si="1190"/>
        <v>0</v>
      </c>
      <c r="WM178">
        <f t="shared" si="1191"/>
        <v>0</v>
      </c>
      <c r="WN178">
        <f t="shared" si="1192"/>
        <v>0</v>
      </c>
      <c r="WO178">
        <f t="shared" si="1193"/>
        <v>0</v>
      </c>
      <c r="WP178">
        <f t="shared" si="1194"/>
        <v>0</v>
      </c>
      <c r="WQ178">
        <f t="shared" si="1195"/>
        <v>0</v>
      </c>
      <c r="WR178">
        <f t="shared" si="1196"/>
        <v>0</v>
      </c>
      <c r="WS178">
        <f t="shared" si="1154"/>
        <v>0</v>
      </c>
      <c r="WT178">
        <f t="shared" si="1155"/>
        <v>0</v>
      </c>
      <c r="WU178">
        <f t="shared" si="1156"/>
        <v>0</v>
      </c>
      <c r="WV178">
        <f t="shared" si="1157"/>
        <v>0</v>
      </c>
      <c r="WW178">
        <f t="shared" si="1158"/>
        <v>0</v>
      </c>
      <c r="WX178">
        <f t="shared" si="1159"/>
        <v>0</v>
      </c>
      <c r="WY178">
        <f t="shared" si="1160"/>
        <v>0</v>
      </c>
      <c r="WZ178">
        <f t="shared" si="1161"/>
        <v>0</v>
      </c>
      <c r="XA178">
        <f t="shared" si="1162"/>
        <v>0</v>
      </c>
      <c r="XB178">
        <f t="shared" si="1163"/>
        <v>0</v>
      </c>
      <c r="XC178">
        <f t="shared" si="1164"/>
        <v>0</v>
      </c>
      <c r="XD178">
        <f t="shared" si="1165"/>
        <v>0</v>
      </c>
      <c r="XE178">
        <f t="shared" si="1166"/>
        <v>0</v>
      </c>
      <c r="XF178">
        <f t="shared" si="1167"/>
        <v>0</v>
      </c>
      <c r="XG178">
        <f t="shared" si="1168"/>
        <v>0</v>
      </c>
      <c r="XH178">
        <f t="shared" si="1169"/>
        <v>0</v>
      </c>
      <c r="XI178">
        <f t="shared" si="1170"/>
        <v>0</v>
      </c>
      <c r="XJ178">
        <f t="shared" si="1171"/>
        <v>0</v>
      </c>
      <c r="XK178">
        <f t="shared" si="1172"/>
        <v>0</v>
      </c>
      <c r="XL178">
        <f t="shared" si="1173"/>
        <v>0</v>
      </c>
      <c r="XM178">
        <f t="shared" si="1174"/>
        <v>0</v>
      </c>
      <c r="XN178">
        <f t="shared" si="1175"/>
        <v>0</v>
      </c>
      <c r="XO178">
        <f t="shared" si="1176"/>
        <v>0</v>
      </c>
      <c r="XP178">
        <f t="shared" si="1177"/>
        <v>0</v>
      </c>
      <c r="XQ178">
        <f t="shared" si="1178"/>
        <v>0</v>
      </c>
      <c r="XR178">
        <f t="shared" si="1179"/>
        <v>0</v>
      </c>
      <c r="XS178">
        <f t="shared" si="1180"/>
        <v>0</v>
      </c>
      <c r="XT178">
        <f t="shared" si="1181"/>
        <v>0</v>
      </c>
      <c r="XU178">
        <f t="shared" si="1182"/>
        <v>0</v>
      </c>
      <c r="XV178">
        <f t="shared" si="1183"/>
        <v>0</v>
      </c>
      <c r="XX178">
        <f t="shared" si="1184"/>
        <v>0</v>
      </c>
      <c r="XY178">
        <f t="shared" si="1185"/>
        <v>0</v>
      </c>
      <c r="XZ178">
        <f t="shared" si="1186"/>
        <v>0</v>
      </c>
    </row>
    <row r="179" spans="606:650" x14ac:dyDescent="0.45">
      <c r="WH179">
        <v>176</v>
      </c>
      <c r="WI179">
        <f t="shared" si="1187"/>
        <v>0</v>
      </c>
      <c r="WJ179">
        <f t="shared" si="1188"/>
        <v>0</v>
      </c>
      <c r="WK179">
        <f t="shared" si="1189"/>
        <v>0</v>
      </c>
      <c r="WL179">
        <f t="shared" si="1190"/>
        <v>0</v>
      </c>
      <c r="WM179">
        <f t="shared" si="1191"/>
        <v>0</v>
      </c>
      <c r="WN179">
        <f t="shared" si="1192"/>
        <v>0</v>
      </c>
      <c r="WO179">
        <f t="shared" si="1193"/>
        <v>0</v>
      </c>
      <c r="WP179">
        <f t="shared" si="1194"/>
        <v>0</v>
      </c>
      <c r="WQ179">
        <f t="shared" si="1195"/>
        <v>0</v>
      </c>
      <c r="WR179">
        <f t="shared" si="1196"/>
        <v>0</v>
      </c>
      <c r="WS179">
        <f t="shared" si="1154"/>
        <v>0</v>
      </c>
      <c r="WT179">
        <f t="shared" si="1155"/>
        <v>0</v>
      </c>
      <c r="WU179">
        <f t="shared" si="1156"/>
        <v>0</v>
      </c>
      <c r="WV179">
        <f t="shared" si="1157"/>
        <v>0</v>
      </c>
      <c r="WW179">
        <f t="shared" si="1158"/>
        <v>0</v>
      </c>
      <c r="WX179">
        <f t="shared" si="1159"/>
        <v>0</v>
      </c>
      <c r="WY179">
        <f t="shared" si="1160"/>
        <v>0</v>
      </c>
      <c r="WZ179">
        <f t="shared" si="1161"/>
        <v>0</v>
      </c>
      <c r="XA179">
        <f t="shared" si="1162"/>
        <v>0</v>
      </c>
      <c r="XB179">
        <f t="shared" si="1163"/>
        <v>0</v>
      </c>
      <c r="XC179">
        <f t="shared" si="1164"/>
        <v>0</v>
      </c>
      <c r="XD179">
        <f t="shared" si="1165"/>
        <v>0</v>
      </c>
      <c r="XE179">
        <f t="shared" si="1166"/>
        <v>0</v>
      </c>
      <c r="XF179">
        <f t="shared" si="1167"/>
        <v>0</v>
      </c>
      <c r="XG179">
        <f t="shared" si="1168"/>
        <v>0</v>
      </c>
      <c r="XH179">
        <f t="shared" si="1169"/>
        <v>0</v>
      </c>
      <c r="XI179">
        <f t="shared" si="1170"/>
        <v>0</v>
      </c>
      <c r="XJ179">
        <f t="shared" si="1171"/>
        <v>0</v>
      </c>
      <c r="XK179">
        <f t="shared" si="1172"/>
        <v>0</v>
      </c>
      <c r="XL179">
        <f t="shared" si="1173"/>
        <v>0</v>
      </c>
      <c r="XM179">
        <f t="shared" si="1174"/>
        <v>0</v>
      </c>
      <c r="XN179">
        <f t="shared" si="1175"/>
        <v>0</v>
      </c>
      <c r="XO179">
        <f t="shared" si="1176"/>
        <v>0</v>
      </c>
      <c r="XP179">
        <f t="shared" si="1177"/>
        <v>0</v>
      </c>
      <c r="XQ179">
        <f t="shared" si="1178"/>
        <v>0</v>
      </c>
      <c r="XR179">
        <f t="shared" si="1179"/>
        <v>0</v>
      </c>
      <c r="XS179">
        <f t="shared" si="1180"/>
        <v>0</v>
      </c>
      <c r="XT179">
        <f t="shared" si="1181"/>
        <v>0</v>
      </c>
      <c r="XU179">
        <f t="shared" si="1182"/>
        <v>0</v>
      </c>
      <c r="XV179">
        <f t="shared" si="1183"/>
        <v>0</v>
      </c>
      <c r="XX179">
        <f t="shared" si="1184"/>
        <v>0</v>
      </c>
      <c r="XY179">
        <f t="shared" si="1185"/>
        <v>0</v>
      </c>
      <c r="XZ179">
        <f t="shared" si="1186"/>
        <v>0</v>
      </c>
    </row>
    <row r="180" spans="606:650" x14ac:dyDescent="0.45">
      <c r="WH180">
        <v>177</v>
      </c>
      <c r="WI180">
        <f t="shared" si="1187"/>
        <v>0</v>
      </c>
      <c r="WJ180">
        <f t="shared" si="1188"/>
        <v>0</v>
      </c>
      <c r="WK180">
        <f t="shared" si="1189"/>
        <v>0</v>
      </c>
      <c r="WL180">
        <f t="shared" si="1190"/>
        <v>0</v>
      </c>
      <c r="WM180">
        <f t="shared" si="1191"/>
        <v>0</v>
      </c>
      <c r="WN180">
        <f t="shared" si="1192"/>
        <v>0</v>
      </c>
      <c r="WO180">
        <f t="shared" si="1193"/>
        <v>0</v>
      </c>
      <c r="WP180">
        <f t="shared" si="1194"/>
        <v>0</v>
      </c>
      <c r="WQ180">
        <f t="shared" si="1195"/>
        <v>0</v>
      </c>
      <c r="WR180">
        <f t="shared" si="1196"/>
        <v>0</v>
      </c>
      <c r="WS180">
        <f t="shared" si="1154"/>
        <v>0</v>
      </c>
      <c r="WT180">
        <f t="shared" si="1155"/>
        <v>0</v>
      </c>
      <c r="WU180">
        <f t="shared" si="1156"/>
        <v>0</v>
      </c>
      <c r="WV180">
        <f t="shared" si="1157"/>
        <v>0</v>
      </c>
      <c r="WW180">
        <f t="shared" si="1158"/>
        <v>0</v>
      </c>
      <c r="WX180">
        <f t="shared" si="1159"/>
        <v>0</v>
      </c>
      <c r="WY180">
        <f t="shared" si="1160"/>
        <v>0</v>
      </c>
      <c r="WZ180">
        <f t="shared" si="1161"/>
        <v>0</v>
      </c>
      <c r="XA180">
        <f t="shared" si="1162"/>
        <v>0</v>
      </c>
      <c r="XB180">
        <f t="shared" si="1163"/>
        <v>0</v>
      </c>
      <c r="XC180">
        <f t="shared" si="1164"/>
        <v>0</v>
      </c>
      <c r="XD180">
        <f t="shared" si="1165"/>
        <v>0</v>
      </c>
      <c r="XE180">
        <f t="shared" si="1166"/>
        <v>0</v>
      </c>
      <c r="XF180">
        <f t="shared" si="1167"/>
        <v>0</v>
      </c>
      <c r="XG180">
        <f t="shared" si="1168"/>
        <v>0</v>
      </c>
      <c r="XH180">
        <f t="shared" si="1169"/>
        <v>0</v>
      </c>
      <c r="XI180">
        <f t="shared" si="1170"/>
        <v>0</v>
      </c>
      <c r="XJ180">
        <f t="shared" si="1171"/>
        <v>0</v>
      </c>
      <c r="XK180">
        <f t="shared" si="1172"/>
        <v>0</v>
      </c>
      <c r="XL180">
        <f t="shared" si="1173"/>
        <v>0</v>
      </c>
      <c r="XM180">
        <f t="shared" si="1174"/>
        <v>0</v>
      </c>
      <c r="XN180">
        <f t="shared" si="1175"/>
        <v>0</v>
      </c>
      <c r="XO180">
        <f t="shared" si="1176"/>
        <v>0</v>
      </c>
      <c r="XP180">
        <f t="shared" si="1177"/>
        <v>0</v>
      </c>
      <c r="XQ180">
        <f t="shared" si="1178"/>
        <v>0</v>
      </c>
      <c r="XR180">
        <f t="shared" si="1179"/>
        <v>0</v>
      </c>
      <c r="XS180">
        <f t="shared" si="1180"/>
        <v>0</v>
      </c>
      <c r="XT180">
        <f t="shared" si="1181"/>
        <v>0</v>
      </c>
      <c r="XU180">
        <f t="shared" si="1182"/>
        <v>0</v>
      </c>
      <c r="XV180">
        <f t="shared" si="1183"/>
        <v>0</v>
      </c>
      <c r="XX180">
        <f t="shared" si="1184"/>
        <v>0</v>
      </c>
      <c r="XY180">
        <f t="shared" si="1185"/>
        <v>0</v>
      </c>
      <c r="XZ180">
        <f t="shared" si="1186"/>
        <v>0</v>
      </c>
    </row>
    <row r="181" spans="606:650" x14ac:dyDescent="0.45">
      <c r="WH181">
        <v>178</v>
      </c>
      <c r="WI181">
        <f t="shared" si="1187"/>
        <v>0</v>
      </c>
      <c r="WJ181">
        <f t="shared" si="1188"/>
        <v>0</v>
      </c>
      <c r="WK181">
        <f t="shared" si="1189"/>
        <v>0</v>
      </c>
      <c r="WL181">
        <f t="shared" si="1190"/>
        <v>0</v>
      </c>
      <c r="WM181">
        <f t="shared" si="1191"/>
        <v>0</v>
      </c>
      <c r="WN181">
        <f t="shared" si="1192"/>
        <v>0</v>
      </c>
      <c r="WO181">
        <f t="shared" si="1193"/>
        <v>0</v>
      </c>
      <c r="WP181">
        <f t="shared" si="1194"/>
        <v>0</v>
      </c>
      <c r="WQ181">
        <f t="shared" si="1195"/>
        <v>0</v>
      </c>
      <c r="WR181">
        <f t="shared" si="1196"/>
        <v>0</v>
      </c>
      <c r="WS181">
        <f t="shared" si="1154"/>
        <v>0</v>
      </c>
      <c r="WT181">
        <f t="shared" si="1155"/>
        <v>0</v>
      </c>
      <c r="WU181">
        <f t="shared" si="1156"/>
        <v>0</v>
      </c>
      <c r="WV181">
        <f t="shared" si="1157"/>
        <v>0</v>
      </c>
      <c r="WW181">
        <f t="shared" si="1158"/>
        <v>0</v>
      </c>
      <c r="WX181">
        <f t="shared" si="1159"/>
        <v>0</v>
      </c>
      <c r="WY181">
        <f t="shared" si="1160"/>
        <v>0</v>
      </c>
      <c r="WZ181">
        <f t="shared" si="1161"/>
        <v>0</v>
      </c>
      <c r="XA181">
        <f t="shared" si="1162"/>
        <v>0</v>
      </c>
      <c r="XB181">
        <f t="shared" si="1163"/>
        <v>0</v>
      </c>
      <c r="XC181">
        <f t="shared" si="1164"/>
        <v>0</v>
      </c>
      <c r="XD181">
        <f t="shared" si="1165"/>
        <v>0</v>
      </c>
      <c r="XE181">
        <f t="shared" si="1166"/>
        <v>0</v>
      </c>
      <c r="XF181">
        <f t="shared" si="1167"/>
        <v>0</v>
      </c>
      <c r="XG181">
        <f t="shared" si="1168"/>
        <v>0</v>
      </c>
      <c r="XH181">
        <f t="shared" si="1169"/>
        <v>0</v>
      </c>
      <c r="XI181">
        <f t="shared" si="1170"/>
        <v>0</v>
      </c>
      <c r="XJ181">
        <f t="shared" si="1171"/>
        <v>0</v>
      </c>
      <c r="XK181">
        <f t="shared" si="1172"/>
        <v>0</v>
      </c>
      <c r="XL181">
        <f t="shared" si="1173"/>
        <v>0</v>
      </c>
      <c r="XM181">
        <f t="shared" si="1174"/>
        <v>0</v>
      </c>
      <c r="XN181">
        <f t="shared" si="1175"/>
        <v>0</v>
      </c>
      <c r="XO181">
        <f t="shared" si="1176"/>
        <v>0</v>
      </c>
      <c r="XP181">
        <f t="shared" si="1177"/>
        <v>0</v>
      </c>
      <c r="XQ181">
        <f t="shared" si="1178"/>
        <v>0</v>
      </c>
      <c r="XR181">
        <f t="shared" si="1179"/>
        <v>0</v>
      </c>
      <c r="XS181">
        <f t="shared" si="1180"/>
        <v>0</v>
      </c>
      <c r="XT181">
        <f t="shared" si="1181"/>
        <v>0</v>
      </c>
      <c r="XU181">
        <f t="shared" si="1182"/>
        <v>0</v>
      </c>
      <c r="XV181">
        <f t="shared" si="1183"/>
        <v>0</v>
      </c>
      <c r="XX181">
        <f t="shared" si="1184"/>
        <v>0</v>
      </c>
      <c r="XY181">
        <f t="shared" si="1185"/>
        <v>0</v>
      </c>
      <c r="XZ181">
        <f t="shared" si="1186"/>
        <v>0</v>
      </c>
    </row>
    <row r="182" spans="606:650" x14ac:dyDescent="0.45">
      <c r="WH182">
        <v>179</v>
      </c>
      <c r="WI182">
        <f t="shared" si="1187"/>
        <v>0</v>
      </c>
      <c r="WJ182">
        <f t="shared" si="1188"/>
        <v>0</v>
      </c>
      <c r="WK182">
        <f t="shared" si="1189"/>
        <v>0</v>
      </c>
      <c r="WL182">
        <f t="shared" si="1190"/>
        <v>0</v>
      </c>
      <c r="WM182">
        <f t="shared" si="1191"/>
        <v>0</v>
      </c>
      <c r="WN182">
        <f t="shared" si="1192"/>
        <v>0</v>
      </c>
      <c r="WO182">
        <f t="shared" si="1193"/>
        <v>0</v>
      </c>
      <c r="WP182">
        <f t="shared" si="1194"/>
        <v>0</v>
      </c>
      <c r="WQ182">
        <f t="shared" si="1195"/>
        <v>0</v>
      </c>
      <c r="WR182">
        <f t="shared" si="1196"/>
        <v>0</v>
      </c>
      <c r="WS182">
        <f t="shared" si="1154"/>
        <v>0</v>
      </c>
      <c r="WT182">
        <f t="shared" si="1155"/>
        <v>0</v>
      </c>
      <c r="WU182">
        <f t="shared" si="1156"/>
        <v>0</v>
      </c>
      <c r="WV182">
        <f t="shared" si="1157"/>
        <v>0</v>
      </c>
      <c r="WW182">
        <f t="shared" si="1158"/>
        <v>0</v>
      </c>
      <c r="WX182">
        <f t="shared" si="1159"/>
        <v>0</v>
      </c>
      <c r="WY182">
        <f t="shared" si="1160"/>
        <v>0</v>
      </c>
      <c r="WZ182">
        <f t="shared" si="1161"/>
        <v>0</v>
      </c>
      <c r="XA182">
        <f t="shared" si="1162"/>
        <v>0</v>
      </c>
      <c r="XB182">
        <f t="shared" si="1163"/>
        <v>0</v>
      </c>
      <c r="XC182">
        <f t="shared" si="1164"/>
        <v>0</v>
      </c>
      <c r="XD182">
        <f t="shared" si="1165"/>
        <v>0</v>
      </c>
      <c r="XE182">
        <f t="shared" si="1166"/>
        <v>0</v>
      </c>
      <c r="XF182">
        <f t="shared" si="1167"/>
        <v>0</v>
      </c>
      <c r="XG182">
        <f t="shared" si="1168"/>
        <v>0</v>
      </c>
      <c r="XH182">
        <f t="shared" si="1169"/>
        <v>0</v>
      </c>
      <c r="XI182">
        <f t="shared" si="1170"/>
        <v>0</v>
      </c>
      <c r="XJ182">
        <f t="shared" si="1171"/>
        <v>0</v>
      </c>
      <c r="XK182">
        <f t="shared" si="1172"/>
        <v>0</v>
      </c>
      <c r="XL182">
        <f t="shared" si="1173"/>
        <v>0</v>
      </c>
      <c r="XM182">
        <f t="shared" si="1174"/>
        <v>0</v>
      </c>
      <c r="XN182">
        <f t="shared" si="1175"/>
        <v>0</v>
      </c>
      <c r="XO182">
        <f t="shared" si="1176"/>
        <v>0</v>
      </c>
      <c r="XP182">
        <f t="shared" si="1177"/>
        <v>0</v>
      </c>
      <c r="XQ182">
        <f t="shared" si="1178"/>
        <v>0</v>
      </c>
      <c r="XR182">
        <f t="shared" si="1179"/>
        <v>0</v>
      </c>
      <c r="XS182">
        <f t="shared" si="1180"/>
        <v>0</v>
      </c>
      <c r="XT182">
        <f t="shared" si="1181"/>
        <v>0</v>
      </c>
      <c r="XU182">
        <f t="shared" si="1182"/>
        <v>0</v>
      </c>
      <c r="XV182">
        <f t="shared" si="1183"/>
        <v>0</v>
      </c>
      <c r="XX182">
        <f t="shared" si="1184"/>
        <v>0</v>
      </c>
      <c r="XY182">
        <f t="shared" si="1185"/>
        <v>0</v>
      </c>
      <c r="XZ182">
        <f t="shared" si="1186"/>
        <v>0</v>
      </c>
    </row>
    <row r="183" spans="606:650" x14ac:dyDescent="0.45">
      <c r="WH183">
        <v>180</v>
      </c>
      <c r="WI183">
        <f t="shared" si="1187"/>
        <v>0</v>
      </c>
      <c r="WJ183">
        <f t="shared" si="1188"/>
        <v>0</v>
      </c>
      <c r="WK183">
        <f t="shared" si="1189"/>
        <v>0</v>
      </c>
      <c r="WL183">
        <f t="shared" si="1190"/>
        <v>0</v>
      </c>
      <c r="WM183">
        <f t="shared" si="1191"/>
        <v>0</v>
      </c>
      <c r="WN183">
        <f t="shared" si="1192"/>
        <v>0</v>
      </c>
      <c r="WO183">
        <f t="shared" si="1193"/>
        <v>0</v>
      </c>
      <c r="WP183">
        <f t="shared" si="1194"/>
        <v>0</v>
      </c>
      <c r="WQ183">
        <f t="shared" si="1195"/>
        <v>0</v>
      </c>
      <c r="WR183">
        <f t="shared" si="1196"/>
        <v>0</v>
      </c>
      <c r="WS183">
        <f t="shared" si="1154"/>
        <v>0</v>
      </c>
      <c r="WT183">
        <f t="shared" si="1155"/>
        <v>0</v>
      </c>
      <c r="WU183">
        <f t="shared" si="1156"/>
        <v>0</v>
      </c>
      <c r="WV183">
        <f t="shared" si="1157"/>
        <v>0</v>
      </c>
      <c r="WW183">
        <f t="shared" si="1158"/>
        <v>0</v>
      </c>
      <c r="WX183">
        <f t="shared" si="1159"/>
        <v>0</v>
      </c>
      <c r="WY183">
        <f t="shared" si="1160"/>
        <v>0</v>
      </c>
      <c r="WZ183">
        <f t="shared" si="1161"/>
        <v>0</v>
      </c>
      <c r="XA183">
        <f t="shared" si="1162"/>
        <v>0</v>
      </c>
      <c r="XB183">
        <f t="shared" si="1163"/>
        <v>0</v>
      </c>
      <c r="XC183">
        <f t="shared" si="1164"/>
        <v>0</v>
      </c>
      <c r="XD183">
        <f t="shared" si="1165"/>
        <v>0</v>
      </c>
      <c r="XE183">
        <f t="shared" si="1166"/>
        <v>0</v>
      </c>
      <c r="XF183">
        <f t="shared" si="1167"/>
        <v>0</v>
      </c>
      <c r="XG183">
        <f t="shared" si="1168"/>
        <v>0</v>
      </c>
      <c r="XH183">
        <f t="shared" si="1169"/>
        <v>0</v>
      </c>
      <c r="XI183">
        <f t="shared" si="1170"/>
        <v>0</v>
      </c>
      <c r="XJ183">
        <f t="shared" si="1171"/>
        <v>0</v>
      </c>
      <c r="XK183">
        <f t="shared" si="1172"/>
        <v>0</v>
      </c>
      <c r="XL183">
        <f t="shared" si="1173"/>
        <v>0</v>
      </c>
      <c r="XM183">
        <f t="shared" si="1174"/>
        <v>0</v>
      </c>
      <c r="XN183">
        <f t="shared" si="1175"/>
        <v>0</v>
      </c>
      <c r="XO183">
        <f t="shared" si="1176"/>
        <v>0</v>
      </c>
      <c r="XP183">
        <f t="shared" si="1177"/>
        <v>0</v>
      </c>
      <c r="XQ183">
        <f t="shared" si="1178"/>
        <v>0</v>
      </c>
      <c r="XR183">
        <f t="shared" si="1179"/>
        <v>0</v>
      </c>
      <c r="XS183">
        <f t="shared" si="1180"/>
        <v>0</v>
      </c>
      <c r="XT183">
        <f t="shared" si="1181"/>
        <v>0</v>
      </c>
      <c r="XU183">
        <f t="shared" si="1182"/>
        <v>0</v>
      </c>
      <c r="XV183">
        <f t="shared" si="1183"/>
        <v>0</v>
      </c>
      <c r="XX183">
        <f t="shared" si="1184"/>
        <v>0</v>
      </c>
      <c r="XY183">
        <f t="shared" si="1185"/>
        <v>0</v>
      </c>
      <c r="XZ183">
        <f t="shared" si="1186"/>
        <v>0</v>
      </c>
    </row>
    <row r="184" spans="606:650" x14ac:dyDescent="0.45">
      <c r="WH184">
        <v>181</v>
      </c>
      <c r="WI184">
        <f t="shared" si="1187"/>
        <v>0</v>
      </c>
      <c r="WJ184">
        <f t="shared" si="1188"/>
        <v>0</v>
      </c>
      <c r="WK184">
        <f t="shared" si="1189"/>
        <v>0</v>
      </c>
      <c r="WL184">
        <f t="shared" si="1190"/>
        <v>0</v>
      </c>
      <c r="WM184">
        <f t="shared" si="1191"/>
        <v>0</v>
      </c>
      <c r="WN184">
        <f t="shared" si="1192"/>
        <v>0</v>
      </c>
      <c r="WO184">
        <f t="shared" si="1193"/>
        <v>0</v>
      </c>
      <c r="WP184">
        <f t="shared" si="1194"/>
        <v>0</v>
      </c>
      <c r="WQ184">
        <f t="shared" si="1195"/>
        <v>0</v>
      </c>
      <c r="WR184">
        <f t="shared" si="1196"/>
        <v>0</v>
      </c>
      <c r="WS184">
        <f t="shared" si="1154"/>
        <v>0</v>
      </c>
      <c r="WT184">
        <f t="shared" si="1155"/>
        <v>0</v>
      </c>
      <c r="WU184">
        <f t="shared" si="1156"/>
        <v>0</v>
      </c>
      <c r="WV184">
        <f t="shared" si="1157"/>
        <v>0</v>
      </c>
      <c r="WW184">
        <f t="shared" si="1158"/>
        <v>0</v>
      </c>
      <c r="WX184">
        <f t="shared" si="1159"/>
        <v>0</v>
      </c>
      <c r="WY184">
        <f t="shared" si="1160"/>
        <v>0</v>
      </c>
      <c r="WZ184">
        <f t="shared" si="1161"/>
        <v>0</v>
      </c>
      <c r="XA184">
        <f t="shared" si="1162"/>
        <v>0</v>
      </c>
      <c r="XB184">
        <f t="shared" si="1163"/>
        <v>0</v>
      </c>
      <c r="XC184">
        <f t="shared" si="1164"/>
        <v>0</v>
      </c>
      <c r="XD184">
        <f t="shared" si="1165"/>
        <v>0</v>
      </c>
      <c r="XE184">
        <f t="shared" si="1166"/>
        <v>0</v>
      </c>
      <c r="XF184">
        <f t="shared" si="1167"/>
        <v>0</v>
      </c>
      <c r="XG184">
        <f t="shared" si="1168"/>
        <v>0</v>
      </c>
      <c r="XH184">
        <f t="shared" si="1169"/>
        <v>0</v>
      </c>
      <c r="XI184">
        <f t="shared" si="1170"/>
        <v>0</v>
      </c>
      <c r="XJ184">
        <f t="shared" si="1171"/>
        <v>0</v>
      </c>
      <c r="XK184">
        <f t="shared" si="1172"/>
        <v>0</v>
      </c>
      <c r="XL184">
        <f t="shared" si="1173"/>
        <v>0</v>
      </c>
      <c r="XM184">
        <f t="shared" si="1174"/>
        <v>0</v>
      </c>
      <c r="XN184">
        <f t="shared" si="1175"/>
        <v>0</v>
      </c>
      <c r="XO184">
        <f t="shared" si="1176"/>
        <v>0</v>
      </c>
      <c r="XP184">
        <f t="shared" si="1177"/>
        <v>0</v>
      </c>
      <c r="XQ184">
        <f t="shared" si="1178"/>
        <v>0</v>
      </c>
      <c r="XR184">
        <f t="shared" si="1179"/>
        <v>0</v>
      </c>
      <c r="XS184">
        <f t="shared" si="1180"/>
        <v>0</v>
      </c>
      <c r="XT184">
        <f t="shared" si="1181"/>
        <v>0</v>
      </c>
      <c r="XU184">
        <f t="shared" si="1182"/>
        <v>0</v>
      </c>
      <c r="XV184">
        <f t="shared" si="1183"/>
        <v>0</v>
      </c>
      <c r="XX184">
        <f t="shared" si="1184"/>
        <v>0</v>
      </c>
      <c r="XY184">
        <f t="shared" si="1185"/>
        <v>0</v>
      </c>
      <c r="XZ184">
        <f t="shared" si="1186"/>
        <v>0</v>
      </c>
    </row>
    <row r="185" spans="606:650" x14ac:dyDescent="0.45">
      <c r="WH185">
        <v>182</v>
      </c>
      <c r="WI185">
        <f t="shared" si="1187"/>
        <v>0</v>
      </c>
      <c r="WJ185">
        <f t="shared" si="1188"/>
        <v>0</v>
      </c>
      <c r="WK185">
        <f t="shared" si="1189"/>
        <v>0</v>
      </c>
      <c r="WL185">
        <f t="shared" si="1190"/>
        <v>0</v>
      </c>
      <c r="WM185">
        <f t="shared" si="1191"/>
        <v>0</v>
      </c>
      <c r="WN185">
        <f t="shared" si="1192"/>
        <v>0</v>
      </c>
      <c r="WO185">
        <f t="shared" si="1193"/>
        <v>0</v>
      </c>
      <c r="WP185">
        <f t="shared" si="1194"/>
        <v>0</v>
      </c>
      <c r="WQ185">
        <f t="shared" si="1195"/>
        <v>0</v>
      </c>
      <c r="WR185">
        <f t="shared" si="1196"/>
        <v>0</v>
      </c>
      <c r="WS185">
        <f t="shared" si="1154"/>
        <v>0</v>
      </c>
      <c r="WT185">
        <f t="shared" si="1155"/>
        <v>0</v>
      </c>
      <c r="WU185">
        <f t="shared" si="1156"/>
        <v>0</v>
      </c>
      <c r="WV185">
        <f t="shared" si="1157"/>
        <v>0</v>
      </c>
      <c r="WW185">
        <f t="shared" si="1158"/>
        <v>0</v>
      </c>
      <c r="WX185">
        <f t="shared" si="1159"/>
        <v>0</v>
      </c>
      <c r="WY185">
        <f t="shared" si="1160"/>
        <v>0</v>
      </c>
      <c r="WZ185">
        <f t="shared" si="1161"/>
        <v>0</v>
      </c>
      <c r="XA185">
        <f t="shared" si="1162"/>
        <v>0</v>
      </c>
      <c r="XB185">
        <f t="shared" si="1163"/>
        <v>0</v>
      </c>
      <c r="XC185">
        <f t="shared" si="1164"/>
        <v>0</v>
      </c>
      <c r="XD185">
        <f t="shared" si="1165"/>
        <v>0</v>
      </c>
      <c r="XE185">
        <f t="shared" si="1166"/>
        <v>0</v>
      </c>
      <c r="XF185">
        <f t="shared" si="1167"/>
        <v>0</v>
      </c>
      <c r="XG185">
        <f t="shared" si="1168"/>
        <v>0</v>
      </c>
      <c r="XH185">
        <f t="shared" si="1169"/>
        <v>0</v>
      </c>
      <c r="XI185">
        <f t="shared" si="1170"/>
        <v>0</v>
      </c>
      <c r="XJ185">
        <f t="shared" si="1171"/>
        <v>0</v>
      </c>
      <c r="XK185">
        <f t="shared" si="1172"/>
        <v>0</v>
      </c>
      <c r="XL185">
        <f t="shared" si="1173"/>
        <v>0</v>
      </c>
      <c r="XM185">
        <f t="shared" si="1174"/>
        <v>0</v>
      </c>
      <c r="XN185">
        <f t="shared" si="1175"/>
        <v>0</v>
      </c>
      <c r="XO185">
        <f t="shared" si="1176"/>
        <v>0</v>
      </c>
      <c r="XP185">
        <f t="shared" si="1177"/>
        <v>0</v>
      </c>
      <c r="XQ185">
        <f t="shared" si="1178"/>
        <v>0</v>
      </c>
      <c r="XR185">
        <f t="shared" si="1179"/>
        <v>0</v>
      </c>
      <c r="XS185">
        <f t="shared" si="1180"/>
        <v>0</v>
      </c>
      <c r="XT185">
        <f t="shared" si="1181"/>
        <v>0</v>
      </c>
      <c r="XU185">
        <f t="shared" si="1182"/>
        <v>0</v>
      </c>
      <c r="XV185">
        <f t="shared" si="1183"/>
        <v>0</v>
      </c>
      <c r="XX185">
        <f t="shared" si="1184"/>
        <v>0</v>
      </c>
      <c r="XY185">
        <f t="shared" si="1185"/>
        <v>0</v>
      </c>
      <c r="XZ185">
        <f t="shared" si="1186"/>
        <v>0</v>
      </c>
    </row>
    <row r="186" spans="606:650" x14ac:dyDescent="0.45">
      <c r="WH186">
        <v>183</v>
      </c>
      <c r="WI186">
        <f t="shared" si="1187"/>
        <v>0</v>
      </c>
      <c r="WJ186">
        <f t="shared" si="1188"/>
        <v>0</v>
      </c>
      <c r="WK186">
        <f t="shared" si="1189"/>
        <v>0</v>
      </c>
      <c r="WL186">
        <f t="shared" si="1190"/>
        <v>0</v>
      </c>
      <c r="WM186">
        <f t="shared" si="1191"/>
        <v>0</v>
      </c>
      <c r="WN186">
        <f t="shared" si="1192"/>
        <v>0</v>
      </c>
      <c r="WO186">
        <f t="shared" si="1193"/>
        <v>0</v>
      </c>
      <c r="WP186">
        <f t="shared" si="1194"/>
        <v>0</v>
      </c>
      <c r="WQ186">
        <f t="shared" si="1195"/>
        <v>0</v>
      </c>
      <c r="WR186">
        <f t="shared" si="1196"/>
        <v>0</v>
      </c>
      <c r="WS186">
        <f t="shared" si="1154"/>
        <v>0</v>
      </c>
      <c r="WT186">
        <f t="shared" si="1155"/>
        <v>0</v>
      </c>
      <c r="WU186">
        <f t="shared" si="1156"/>
        <v>0</v>
      </c>
      <c r="WV186">
        <f t="shared" si="1157"/>
        <v>0</v>
      </c>
      <c r="WW186">
        <f t="shared" si="1158"/>
        <v>0</v>
      </c>
      <c r="WX186">
        <f t="shared" si="1159"/>
        <v>0</v>
      </c>
      <c r="WY186">
        <f t="shared" si="1160"/>
        <v>0</v>
      </c>
      <c r="WZ186">
        <f t="shared" si="1161"/>
        <v>0</v>
      </c>
      <c r="XA186">
        <f t="shared" si="1162"/>
        <v>0</v>
      </c>
      <c r="XB186">
        <f t="shared" si="1163"/>
        <v>0</v>
      </c>
      <c r="XC186">
        <f t="shared" si="1164"/>
        <v>0</v>
      </c>
      <c r="XD186">
        <f t="shared" si="1165"/>
        <v>0</v>
      </c>
      <c r="XE186">
        <f t="shared" si="1166"/>
        <v>0</v>
      </c>
      <c r="XF186">
        <f t="shared" si="1167"/>
        <v>0</v>
      </c>
      <c r="XG186">
        <f t="shared" si="1168"/>
        <v>0</v>
      </c>
      <c r="XH186">
        <f t="shared" si="1169"/>
        <v>0</v>
      </c>
      <c r="XI186">
        <f t="shared" si="1170"/>
        <v>0</v>
      </c>
      <c r="XJ186">
        <f t="shared" si="1171"/>
        <v>0</v>
      </c>
      <c r="XK186">
        <f t="shared" si="1172"/>
        <v>0</v>
      </c>
      <c r="XL186">
        <f t="shared" si="1173"/>
        <v>0</v>
      </c>
      <c r="XM186">
        <f t="shared" si="1174"/>
        <v>0</v>
      </c>
      <c r="XN186">
        <f t="shared" si="1175"/>
        <v>0</v>
      </c>
      <c r="XO186">
        <f t="shared" si="1176"/>
        <v>0</v>
      </c>
      <c r="XP186">
        <f t="shared" si="1177"/>
        <v>0</v>
      </c>
      <c r="XQ186">
        <f t="shared" si="1178"/>
        <v>0</v>
      </c>
      <c r="XR186">
        <f t="shared" si="1179"/>
        <v>0</v>
      </c>
      <c r="XS186">
        <f t="shared" si="1180"/>
        <v>0</v>
      </c>
      <c r="XT186">
        <f t="shared" si="1181"/>
        <v>0</v>
      </c>
      <c r="XU186">
        <f t="shared" si="1182"/>
        <v>0</v>
      </c>
      <c r="XV186">
        <f t="shared" si="1183"/>
        <v>0</v>
      </c>
      <c r="XX186">
        <f t="shared" si="1184"/>
        <v>0</v>
      </c>
      <c r="XY186">
        <f t="shared" si="1185"/>
        <v>0</v>
      </c>
      <c r="XZ186">
        <f t="shared" si="1186"/>
        <v>0</v>
      </c>
    </row>
    <row r="187" spans="606:650" x14ac:dyDescent="0.45">
      <c r="WH187">
        <v>184</v>
      </c>
      <c r="WI187">
        <f t="shared" si="1187"/>
        <v>0</v>
      </c>
      <c r="WJ187">
        <f t="shared" si="1188"/>
        <v>0</v>
      </c>
      <c r="WK187">
        <f t="shared" si="1189"/>
        <v>0</v>
      </c>
      <c r="WL187">
        <f t="shared" si="1190"/>
        <v>0</v>
      </c>
      <c r="WM187">
        <f t="shared" si="1191"/>
        <v>0</v>
      </c>
      <c r="WN187">
        <f t="shared" si="1192"/>
        <v>0</v>
      </c>
      <c r="WO187">
        <f t="shared" si="1193"/>
        <v>0</v>
      </c>
      <c r="WP187">
        <f t="shared" si="1194"/>
        <v>0</v>
      </c>
      <c r="WQ187">
        <f t="shared" si="1195"/>
        <v>0</v>
      </c>
      <c r="WR187">
        <f t="shared" si="1196"/>
        <v>0</v>
      </c>
      <c r="WS187">
        <f t="shared" si="1154"/>
        <v>0</v>
      </c>
      <c r="WT187">
        <f t="shared" si="1155"/>
        <v>0</v>
      </c>
      <c r="WU187">
        <f t="shared" si="1156"/>
        <v>0</v>
      </c>
      <c r="WV187">
        <f t="shared" si="1157"/>
        <v>0</v>
      </c>
      <c r="WW187">
        <f t="shared" si="1158"/>
        <v>0</v>
      </c>
      <c r="WX187">
        <f t="shared" si="1159"/>
        <v>0</v>
      </c>
      <c r="WY187">
        <f t="shared" si="1160"/>
        <v>0</v>
      </c>
      <c r="WZ187">
        <f t="shared" si="1161"/>
        <v>0</v>
      </c>
      <c r="XA187">
        <f t="shared" si="1162"/>
        <v>0</v>
      </c>
      <c r="XB187">
        <f t="shared" si="1163"/>
        <v>0</v>
      </c>
      <c r="XC187">
        <f t="shared" si="1164"/>
        <v>0</v>
      </c>
      <c r="XD187">
        <f t="shared" si="1165"/>
        <v>0</v>
      </c>
      <c r="XE187">
        <f t="shared" si="1166"/>
        <v>0</v>
      </c>
      <c r="XF187">
        <f t="shared" si="1167"/>
        <v>0</v>
      </c>
      <c r="XG187">
        <f t="shared" si="1168"/>
        <v>0</v>
      </c>
      <c r="XH187">
        <f t="shared" si="1169"/>
        <v>0</v>
      </c>
      <c r="XI187">
        <f t="shared" si="1170"/>
        <v>0</v>
      </c>
      <c r="XJ187">
        <f t="shared" si="1171"/>
        <v>0</v>
      </c>
      <c r="XK187">
        <f t="shared" si="1172"/>
        <v>0</v>
      </c>
      <c r="XL187">
        <f t="shared" si="1173"/>
        <v>0</v>
      </c>
      <c r="XM187">
        <f t="shared" si="1174"/>
        <v>0</v>
      </c>
      <c r="XN187">
        <f t="shared" si="1175"/>
        <v>0</v>
      </c>
      <c r="XO187">
        <f t="shared" si="1176"/>
        <v>0</v>
      </c>
      <c r="XP187">
        <f t="shared" si="1177"/>
        <v>0</v>
      </c>
      <c r="XQ187">
        <f t="shared" si="1178"/>
        <v>0</v>
      </c>
      <c r="XR187">
        <f t="shared" si="1179"/>
        <v>0</v>
      </c>
      <c r="XS187">
        <f t="shared" si="1180"/>
        <v>0</v>
      </c>
      <c r="XT187">
        <f t="shared" si="1181"/>
        <v>0</v>
      </c>
      <c r="XU187">
        <f t="shared" si="1182"/>
        <v>0</v>
      </c>
      <c r="XV187">
        <f t="shared" si="1183"/>
        <v>0</v>
      </c>
      <c r="XX187">
        <f t="shared" si="1184"/>
        <v>0</v>
      </c>
      <c r="XY187">
        <f t="shared" si="1185"/>
        <v>0</v>
      </c>
      <c r="XZ187">
        <f t="shared" si="1186"/>
        <v>0</v>
      </c>
    </row>
    <row r="188" spans="606:650" x14ac:dyDescent="0.45">
      <c r="WH188">
        <v>185</v>
      </c>
      <c r="WI188">
        <f t="shared" si="1187"/>
        <v>0</v>
      </c>
      <c r="WJ188">
        <f t="shared" si="1188"/>
        <v>0</v>
      </c>
      <c r="WK188">
        <f t="shared" si="1189"/>
        <v>0</v>
      </c>
      <c r="WL188">
        <f t="shared" si="1190"/>
        <v>0</v>
      </c>
      <c r="WM188">
        <f t="shared" si="1191"/>
        <v>0</v>
      </c>
      <c r="WN188">
        <f t="shared" si="1192"/>
        <v>0</v>
      </c>
      <c r="WO188">
        <f t="shared" si="1193"/>
        <v>0</v>
      </c>
      <c r="WP188">
        <f t="shared" si="1194"/>
        <v>0</v>
      </c>
      <c r="WQ188">
        <f t="shared" si="1195"/>
        <v>0</v>
      </c>
      <c r="WR188">
        <f t="shared" si="1196"/>
        <v>0</v>
      </c>
      <c r="WS188">
        <f t="shared" si="1154"/>
        <v>0</v>
      </c>
      <c r="WT188">
        <f t="shared" si="1155"/>
        <v>0</v>
      </c>
      <c r="WU188">
        <f t="shared" si="1156"/>
        <v>0</v>
      </c>
      <c r="WV188">
        <f t="shared" si="1157"/>
        <v>0</v>
      </c>
      <c r="WW188">
        <f t="shared" si="1158"/>
        <v>0</v>
      </c>
      <c r="WX188">
        <f t="shared" si="1159"/>
        <v>0</v>
      </c>
      <c r="WY188">
        <f t="shared" si="1160"/>
        <v>0</v>
      </c>
      <c r="WZ188">
        <f t="shared" si="1161"/>
        <v>0</v>
      </c>
      <c r="XA188">
        <f t="shared" si="1162"/>
        <v>0</v>
      </c>
      <c r="XB188">
        <f t="shared" si="1163"/>
        <v>0</v>
      </c>
      <c r="XC188">
        <f t="shared" si="1164"/>
        <v>0</v>
      </c>
      <c r="XD188">
        <f t="shared" si="1165"/>
        <v>0</v>
      </c>
      <c r="XE188">
        <f t="shared" si="1166"/>
        <v>0</v>
      </c>
      <c r="XF188">
        <f t="shared" si="1167"/>
        <v>0</v>
      </c>
      <c r="XG188">
        <f t="shared" si="1168"/>
        <v>0</v>
      </c>
      <c r="XH188">
        <f t="shared" si="1169"/>
        <v>0</v>
      </c>
      <c r="XI188">
        <f t="shared" si="1170"/>
        <v>0</v>
      </c>
      <c r="XJ188">
        <f t="shared" si="1171"/>
        <v>0</v>
      </c>
      <c r="XK188">
        <f t="shared" si="1172"/>
        <v>0</v>
      </c>
      <c r="XL188">
        <f t="shared" si="1173"/>
        <v>0</v>
      </c>
      <c r="XM188">
        <f t="shared" si="1174"/>
        <v>0</v>
      </c>
      <c r="XN188">
        <f t="shared" si="1175"/>
        <v>0</v>
      </c>
      <c r="XO188">
        <f t="shared" si="1176"/>
        <v>0</v>
      </c>
      <c r="XP188">
        <f t="shared" si="1177"/>
        <v>0</v>
      </c>
      <c r="XQ188">
        <f t="shared" si="1178"/>
        <v>0</v>
      </c>
      <c r="XR188">
        <f t="shared" si="1179"/>
        <v>0</v>
      </c>
      <c r="XS188">
        <f t="shared" si="1180"/>
        <v>0</v>
      </c>
      <c r="XT188">
        <f t="shared" si="1181"/>
        <v>0</v>
      </c>
      <c r="XU188">
        <f t="shared" si="1182"/>
        <v>0</v>
      </c>
      <c r="XV188">
        <f t="shared" si="1183"/>
        <v>0</v>
      </c>
      <c r="XX188">
        <f t="shared" si="1184"/>
        <v>0</v>
      </c>
      <c r="XY188">
        <f t="shared" si="1185"/>
        <v>0</v>
      </c>
      <c r="XZ188">
        <f t="shared" si="1186"/>
        <v>0</v>
      </c>
    </row>
    <row r="189" spans="606:650" x14ac:dyDescent="0.45">
      <c r="WH189">
        <v>186</v>
      </c>
      <c r="WI189">
        <f t="shared" si="1187"/>
        <v>0</v>
      </c>
      <c r="WJ189">
        <f t="shared" si="1188"/>
        <v>0</v>
      </c>
      <c r="WK189">
        <f t="shared" si="1189"/>
        <v>0</v>
      </c>
      <c r="WL189">
        <f t="shared" si="1190"/>
        <v>0</v>
      </c>
      <c r="WM189">
        <f t="shared" si="1191"/>
        <v>0</v>
      </c>
      <c r="WN189">
        <f t="shared" si="1192"/>
        <v>0</v>
      </c>
      <c r="WO189">
        <f t="shared" si="1193"/>
        <v>0</v>
      </c>
      <c r="WP189">
        <f t="shared" si="1194"/>
        <v>0</v>
      </c>
      <c r="WQ189">
        <f t="shared" si="1195"/>
        <v>0</v>
      </c>
      <c r="WR189">
        <f t="shared" si="1196"/>
        <v>0</v>
      </c>
      <c r="WS189">
        <f t="shared" si="1154"/>
        <v>0</v>
      </c>
      <c r="WT189">
        <f t="shared" si="1155"/>
        <v>0</v>
      </c>
      <c r="WU189">
        <f t="shared" si="1156"/>
        <v>0</v>
      </c>
      <c r="WV189">
        <f t="shared" si="1157"/>
        <v>0</v>
      </c>
      <c r="WW189">
        <f t="shared" si="1158"/>
        <v>0</v>
      </c>
      <c r="WX189">
        <f t="shared" si="1159"/>
        <v>0</v>
      </c>
      <c r="WY189">
        <f t="shared" si="1160"/>
        <v>0</v>
      </c>
      <c r="WZ189">
        <f t="shared" si="1161"/>
        <v>0</v>
      </c>
      <c r="XA189">
        <f t="shared" si="1162"/>
        <v>0</v>
      </c>
      <c r="XB189">
        <f t="shared" si="1163"/>
        <v>0</v>
      </c>
      <c r="XC189">
        <f t="shared" si="1164"/>
        <v>0</v>
      </c>
      <c r="XD189">
        <f t="shared" si="1165"/>
        <v>0</v>
      </c>
      <c r="XE189">
        <f t="shared" si="1166"/>
        <v>0</v>
      </c>
      <c r="XF189">
        <f t="shared" si="1167"/>
        <v>0</v>
      </c>
      <c r="XG189">
        <f t="shared" si="1168"/>
        <v>0</v>
      </c>
      <c r="XH189">
        <f t="shared" si="1169"/>
        <v>0</v>
      </c>
      <c r="XI189">
        <f t="shared" si="1170"/>
        <v>0</v>
      </c>
      <c r="XJ189">
        <f t="shared" si="1171"/>
        <v>0</v>
      </c>
      <c r="XK189">
        <f t="shared" si="1172"/>
        <v>0</v>
      </c>
      <c r="XL189">
        <f t="shared" si="1173"/>
        <v>0</v>
      </c>
      <c r="XM189">
        <f t="shared" si="1174"/>
        <v>0</v>
      </c>
      <c r="XN189">
        <f t="shared" si="1175"/>
        <v>0</v>
      </c>
      <c r="XO189">
        <f t="shared" si="1176"/>
        <v>0</v>
      </c>
      <c r="XP189">
        <f t="shared" si="1177"/>
        <v>0</v>
      </c>
      <c r="XQ189">
        <f t="shared" si="1178"/>
        <v>0</v>
      </c>
      <c r="XR189">
        <f t="shared" si="1179"/>
        <v>0</v>
      </c>
      <c r="XS189">
        <f t="shared" si="1180"/>
        <v>0</v>
      </c>
      <c r="XT189">
        <f t="shared" si="1181"/>
        <v>0</v>
      </c>
      <c r="XU189">
        <f t="shared" si="1182"/>
        <v>0</v>
      </c>
      <c r="XV189">
        <f t="shared" si="1183"/>
        <v>0</v>
      </c>
      <c r="XX189">
        <f t="shared" si="1184"/>
        <v>0</v>
      </c>
      <c r="XY189">
        <f t="shared" si="1185"/>
        <v>0</v>
      </c>
      <c r="XZ189">
        <f t="shared" si="1186"/>
        <v>0</v>
      </c>
    </row>
    <row r="190" spans="606:650" x14ac:dyDescent="0.45">
      <c r="WH190">
        <v>187</v>
      </c>
      <c r="WI190">
        <f t="shared" si="1187"/>
        <v>0</v>
      </c>
      <c r="WJ190">
        <f t="shared" si="1188"/>
        <v>0</v>
      </c>
      <c r="WK190">
        <f t="shared" si="1189"/>
        <v>0</v>
      </c>
      <c r="WL190">
        <f t="shared" si="1190"/>
        <v>0</v>
      </c>
      <c r="WM190">
        <f t="shared" si="1191"/>
        <v>0</v>
      </c>
      <c r="WN190">
        <f t="shared" si="1192"/>
        <v>0</v>
      </c>
      <c r="WO190">
        <f t="shared" si="1193"/>
        <v>0</v>
      </c>
      <c r="WP190">
        <f t="shared" si="1194"/>
        <v>0</v>
      </c>
      <c r="WQ190">
        <f t="shared" si="1195"/>
        <v>0</v>
      </c>
      <c r="WR190">
        <f t="shared" si="1196"/>
        <v>0</v>
      </c>
      <c r="WS190">
        <f t="shared" si="1154"/>
        <v>0</v>
      </c>
      <c r="WT190">
        <f t="shared" si="1155"/>
        <v>0</v>
      </c>
      <c r="WU190">
        <f t="shared" si="1156"/>
        <v>0</v>
      </c>
      <c r="WV190">
        <f t="shared" si="1157"/>
        <v>0</v>
      </c>
      <c r="WW190">
        <f t="shared" si="1158"/>
        <v>0</v>
      </c>
      <c r="WX190">
        <f t="shared" si="1159"/>
        <v>0</v>
      </c>
      <c r="WY190">
        <f t="shared" si="1160"/>
        <v>0</v>
      </c>
      <c r="WZ190">
        <f t="shared" si="1161"/>
        <v>0</v>
      </c>
      <c r="XA190">
        <f t="shared" si="1162"/>
        <v>0</v>
      </c>
      <c r="XB190">
        <f t="shared" si="1163"/>
        <v>0</v>
      </c>
      <c r="XC190">
        <f t="shared" si="1164"/>
        <v>0</v>
      </c>
      <c r="XD190">
        <f t="shared" si="1165"/>
        <v>0</v>
      </c>
      <c r="XE190">
        <f t="shared" si="1166"/>
        <v>0</v>
      </c>
      <c r="XF190">
        <f t="shared" si="1167"/>
        <v>0</v>
      </c>
      <c r="XG190">
        <f t="shared" si="1168"/>
        <v>0</v>
      </c>
      <c r="XH190">
        <f t="shared" si="1169"/>
        <v>0</v>
      </c>
      <c r="XI190">
        <f t="shared" si="1170"/>
        <v>0</v>
      </c>
      <c r="XJ190">
        <f t="shared" si="1171"/>
        <v>0</v>
      </c>
      <c r="XK190">
        <f t="shared" si="1172"/>
        <v>0</v>
      </c>
      <c r="XL190">
        <f t="shared" si="1173"/>
        <v>0</v>
      </c>
      <c r="XM190">
        <f t="shared" si="1174"/>
        <v>0</v>
      </c>
      <c r="XN190">
        <f t="shared" si="1175"/>
        <v>0</v>
      </c>
      <c r="XO190">
        <f t="shared" si="1176"/>
        <v>0</v>
      </c>
      <c r="XP190">
        <f t="shared" si="1177"/>
        <v>0</v>
      </c>
      <c r="XQ190">
        <f t="shared" si="1178"/>
        <v>0</v>
      </c>
      <c r="XR190">
        <f t="shared" si="1179"/>
        <v>0</v>
      </c>
      <c r="XS190">
        <f t="shared" si="1180"/>
        <v>0</v>
      </c>
      <c r="XT190">
        <f t="shared" si="1181"/>
        <v>0</v>
      </c>
      <c r="XU190">
        <f t="shared" si="1182"/>
        <v>0</v>
      </c>
      <c r="XV190">
        <f t="shared" si="1183"/>
        <v>0</v>
      </c>
      <c r="XX190">
        <f t="shared" si="1184"/>
        <v>0</v>
      </c>
      <c r="XY190">
        <f t="shared" si="1185"/>
        <v>0</v>
      </c>
      <c r="XZ190">
        <f t="shared" si="1186"/>
        <v>0</v>
      </c>
    </row>
    <row r="191" spans="606:650" x14ac:dyDescent="0.45">
      <c r="WH191">
        <v>188</v>
      </c>
      <c r="WI191">
        <f t="shared" si="1187"/>
        <v>0</v>
      </c>
      <c r="WJ191">
        <f t="shared" si="1188"/>
        <v>0</v>
      </c>
      <c r="WK191">
        <f t="shared" si="1189"/>
        <v>0</v>
      </c>
      <c r="WL191">
        <f t="shared" si="1190"/>
        <v>0</v>
      </c>
      <c r="WM191">
        <f t="shared" si="1191"/>
        <v>0</v>
      </c>
      <c r="WN191">
        <f t="shared" si="1192"/>
        <v>0</v>
      </c>
      <c r="WO191">
        <f t="shared" si="1193"/>
        <v>0</v>
      </c>
      <c r="WP191">
        <f t="shared" si="1194"/>
        <v>0</v>
      </c>
      <c r="WQ191">
        <f t="shared" si="1195"/>
        <v>0</v>
      </c>
      <c r="WR191">
        <f t="shared" si="1196"/>
        <v>0</v>
      </c>
      <c r="WS191">
        <f t="shared" si="1154"/>
        <v>0</v>
      </c>
      <c r="WT191">
        <f t="shared" si="1155"/>
        <v>0</v>
      </c>
      <c r="WU191">
        <f t="shared" si="1156"/>
        <v>0</v>
      </c>
      <c r="WV191">
        <f t="shared" si="1157"/>
        <v>0</v>
      </c>
      <c r="WW191">
        <f t="shared" si="1158"/>
        <v>0</v>
      </c>
      <c r="WX191">
        <f t="shared" si="1159"/>
        <v>0</v>
      </c>
      <c r="WY191">
        <f t="shared" si="1160"/>
        <v>0</v>
      </c>
      <c r="WZ191">
        <f t="shared" si="1161"/>
        <v>0</v>
      </c>
      <c r="XA191">
        <f t="shared" si="1162"/>
        <v>0</v>
      </c>
      <c r="XB191">
        <f t="shared" si="1163"/>
        <v>0</v>
      </c>
      <c r="XC191">
        <f t="shared" si="1164"/>
        <v>0</v>
      </c>
      <c r="XD191">
        <f t="shared" si="1165"/>
        <v>0</v>
      </c>
      <c r="XE191">
        <f t="shared" si="1166"/>
        <v>0</v>
      </c>
      <c r="XF191">
        <f t="shared" si="1167"/>
        <v>0</v>
      </c>
      <c r="XG191">
        <f t="shared" si="1168"/>
        <v>0</v>
      </c>
      <c r="XH191">
        <f t="shared" si="1169"/>
        <v>0</v>
      </c>
      <c r="XI191">
        <f t="shared" si="1170"/>
        <v>0</v>
      </c>
      <c r="XJ191">
        <f t="shared" si="1171"/>
        <v>0</v>
      </c>
      <c r="XK191">
        <f t="shared" si="1172"/>
        <v>0</v>
      </c>
      <c r="XL191">
        <f t="shared" si="1173"/>
        <v>0</v>
      </c>
      <c r="XM191">
        <f t="shared" si="1174"/>
        <v>0</v>
      </c>
      <c r="XN191">
        <f t="shared" si="1175"/>
        <v>0</v>
      </c>
      <c r="XO191">
        <f t="shared" si="1176"/>
        <v>0</v>
      </c>
      <c r="XP191">
        <f t="shared" si="1177"/>
        <v>0</v>
      </c>
      <c r="XQ191">
        <f t="shared" si="1178"/>
        <v>0</v>
      </c>
      <c r="XR191">
        <f t="shared" si="1179"/>
        <v>0</v>
      </c>
      <c r="XS191">
        <f t="shared" si="1180"/>
        <v>0</v>
      </c>
      <c r="XT191">
        <f t="shared" si="1181"/>
        <v>0</v>
      </c>
      <c r="XU191">
        <f t="shared" si="1182"/>
        <v>0</v>
      </c>
      <c r="XV191">
        <f t="shared" si="1183"/>
        <v>0</v>
      </c>
      <c r="XX191">
        <f t="shared" si="1184"/>
        <v>0</v>
      </c>
      <c r="XY191">
        <f t="shared" si="1185"/>
        <v>0</v>
      </c>
      <c r="XZ191">
        <f t="shared" si="1186"/>
        <v>0</v>
      </c>
    </row>
    <row r="192" spans="606:650" x14ac:dyDescent="0.45">
      <c r="WH192">
        <v>189</v>
      </c>
      <c r="WI192">
        <f t="shared" si="1187"/>
        <v>0</v>
      </c>
      <c r="WJ192">
        <f t="shared" si="1188"/>
        <v>0</v>
      </c>
      <c r="WK192">
        <f t="shared" si="1189"/>
        <v>0</v>
      </c>
      <c r="WL192">
        <f t="shared" si="1190"/>
        <v>0</v>
      </c>
      <c r="WM192">
        <f t="shared" si="1191"/>
        <v>0</v>
      </c>
      <c r="WN192">
        <f t="shared" si="1192"/>
        <v>0</v>
      </c>
      <c r="WO192">
        <f t="shared" si="1193"/>
        <v>0</v>
      </c>
      <c r="WP192">
        <f t="shared" si="1194"/>
        <v>0</v>
      </c>
      <c r="WQ192">
        <f t="shared" si="1195"/>
        <v>0</v>
      </c>
      <c r="WR192">
        <f t="shared" si="1196"/>
        <v>0</v>
      </c>
      <c r="WS192">
        <f t="shared" si="1154"/>
        <v>0</v>
      </c>
      <c r="WT192">
        <f t="shared" si="1155"/>
        <v>0</v>
      </c>
      <c r="WU192">
        <f t="shared" si="1156"/>
        <v>0</v>
      </c>
      <c r="WV192">
        <f t="shared" si="1157"/>
        <v>0</v>
      </c>
      <c r="WW192">
        <f t="shared" si="1158"/>
        <v>0</v>
      </c>
      <c r="WX192">
        <f t="shared" si="1159"/>
        <v>0</v>
      </c>
      <c r="WY192">
        <f t="shared" si="1160"/>
        <v>0</v>
      </c>
      <c r="WZ192">
        <f t="shared" si="1161"/>
        <v>0</v>
      </c>
      <c r="XA192">
        <f t="shared" si="1162"/>
        <v>0</v>
      </c>
      <c r="XB192">
        <f t="shared" si="1163"/>
        <v>0</v>
      </c>
      <c r="XC192">
        <f t="shared" si="1164"/>
        <v>0</v>
      </c>
      <c r="XD192">
        <f t="shared" si="1165"/>
        <v>0</v>
      </c>
      <c r="XE192">
        <f t="shared" si="1166"/>
        <v>0</v>
      </c>
      <c r="XF192">
        <f t="shared" si="1167"/>
        <v>0</v>
      </c>
      <c r="XG192">
        <f t="shared" si="1168"/>
        <v>0</v>
      </c>
      <c r="XH192">
        <f t="shared" si="1169"/>
        <v>0</v>
      </c>
      <c r="XI192">
        <f t="shared" si="1170"/>
        <v>0</v>
      </c>
      <c r="XJ192">
        <f t="shared" si="1171"/>
        <v>0</v>
      </c>
      <c r="XK192">
        <f t="shared" si="1172"/>
        <v>0</v>
      </c>
      <c r="XL192">
        <f t="shared" si="1173"/>
        <v>0</v>
      </c>
      <c r="XM192">
        <f t="shared" si="1174"/>
        <v>0</v>
      </c>
      <c r="XN192">
        <f t="shared" si="1175"/>
        <v>0</v>
      </c>
      <c r="XO192">
        <f t="shared" si="1176"/>
        <v>0</v>
      </c>
      <c r="XP192">
        <f t="shared" si="1177"/>
        <v>0</v>
      </c>
      <c r="XQ192">
        <f t="shared" si="1178"/>
        <v>0</v>
      </c>
      <c r="XR192">
        <f t="shared" si="1179"/>
        <v>0</v>
      </c>
      <c r="XS192">
        <f t="shared" si="1180"/>
        <v>0</v>
      </c>
      <c r="XT192">
        <f t="shared" si="1181"/>
        <v>0</v>
      </c>
      <c r="XU192">
        <f t="shared" si="1182"/>
        <v>0</v>
      </c>
      <c r="XV192">
        <f t="shared" si="1183"/>
        <v>0</v>
      </c>
      <c r="XX192">
        <f t="shared" si="1184"/>
        <v>0</v>
      </c>
      <c r="XY192">
        <f t="shared" si="1185"/>
        <v>0</v>
      </c>
      <c r="XZ192">
        <f t="shared" si="1186"/>
        <v>0</v>
      </c>
    </row>
    <row r="193" spans="606:650" x14ac:dyDescent="0.45">
      <c r="WH193">
        <v>190</v>
      </c>
      <c r="WI193">
        <f t="shared" si="1187"/>
        <v>0</v>
      </c>
      <c r="WJ193">
        <f t="shared" si="1188"/>
        <v>0</v>
      </c>
      <c r="WK193">
        <f t="shared" si="1189"/>
        <v>0</v>
      </c>
      <c r="WL193">
        <f t="shared" si="1190"/>
        <v>0</v>
      </c>
      <c r="WM193">
        <f t="shared" si="1191"/>
        <v>0</v>
      </c>
      <c r="WN193">
        <f t="shared" si="1192"/>
        <v>0</v>
      </c>
      <c r="WO193">
        <f t="shared" si="1193"/>
        <v>0</v>
      </c>
      <c r="WP193">
        <f t="shared" si="1194"/>
        <v>0</v>
      </c>
      <c r="WQ193">
        <f t="shared" si="1195"/>
        <v>0</v>
      </c>
      <c r="WR193">
        <f t="shared" si="1196"/>
        <v>0</v>
      </c>
      <c r="WS193">
        <f t="shared" si="1154"/>
        <v>0</v>
      </c>
      <c r="WT193">
        <f t="shared" si="1155"/>
        <v>0</v>
      </c>
      <c r="WU193">
        <f t="shared" si="1156"/>
        <v>0</v>
      </c>
      <c r="WV193">
        <f t="shared" si="1157"/>
        <v>0</v>
      </c>
      <c r="WW193">
        <f t="shared" si="1158"/>
        <v>0</v>
      </c>
      <c r="WX193">
        <f t="shared" si="1159"/>
        <v>0</v>
      </c>
      <c r="WY193">
        <f t="shared" si="1160"/>
        <v>0</v>
      </c>
      <c r="WZ193">
        <f t="shared" si="1161"/>
        <v>0</v>
      </c>
      <c r="XA193">
        <f t="shared" si="1162"/>
        <v>0</v>
      </c>
      <c r="XB193">
        <f t="shared" si="1163"/>
        <v>0</v>
      </c>
      <c r="XC193">
        <f t="shared" si="1164"/>
        <v>0</v>
      </c>
      <c r="XD193">
        <f t="shared" si="1165"/>
        <v>0</v>
      </c>
      <c r="XE193">
        <f t="shared" si="1166"/>
        <v>0</v>
      </c>
      <c r="XF193">
        <f t="shared" si="1167"/>
        <v>0</v>
      </c>
      <c r="XG193">
        <f t="shared" si="1168"/>
        <v>0</v>
      </c>
      <c r="XH193">
        <f t="shared" si="1169"/>
        <v>0</v>
      </c>
      <c r="XI193">
        <f t="shared" si="1170"/>
        <v>0</v>
      </c>
      <c r="XJ193">
        <f t="shared" si="1171"/>
        <v>0</v>
      </c>
      <c r="XK193">
        <f t="shared" si="1172"/>
        <v>0</v>
      </c>
      <c r="XL193">
        <f t="shared" si="1173"/>
        <v>0</v>
      </c>
      <c r="XM193">
        <f t="shared" si="1174"/>
        <v>0</v>
      </c>
      <c r="XN193">
        <f t="shared" si="1175"/>
        <v>0</v>
      </c>
      <c r="XO193">
        <f t="shared" si="1176"/>
        <v>0</v>
      </c>
      <c r="XP193">
        <f t="shared" si="1177"/>
        <v>0</v>
      </c>
      <c r="XQ193">
        <f t="shared" si="1178"/>
        <v>0</v>
      </c>
      <c r="XR193">
        <f t="shared" si="1179"/>
        <v>0</v>
      </c>
      <c r="XS193">
        <f t="shared" si="1180"/>
        <v>0</v>
      </c>
      <c r="XT193">
        <f t="shared" si="1181"/>
        <v>0</v>
      </c>
      <c r="XU193">
        <f t="shared" si="1182"/>
        <v>0</v>
      </c>
      <c r="XV193">
        <f t="shared" si="1183"/>
        <v>0</v>
      </c>
      <c r="XX193">
        <f t="shared" si="1184"/>
        <v>0</v>
      </c>
      <c r="XY193">
        <f t="shared" si="1185"/>
        <v>0</v>
      </c>
      <c r="XZ193">
        <f t="shared" si="1186"/>
        <v>0</v>
      </c>
    </row>
    <row r="194" spans="606:650" x14ac:dyDescent="0.45">
      <c r="WH194">
        <v>191</v>
      </c>
      <c r="WI194">
        <f t="shared" si="1187"/>
        <v>0</v>
      </c>
      <c r="WJ194">
        <f t="shared" si="1188"/>
        <v>0</v>
      </c>
      <c r="WK194">
        <f t="shared" si="1189"/>
        <v>0</v>
      </c>
      <c r="WL194">
        <f t="shared" si="1190"/>
        <v>0</v>
      </c>
      <c r="WM194">
        <f t="shared" si="1191"/>
        <v>0</v>
      </c>
      <c r="WN194">
        <f t="shared" si="1192"/>
        <v>0</v>
      </c>
      <c r="WO194">
        <f t="shared" si="1193"/>
        <v>0</v>
      </c>
      <c r="WP194">
        <f t="shared" si="1194"/>
        <v>0</v>
      </c>
      <c r="WQ194">
        <f t="shared" si="1195"/>
        <v>0</v>
      </c>
      <c r="WR194">
        <f t="shared" si="1196"/>
        <v>0</v>
      </c>
      <c r="WS194">
        <f t="shared" si="1154"/>
        <v>0</v>
      </c>
      <c r="WT194">
        <f t="shared" si="1155"/>
        <v>0</v>
      </c>
      <c r="WU194">
        <f t="shared" si="1156"/>
        <v>0</v>
      </c>
      <c r="WV194">
        <f t="shared" si="1157"/>
        <v>0</v>
      </c>
      <c r="WW194">
        <f t="shared" si="1158"/>
        <v>0</v>
      </c>
      <c r="WX194">
        <f t="shared" si="1159"/>
        <v>0</v>
      </c>
      <c r="WY194">
        <f t="shared" si="1160"/>
        <v>0</v>
      </c>
      <c r="WZ194">
        <f t="shared" si="1161"/>
        <v>0</v>
      </c>
      <c r="XA194">
        <f t="shared" si="1162"/>
        <v>0</v>
      </c>
      <c r="XB194">
        <f t="shared" si="1163"/>
        <v>0</v>
      </c>
      <c r="XC194">
        <f t="shared" si="1164"/>
        <v>0</v>
      </c>
      <c r="XD194">
        <f t="shared" si="1165"/>
        <v>0</v>
      </c>
      <c r="XE194">
        <f t="shared" si="1166"/>
        <v>0</v>
      </c>
      <c r="XF194">
        <f t="shared" si="1167"/>
        <v>0</v>
      </c>
      <c r="XG194">
        <f t="shared" si="1168"/>
        <v>0</v>
      </c>
      <c r="XH194">
        <f t="shared" si="1169"/>
        <v>0</v>
      </c>
      <c r="XI194">
        <f t="shared" si="1170"/>
        <v>0</v>
      </c>
      <c r="XJ194">
        <f t="shared" si="1171"/>
        <v>0</v>
      </c>
      <c r="XK194">
        <f t="shared" si="1172"/>
        <v>0</v>
      </c>
      <c r="XL194">
        <f t="shared" si="1173"/>
        <v>0</v>
      </c>
      <c r="XM194">
        <f t="shared" si="1174"/>
        <v>0</v>
      </c>
      <c r="XN194">
        <f t="shared" si="1175"/>
        <v>0</v>
      </c>
      <c r="XO194">
        <f t="shared" si="1176"/>
        <v>0</v>
      </c>
      <c r="XP194">
        <f t="shared" si="1177"/>
        <v>0</v>
      </c>
      <c r="XQ194">
        <f t="shared" si="1178"/>
        <v>0</v>
      </c>
      <c r="XR194">
        <f t="shared" si="1179"/>
        <v>0</v>
      </c>
      <c r="XS194">
        <f t="shared" si="1180"/>
        <v>0</v>
      </c>
      <c r="XT194">
        <f t="shared" si="1181"/>
        <v>0</v>
      </c>
      <c r="XU194">
        <f t="shared" si="1182"/>
        <v>0</v>
      </c>
      <c r="XV194">
        <f t="shared" si="1183"/>
        <v>0</v>
      </c>
      <c r="XX194">
        <f t="shared" si="1184"/>
        <v>0</v>
      </c>
      <c r="XY194">
        <f t="shared" si="1185"/>
        <v>0</v>
      </c>
      <c r="XZ194">
        <f t="shared" si="1186"/>
        <v>0</v>
      </c>
    </row>
    <row r="195" spans="606:650" x14ac:dyDescent="0.45">
      <c r="WH195">
        <v>192</v>
      </c>
      <c r="WI195">
        <f t="shared" si="1187"/>
        <v>0</v>
      </c>
      <c r="WJ195">
        <f t="shared" si="1188"/>
        <v>0</v>
      </c>
      <c r="WK195">
        <f t="shared" si="1189"/>
        <v>0</v>
      </c>
      <c r="WL195">
        <f t="shared" si="1190"/>
        <v>0</v>
      </c>
      <c r="WM195">
        <f t="shared" si="1191"/>
        <v>0</v>
      </c>
      <c r="WN195">
        <f t="shared" si="1192"/>
        <v>0</v>
      </c>
      <c r="WO195">
        <f t="shared" si="1193"/>
        <v>0</v>
      </c>
      <c r="WP195">
        <f t="shared" si="1194"/>
        <v>0</v>
      </c>
      <c r="WQ195">
        <f t="shared" si="1195"/>
        <v>0</v>
      </c>
      <c r="WR195">
        <f t="shared" si="1196"/>
        <v>0</v>
      </c>
      <c r="WS195">
        <f t="shared" si="1154"/>
        <v>0</v>
      </c>
      <c r="WT195">
        <f t="shared" si="1155"/>
        <v>0</v>
      </c>
      <c r="WU195">
        <f t="shared" si="1156"/>
        <v>0</v>
      </c>
      <c r="WV195">
        <f t="shared" si="1157"/>
        <v>0</v>
      </c>
      <c r="WW195">
        <f t="shared" si="1158"/>
        <v>0</v>
      </c>
      <c r="WX195">
        <f t="shared" si="1159"/>
        <v>0</v>
      </c>
      <c r="WY195">
        <f t="shared" si="1160"/>
        <v>0</v>
      </c>
      <c r="WZ195">
        <f t="shared" si="1161"/>
        <v>0</v>
      </c>
      <c r="XA195">
        <f t="shared" si="1162"/>
        <v>0</v>
      </c>
      <c r="XB195">
        <f t="shared" si="1163"/>
        <v>0</v>
      </c>
      <c r="XC195">
        <f t="shared" si="1164"/>
        <v>0</v>
      </c>
      <c r="XD195">
        <f t="shared" si="1165"/>
        <v>0</v>
      </c>
      <c r="XE195">
        <f t="shared" si="1166"/>
        <v>0</v>
      </c>
      <c r="XF195">
        <f t="shared" si="1167"/>
        <v>0</v>
      </c>
      <c r="XG195">
        <f t="shared" si="1168"/>
        <v>0</v>
      </c>
      <c r="XH195">
        <f t="shared" si="1169"/>
        <v>0</v>
      </c>
      <c r="XI195">
        <f t="shared" si="1170"/>
        <v>0</v>
      </c>
      <c r="XJ195">
        <f t="shared" si="1171"/>
        <v>0</v>
      </c>
      <c r="XK195">
        <f t="shared" si="1172"/>
        <v>0</v>
      </c>
      <c r="XL195">
        <f t="shared" si="1173"/>
        <v>0</v>
      </c>
      <c r="XM195">
        <f t="shared" si="1174"/>
        <v>0</v>
      </c>
      <c r="XN195">
        <f t="shared" si="1175"/>
        <v>0</v>
      </c>
      <c r="XO195">
        <f t="shared" si="1176"/>
        <v>0</v>
      </c>
      <c r="XP195">
        <f t="shared" si="1177"/>
        <v>0</v>
      </c>
      <c r="XQ195">
        <f t="shared" si="1178"/>
        <v>0</v>
      </c>
      <c r="XR195">
        <f t="shared" si="1179"/>
        <v>0</v>
      </c>
      <c r="XS195">
        <f t="shared" si="1180"/>
        <v>0</v>
      </c>
      <c r="XT195">
        <f t="shared" si="1181"/>
        <v>0</v>
      </c>
      <c r="XU195">
        <f t="shared" si="1182"/>
        <v>0</v>
      </c>
      <c r="XV195">
        <f t="shared" si="1183"/>
        <v>0</v>
      </c>
      <c r="XX195">
        <f t="shared" si="1184"/>
        <v>0</v>
      </c>
      <c r="XY195">
        <f t="shared" si="1185"/>
        <v>0</v>
      </c>
      <c r="XZ195">
        <f t="shared" si="1186"/>
        <v>0</v>
      </c>
    </row>
    <row r="196" spans="606:650" x14ac:dyDescent="0.45">
      <c r="WH196">
        <v>193</v>
      </c>
      <c r="WI196">
        <f t="shared" si="1187"/>
        <v>0</v>
      </c>
      <c r="WJ196">
        <f t="shared" si="1188"/>
        <v>0</v>
      </c>
      <c r="WK196">
        <f t="shared" si="1189"/>
        <v>0</v>
      </c>
      <c r="WL196">
        <f t="shared" si="1190"/>
        <v>0</v>
      </c>
      <c r="WM196">
        <f t="shared" si="1191"/>
        <v>0</v>
      </c>
      <c r="WN196">
        <f t="shared" si="1192"/>
        <v>0</v>
      </c>
      <c r="WO196">
        <f t="shared" si="1193"/>
        <v>0</v>
      </c>
      <c r="WP196">
        <f t="shared" si="1194"/>
        <v>0</v>
      </c>
      <c r="WQ196">
        <f t="shared" si="1195"/>
        <v>0</v>
      </c>
      <c r="WR196">
        <f t="shared" si="1196"/>
        <v>0</v>
      </c>
      <c r="WS196">
        <f t="shared" ref="WS196:WS243" si="1200">IF(WI196&lt;=0,0,MIN($F$7,(WI196+ROUND(WI196*$E$7/12,2))))</f>
        <v>0</v>
      </c>
      <c r="WT196">
        <f t="shared" ref="WT196:WT243" si="1201">IF(WJ196&lt;=0,0,MIN($F$8,(WJ196+ROUND(WJ196*$E$8/12,2))))</f>
        <v>0</v>
      </c>
      <c r="WU196">
        <f t="shared" ref="WU196:WU243" si="1202">IF(WK196&lt;=0,0,MIN($F$9,(WK196+ROUND(WK196*$E$9/12,2))))</f>
        <v>0</v>
      </c>
      <c r="WV196">
        <f t="shared" ref="WV196:WV243" si="1203">IF(WL196&lt;=0,0,MIN($F$10,(WL196+ROUND(WL196*$E$10/12,2))))</f>
        <v>0</v>
      </c>
      <c r="WW196">
        <f t="shared" ref="WW196:WW243" si="1204">IF(WM196&lt;=0,0,MIN($F$11,(WM196+ROUND(WM196*$E$11/12,2))))</f>
        <v>0</v>
      </c>
      <c r="WX196">
        <f t="shared" ref="WX196:WX243" si="1205">IF(WN196&lt;=0,0,MIN($F$12,(WN196+ROUND(WN196*$E$12/12,2))))</f>
        <v>0</v>
      </c>
      <c r="WY196">
        <f t="shared" ref="WY196:WY243" si="1206">IF(WO196&lt;=0,0,MIN($F$13,(WO196+ROUND(WO196*$E$13/12,2))))</f>
        <v>0</v>
      </c>
      <c r="WZ196">
        <f t="shared" ref="WZ196:WZ243" si="1207">IF(WP196&lt;=0,0,MIN($F$14,(WP196+ROUND(WP196*$E$14/12,2))))</f>
        <v>0</v>
      </c>
      <c r="XA196">
        <f t="shared" ref="XA196:XA243" si="1208">IF(WQ196&lt;=0,0,MIN($F$15,(WQ196+ROUND(WQ196*$E$15/12,2))))</f>
        <v>0</v>
      </c>
      <c r="XB196">
        <f t="shared" ref="XB196:XB243" si="1209">IF(WR196&lt;=0,0,MIN($F$16,(WR196+ROUND(WR196*$E$16/12,2))))</f>
        <v>0</v>
      </c>
      <c r="XC196">
        <f t="shared" ref="XC196:XC243" si="1210">MAX(0,(WI196+ROUND(WI196*$E$7/12,2))-WS196)</f>
        <v>0</v>
      </c>
      <c r="XD196">
        <f t="shared" ref="XD196:XD243" si="1211">MAX(0,(WJ196+ROUND(WJ196*$E$8/12,2))-WT196)</f>
        <v>0</v>
      </c>
      <c r="XE196">
        <f t="shared" ref="XE196:XE243" si="1212">MAX(0,(WK196+ROUND(WK196*$E$9/12,2))-WU196)</f>
        <v>0</v>
      </c>
      <c r="XF196">
        <f t="shared" ref="XF196:XF243" si="1213">MAX(0,(WL196+ROUND(WL196*$E$10/12,2))-WV196)</f>
        <v>0</v>
      </c>
      <c r="XG196">
        <f t="shared" ref="XG196:XG243" si="1214">MAX(0,(WM196+ROUND(WM196*$E$11/12,2))-WW196)</f>
        <v>0</v>
      </c>
      <c r="XH196">
        <f t="shared" ref="XH196:XH243" si="1215">MAX(0,(WN196+ROUND(WN196*$E$12/12,2))-WX196)</f>
        <v>0</v>
      </c>
      <c r="XI196">
        <f t="shared" ref="XI196:XI243" si="1216">MAX(0,(WO196+ROUND(WO196*$E$13/12,2))-WY196)</f>
        <v>0</v>
      </c>
      <c r="XJ196">
        <f t="shared" ref="XJ196:XJ243" si="1217">MAX(0,(WP196+ROUND(WP196*$E$14/12,2))-WZ196)</f>
        <v>0</v>
      </c>
      <c r="XK196">
        <f t="shared" ref="XK196:XK243" si="1218">MAX(0,(WQ196+ROUND(WQ196*$E$15/12,2))-XA196)</f>
        <v>0</v>
      </c>
      <c r="XL196">
        <f t="shared" ref="XL196:XL243" si="1219">MAX(0,(WR196+ROUND(WR196*$E$16/12,2))-XB196)</f>
        <v>0</v>
      </c>
      <c r="XM196">
        <f t="shared" ref="XM196:XM243" si="1220">IF(WI196&lt;=0,0,ROUND(MAX(0,(WI196+ROUND(WI196*$E$7/12,2))-WS196),2))</f>
        <v>0</v>
      </c>
      <c r="XN196">
        <f t="shared" ref="XN196:XN243" si="1221">IF(WJ196&lt;=0,0,ROUND(MAX(0,(WJ196+ROUND(WJ196*$E$8/12,2))-WT196),2))</f>
        <v>0</v>
      </c>
      <c r="XO196">
        <f t="shared" ref="XO196:XO243" si="1222">IF(WK196&lt;=0,0,ROUND(MAX(0,(WK196+ROUND(WK196*$E$9/12,2))-WU196),2))</f>
        <v>0</v>
      </c>
      <c r="XP196">
        <f t="shared" ref="XP196:XP243" si="1223">IF(WL196&lt;=0,0,ROUND(MAX(0,(WL196+ROUND(WL196*$E$10/12,2))-WV196),2))</f>
        <v>0</v>
      </c>
      <c r="XQ196">
        <f t="shared" ref="XQ196:XQ243" si="1224">IF(WM196&lt;=0,0,ROUND(MAX(0,(WM196+ROUND(WM196*$E$11/12,2))-WW196),2))</f>
        <v>0</v>
      </c>
      <c r="XR196">
        <f t="shared" ref="XR196:XR243" si="1225">IF(WN196&lt;=0,0,ROUND(MAX(0,(WN196+ROUND(WN196*$E$12/12,2))-WX196),2))</f>
        <v>0</v>
      </c>
      <c r="XS196">
        <f t="shared" ref="XS196:XS243" si="1226">IF(WO196&lt;=0,0,ROUND(MAX(0,(WO196+ROUND(WO196*$E$13/12,2))-WY196),2))</f>
        <v>0</v>
      </c>
      <c r="XT196">
        <f t="shared" ref="XT196:XT243" si="1227">IF(WP196&lt;=0,0,ROUND(MAX(0,(WP196+ROUND(WP196*$E$14/12,2))-WZ196),2))</f>
        <v>0</v>
      </c>
      <c r="XU196">
        <f t="shared" ref="XU196:XU243" si="1228">IF(WQ196&lt;=0,0,ROUND(MAX(0,(WQ196+ROUND(WQ196*$E$15/12,2))-XA196),2))</f>
        <v>0</v>
      </c>
      <c r="XV196">
        <f t="shared" ref="XV196:XV243" si="1229">IF(WR196&lt;=0,0,ROUND(MAX(0,(WR196+ROUND(WR196*$E$16/12,2))-XB196),2))</f>
        <v>0</v>
      </c>
      <c r="XX196">
        <f t="shared" ref="XX196:XX243" si="1230">SUM(WI196:WR196)</f>
        <v>0</v>
      </c>
      <c r="XY196">
        <f t="shared" ref="XY196:XY243" si="1231">SUM(XM196:XV196)</f>
        <v>0</v>
      </c>
      <c r="XZ196">
        <f t="shared" ref="XZ196:XZ243" si="1232">SUMPRODUCT(ROUND(WI196:WR196*$YG$2:$YP$2/12,2))</f>
        <v>0</v>
      </c>
    </row>
    <row r="197" spans="606:650" x14ac:dyDescent="0.45">
      <c r="WH197">
        <v>194</v>
      </c>
      <c r="WI197">
        <f t="shared" ref="WI197:WI243" si="1233">XM196</f>
        <v>0</v>
      </c>
      <c r="WJ197">
        <f t="shared" ref="WJ197:WJ243" si="1234">XN196</f>
        <v>0</v>
      </c>
      <c r="WK197">
        <f t="shared" ref="WK197:WK243" si="1235">XO196</f>
        <v>0</v>
      </c>
      <c r="WL197">
        <f t="shared" ref="WL197:WL243" si="1236">XP196</f>
        <v>0</v>
      </c>
      <c r="WM197">
        <f t="shared" ref="WM197:WM243" si="1237">XQ196</f>
        <v>0</v>
      </c>
      <c r="WN197">
        <f t="shared" ref="WN197:WN243" si="1238">XR196</f>
        <v>0</v>
      </c>
      <c r="WO197">
        <f t="shared" ref="WO197:WO243" si="1239">XS196</f>
        <v>0</v>
      </c>
      <c r="WP197">
        <f t="shared" ref="WP197:WP243" si="1240">XT196</f>
        <v>0</v>
      </c>
      <c r="WQ197">
        <f t="shared" ref="WQ197:WQ243" si="1241">XU196</f>
        <v>0</v>
      </c>
      <c r="WR197">
        <f t="shared" ref="WR197:WR243" si="1242">XV196</f>
        <v>0</v>
      </c>
      <c r="WS197">
        <f t="shared" si="1200"/>
        <v>0</v>
      </c>
      <c r="WT197">
        <f t="shared" si="1201"/>
        <v>0</v>
      </c>
      <c r="WU197">
        <f t="shared" si="1202"/>
        <v>0</v>
      </c>
      <c r="WV197">
        <f t="shared" si="1203"/>
        <v>0</v>
      </c>
      <c r="WW197">
        <f t="shared" si="1204"/>
        <v>0</v>
      </c>
      <c r="WX197">
        <f t="shared" si="1205"/>
        <v>0</v>
      </c>
      <c r="WY197">
        <f t="shared" si="1206"/>
        <v>0</v>
      </c>
      <c r="WZ197">
        <f t="shared" si="1207"/>
        <v>0</v>
      </c>
      <c r="XA197">
        <f t="shared" si="1208"/>
        <v>0</v>
      </c>
      <c r="XB197">
        <f t="shared" si="1209"/>
        <v>0</v>
      </c>
      <c r="XC197">
        <f t="shared" si="1210"/>
        <v>0</v>
      </c>
      <c r="XD197">
        <f t="shared" si="1211"/>
        <v>0</v>
      </c>
      <c r="XE197">
        <f t="shared" si="1212"/>
        <v>0</v>
      </c>
      <c r="XF197">
        <f t="shared" si="1213"/>
        <v>0</v>
      </c>
      <c r="XG197">
        <f t="shared" si="1214"/>
        <v>0</v>
      </c>
      <c r="XH197">
        <f t="shared" si="1215"/>
        <v>0</v>
      </c>
      <c r="XI197">
        <f t="shared" si="1216"/>
        <v>0</v>
      </c>
      <c r="XJ197">
        <f t="shared" si="1217"/>
        <v>0</v>
      </c>
      <c r="XK197">
        <f t="shared" si="1218"/>
        <v>0</v>
      </c>
      <c r="XL197">
        <f t="shared" si="1219"/>
        <v>0</v>
      </c>
      <c r="XM197">
        <f t="shared" si="1220"/>
        <v>0</v>
      </c>
      <c r="XN197">
        <f t="shared" si="1221"/>
        <v>0</v>
      </c>
      <c r="XO197">
        <f t="shared" si="1222"/>
        <v>0</v>
      </c>
      <c r="XP197">
        <f t="shared" si="1223"/>
        <v>0</v>
      </c>
      <c r="XQ197">
        <f t="shared" si="1224"/>
        <v>0</v>
      </c>
      <c r="XR197">
        <f t="shared" si="1225"/>
        <v>0</v>
      </c>
      <c r="XS197">
        <f t="shared" si="1226"/>
        <v>0</v>
      </c>
      <c r="XT197">
        <f t="shared" si="1227"/>
        <v>0</v>
      </c>
      <c r="XU197">
        <f t="shared" si="1228"/>
        <v>0</v>
      </c>
      <c r="XV197">
        <f t="shared" si="1229"/>
        <v>0</v>
      </c>
      <c r="XX197">
        <f t="shared" si="1230"/>
        <v>0</v>
      </c>
      <c r="XY197">
        <f t="shared" si="1231"/>
        <v>0</v>
      </c>
      <c r="XZ197">
        <f t="shared" si="1232"/>
        <v>0</v>
      </c>
    </row>
    <row r="198" spans="606:650" x14ac:dyDescent="0.45">
      <c r="WH198">
        <v>195</v>
      </c>
      <c r="WI198">
        <f t="shared" si="1233"/>
        <v>0</v>
      </c>
      <c r="WJ198">
        <f t="shared" si="1234"/>
        <v>0</v>
      </c>
      <c r="WK198">
        <f t="shared" si="1235"/>
        <v>0</v>
      </c>
      <c r="WL198">
        <f t="shared" si="1236"/>
        <v>0</v>
      </c>
      <c r="WM198">
        <f t="shared" si="1237"/>
        <v>0</v>
      </c>
      <c r="WN198">
        <f t="shared" si="1238"/>
        <v>0</v>
      </c>
      <c r="WO198">
        <f t="shared" si="1239"/>
        <v>0</v>
      </c>
      <c r="WP198">
        <f t="shared" si="1240"/>
        <v>0</v>
      </c>
      <c r="WQ198">
        <f t="shared" si="1241"/>
        <v>0</v>
      </c>
      <c r="WR198">
        <f t="shared" si="1242"/>
        <v>0</v>
      </c>
      <c r="WS198">
        <f t="shared" si="1200"/>
        <v>0</v>
      </c>
      <c r="WT198">
        <f t="shared" si="1201"/>
        <v>0</v>
      </c>
      <c r="WU198">
        <f t="shared" si="1202"/>
        <v>0</v>
      </c>
      <c r="WV198">
        <f t="shared" si="1203"/>
        <v>0</v>
      </c>
      <c r="WW198">
        <f t="shared" si="1204"/>
        <v>0</v>
      </c>
      <c r="WX198">
        <f t="shared" si="1205"/>
        <v>0</v>
      </c>
      <c r="WY198">
        <f t="shared" si="1206"/>
        <v>0</v>
      </c>
      <c r="WZ198">
        <f t="shared" si="1207"/>
        <v>0</v>
      </c>
      <c r="XA198">
        <f t="shared" si="1208"/>
        <v>0</v>
      </c>
      <c r="XB198">
        <f t="shared" si="1209"/>
        <v>0</v>
      </c>
      <c r="XC198">
        <f t="shared" si="1210"/>
        <v>0</v>
      </c>
      <c r="XD198">
        <f t="shared" si="1211"/>
        <v>0</v>
      </c>
      <c r="XE198">
        <f t="shared" si="1212"/>
        <v>0</v>
      </c>
      <c r="XF198">
        <f t="shared" si="1213"/>
        <v>0</v>
      </c>
      <c r="XG198">
        <f t="shared" si="1214"/>
        <v>0</v>
      </c>
      <c r="XH198">
        <f t="shared" si="1215"/>
        <v>0</v>
      </c>
      <c r="XI198">
        <f t="shared" si="1216"/>
        <v>0</v>
      </c>
      <c r="XJ198">
        <f t="shared" si="1217"/>
        <v>0</v>
      </c>
      <c r="XK198">
        <f t="shared" si="1218"/>
        <v>0</v>
      </c>
      <c r="XL198">
        <f t="shared" si="1219"/>
        <v>0</v>
      </c>
      <c r="XM198">
        <f t="shared" si="1220"/>
        <v>0</v>
      </c>
      <c r="XN198">
        <f t="shared" si="1221"/>
        <v>0</v>
      </c>
      <c r="XO198">
        <f t="shared" si="1222"/>
        <v>0</v>
      </c>
      <c r="XP198">
        <f t="shared" si="1223"/>
        <v>0</v>
      </c>
      <c r="XQ198">
        <f t="shared" si="1224"/>
        <v>0</v>
      </c>
      <c r="XR198">
        <f t="shared" si="1225"/>
        <v>0</v>
      </c>
      <c r="XS198">
        <f t="shared" si="1226"/>
        <v>0</v>
      </c>
      <c r="XT198">
        <f t="shared" si="1227"/>
        <v>0</v>
      </c>
      <c r="XU198">
        <f t="shared" si="1228"/>
        <v>0</v>
      </c>
      <c r="XV198">
        <f t="shared" si="1229"/>
        <v>0</v>
      </c>
      <c r="XX198">
        <f t="shared" si="1230"/>
        <v>0</v>
      </c>
      <c r="XY198">
        <f t="shared" si="1231"/>
        <v>0</v>
      </c>
      <c r="XZ198">
        <f t="shared" si="1232"/>
        <v>0</v>
      </c>
    </row>
    <row r="199" spans="606:650" x14ac:dyDescent="0.45">
      <c r="WH199">
        <v>196</v>
      </c>
      <c r="WI199">
        <f t="shared" si="1233"/>
        <v>0</v>
      </c>
      <c r="WJ199">
        <f t="shared" si="1234"/>
        <v>0</v>
      </c>
      <c r="WK199">
        <f t="shared" si="1235"/>
        <v>0</v>
      </c>
      <c r="WL199">
        <f t="shared" si="1236"/>
        <v>0</v>
      </c>
      <c r="WM199">
        <f t="shared" si="1237"/>
        <v>0</v>
      </c>
      <c r="WN199">
        <f t="shared" si="1238"/>
        <v>0</v>
      </c>
      <c r="WO199">
        <f t="shared" si="1239"/>
        <v>0</v>
      </c>
      <c r="WP199">
        <f t="shared" si="1240"/>
        <v>0</v>
      </c>
      <c r="WQ199">
        <f t="shared" si="1241"/>
        <v>0</v>
      </c>
      <c r="WR199">
        <f t="shared" si="1242"/>
        <v>0</v>
      </c>
      <c r="WS199">
        <f t="shared" si="1200"/>
        <v>0</v>
      </c>
      <c r="WT199">
        <f t="shared" si="1201"/>
        <v>0</v>
      </c>
      <c r="WU199">
        <f t="shared" si="1202"/>
        <v>0</v>
      </c>
      <c r="WV199">
        <f t="shared" si="1203"/>
        <v>0</v>
      </c>
      <c r="WW199">
        <f t="shared" si="1204"/>
        <v>0</v>
      </c>
      <c r="WX199">
        <f t="shared" si="1205"/>
        <v>0</v>
      </c>
      <c r="WY199">
        <f t="shared" si="1206"/>
        <v>0</v>
      </c>
      <c r="WZ199">
        <f t="shared" si="1207"/>
        <v>0</v>
      </c>
      <c r="XA199">
        <f t="shared" si="1208"/>
        <v>0</v>
      </c>
      <c r="XB199">
        <f t="shared" si="1209"/>
        <v>0</v>
      </c>
      <c r="XC199">
        <f t="shared" si="1210"/>
        <v>0</v>
      </c>
      <c r="XD199">
        <f t="shared" si="1211"/>
        <v>0</v>
      </c>
      <c r="XE199">
        <f t="shared" si="1212"/>
        <v>0</v>
      </c>
      <c r="XF199">
        <f t="shared" si="1213"/>
        <v>0</v>
      </c>
      <c r="XG199">
        <f t="shared" si="1214"/>
        <v>0</v>
      </c>
      <c r="XH199">
        <f t="shared" si="1215"/>
        <v>0</v>
      </c>
      <c r="XI199">
        <f t="shared" si="1216"/>
        <v>0</v>
      </c>
      <c r="XJ199">
        <f t="shared" si="1217"/>
        <v>0</v>
      </c>
      <c r="XK199">
        <f t="shared" si="1218"/>
        <v>0</v>
      </c>
      <c r="XL199">
        <f t="shared" si="1219"/>
        <v>0</v>
      </c>
      <c r="XM199">
        <f t="shared" si="1220"/>
        <v>0</v>
      </c>
      <c r="XN199">
        <f t="shared" si="1221"/>
        <v>0</v>
      </c>
      <c r="XO199">
        <f t="shared" si="1222"/>
        <v>0</v>
      </c>
      <c r="XP199">
        <f t="shared" si="1223"/>
        <v>0</v>
      </c>
      <c r="XQ199">
        <f t="shared" si="1224"/>
        <v>0</v>
      </c>
      <c r="XR199">
        <f t="shared" si="1225"/>
        <v>0</v>
      </c>
      <c r="XS199">
        <f t="shared" si="1226"/>
        <v>0</v>
      </c>
      <c r="XT199">
        <f t="shared" si="1227"/>
        <v>0</v>
      </c>
      <c r="XU199">
        <f t="shared" si="1228"/>
        <v>0</v>
      </c>
      <c r="XV199">
        <f t="shared" si="1229"/>
        <v>0</v>
      </c>
      <c r="XX199">
        <f t="shared" si="1230"/>
        <v>0</v>
      </c>
      <c r="XY199">
        <f t="shared" si="1231"/>
        <v>0</v>
      </c>
      <c r="XZ199">
        <f t="shared" si="1232"/>
        <v>0</v>
      </c>
    </row>
    <row r="200" spans="606:650" x14ac:dyDescent="0.45">
      <c r="WH200">
        <v>197</v>
      </c>
      <c r="WI200">
        <f t="shared" si="1233"/>
        <v>0</v>
      </c>
      <c r="WJ200">
        <f t="shared" si="1234"/>
        <v>0</v>
      </c>
      <c r="WK200">
        <f t="shared" si="1235"/>
        <v>0</v>
      </c>
      <c r="WL200">
        <f t="shared" si="1236"/>
        <v>0</v>
      </c>
      <c r="WM200">
        <f t="shared" si="1237"/>
        <v>0</v>
      </c>
      <c r="WN200">
        <f t="shared" si="1238"/>
        <v>0</v>
      </c>
      <c r="WO200">
        <f t="shared" si="1239"/>
        <v>0</v>
      </c>
      <c r="WP200">
        <f t="shared" si="1240"/>
        <v>0</v>
      </c>
      <c r="WQ200">
        <f t="shared" si="1241"/>
        <v>0</v>
      </c>
      <c r="WR200">
        <f t="shared" si="1242"/>
        <v>0</v>
      </c>
      <c r="WS200">
        <f t="shared" si="1200"/>
        <v>0</v>
      </c>
      <c r="WT200">
        <f t="shared" si="1201"/>
        <v>0</v>
      </c>
      <c r="WU200">
        <f t="shared" si="1202"/>
        <v>0</v>
      </c>
      <c r="WV200">
        <f t="shared" si="1203"/>
        <v>0</v>
      </c>
      <c r="WW200">
        <f t="shared" si="1204"/>
        <v>0</v>
      </c>
      <c r="WX200">
        <f t="shared" si="1205"/>
        <v>0</v>
      </c>
      <c r="WY200">
        <f t="shared" si="1206"/>
        <v>0</v>
      </c>
      <c r="WZ200">
        <f t="shared" si="1207"/>
        <v>0</v>
      </c>
      <c r="XA200">
        <f t="shared" si="1208"/>
        <v>0</v>
      </c>
      <c r="XB200">
        <f t="shared" si="1209"/>
        <v>0</v>
      </c>
      <c r="XC200">
        <f t="shared" si="1210"/>
        <v>0</v>
      </c>
      <c r="XD200">
        <f t="shared" si="1211"/>
        <v>0</v>
      </c>
      <c r="XE200">
        <f t="shared" si="1212"/>
        <v>0</v>
      </c>
      <c r="XF200">
        <f t="shared" si="1213"/>
        <v>0</v>
      </c>
      <c r="XG200">
        <f t="shared" si="1214"/>
        <v>0</v>
      </c>
      <c r="XH200">
        <f t="shared" si="1215"/>
        <v>0</v>
      </c>
      <c r="XI200">
        <f t="shared" si="1216"/>
        <v>0</v>
      </c>
      <c r="XJ200">
        <f t="shared" si="1217"/>
        <v>0</v>
      </c>
      <c r="XK200">
        <f t="shared" si="1218"/>
        <v>0</v>
      </c>
      <c r="XL200">
        <f t="shared" si="1219"/>
        <v>0</v>
      </c>
      <c r="XM200">
        <f t="shared" si="1220"/>
        <v>0</v>
      </c>
      <c r="XN200">
        <f t="shared" si="1221"/>
        <v>0</v>
      </c>
      <c r="XO200">
        <f t="shared" si="1222"/>
        <v>0</v>
      </c>
      <c r="XP200">
        <f t="shared" si="1223"/>
        <v>0</v>
      </c>
      <c r="XQ200">
        <f t="shared" si="1224"/>
        <v>0</v>
      </c>
      <c r="XR200">
        <f t="shared" si="1225"/>
        <v>0</v>
      </c>
      <c r="XS200">
        <f t="shared" si="1226"/>
        <v>0</v>
      </c>
      <c r="XT200">
        <f t="shared" si="1227"/>
        <v>0</v>
      </c>
      <c r="XU200">
        <f t="shared" si="1228"/>
        <v>0</v>
      </c>
      <c r="XV200">
        <f t="shared" si="1229"/>
        <v>0</v>
      </c>
      <c r="XX200">
        <f t="shared" si="1230"/>
        <v>0</v>
      </c>
      <c r="XY200">
        <f t="shared" si="1231"/>
        <v>0</v>
      </c>
      <c r="XZ200">
        <f t="shared" si="1232"/>
        <v>0</v>
      </c>
    </row>
    <row r="201" spans="606:650" x14ac:dyDescent="0.45">
      <c r="WH201">
        <v>198</v>
      </c>
      <c r="WI201">
        <f t="shared" si="1233"/>
        <v>0</v>
      </c>
      <c r="WJ201">
        <f t="shared" si="1234"/>
        <v>0</v>
      </c>
      <c r="WK201">
        <f t="shared" si="1235"/>
        <v>0</v>
      </c>
      <c r="WL201">
        <f t="shared" si="1236"/>
        <v>0</v>
      </c>
      <c r="WM201">
        <f t="shared" si="1237"/>
        <v>0</v>
      </c>
      <c r="WN201">
        <f t="shared" si="1238"/>
        <v>0</v>
      </c>
      <c r="WO201">
        <f t="shared" si="1239"/>
        <v>0</v>
      </c>
      <c r="WP201">
        <f t="shared" si="1240"/>
        <v>0</v>
      </c>
      <c r="WQ201">
        <f t="shared" si="1241"/>
        <v>0</v>
      </c>
      <c r="WR201">
        <f t="shared" si="1242"/>
        <v>0</v>
      </c>
      <c r="WS201">
        <f t="shared" si="1200"/>
        <v>0</v>
      </c>
      <c r="WT201">
        <f t="shared" si="1201"/>
        <v>0</v>
      </c>
      <c r="WU201">
        <f t="shared" si="1202"/>
        <v>0</v>
      </c>
      <c r="WV201">
        <f t="shared" si="1203"/>
        <v>0</v>
      </c>
      <c r="WW201">
        <f t="shared" si="1204"/>
        <v>0</v>
      </c>
      <c r="WX201">
        <f t="shared" si="1205"/>
        <v>0</v>
      </c>
      <c r="WY201">
        <f t="shared" si="1206"/>
        <v>0</v>
      </c>
      <c r="WZ201">
        <f t="shared" si="1207"/>
        <v>0</v>
      </c>
      <c r="XA201">
        <f t="shared" si="1208"/>
        <v>0</v>
      </c>
      <c r="XB201">
        <f t="shared" si="1209"/>
        <v>0</v>
      </c>
      <c r="XC201">
        <f t="shared" si="1210"/>
        <v>0</v>
      </c>
      <c r="XD201">
        <f t="shared" si="1211"/>
        <v>0</v>
      </c>
      <c r="XE201">
        <f t="shared" si="1212"/>
        <v>0</v>
      </c>
      <c r="XF201">
        <f t="shared" si="1213"/>
        <v>0</v>
      </c>
      <c r="XG201">
        <f t="shared" si="1214"/>
        <v>0</v>
      </c>
      <c r="XH201">
        <f t="shared" si="1215"/>
        <v>0</v>
      </c>
      <c r="XI201">
        <f t="shared" si="1216"/>
        <v>0</v>
      </c>
      <c r="XJ201">
        <f t="shared" si="1217"/>
        <v>0</v>
      </c>
      <c r="XK201">
        <f t="shared" si="1218"/>
        <v>0</v>
      </c>
      <c r="XL201">
        <f t="shared" si="1219"/>
        <v>0</v>
      </c>
      <c r="XM201">
        <f t="shared" si="1220"/>
        <v>0</v>
      </c>
      <c r="XN201">
        <f t="shared" si="1221"/>
        <v>0</v>
      </c>
      <c r="XO201">
        <f t="shared" si="1222"/>
        <v>0</v>
      </c>
      <c r="XP201">
        <f t="shared" si="1223"/>
        <v>0</v>
      </c>
      <c r="XQ201">
        <f t="shared" si="1224"/>
        <v>0</v>
      </c>
      <c r="XR201">
        <f t="shared" si="1225"/>
        <v>0</v>
      </c>
      <c r="XS201">
        <f t="shared" si="1226"/>
        <v>0</v>
      </c>
      <c r="XT201">
        <f t="shared" si="1227"/>
        <v>0</v>
      </c>
      <c r="XU201">
        <f t="shared" si="1228"/>
        <v>0</v>
      </c>
      <c r="XV201">
        <f t="shared" si="1229"/>
        <v>0</v>
      </c>
      <c r="XX201">
        <f t="shared" si="1230"/>
        <v>0</v>
      </c>
      <c r="XY201">
        <f t="shared" si="1231"/>
        <v>0</v>
      </c>
      <c r="XZ201">
        <f t="shared" si="1232"/>
        <v>0</v>
      </c>
    </row>
    <row r="202" spans="606:650" x14ac:dyDescent="0.45">
      <c r="WH202">
        <v>199</v>
      </c>
      <c r="WI202">
        <f t="shared" si="1233"/>
        <v>0</v>
      </c>
      <c r="WJ202">
        <f t="shared" si="1234"/>
        <v>0</v>
      </c>
      <c r="WK202">
        <f t="shared" si="1235"/>
        <v>0</v>
      </c>
      <c r="WL202">
        <f t="shared" si="1236"/>
        <v>0</v>
      </c>
      <c r="WM202">
        <f t="shared" si="1237"/>
        <v>0</v>
      </c>
      <c r="WN202">
        <f t="shared" si="1238"/>
        <v>0</v>
      </c>
      <c r="WO202">
        <f t="shared" si="1239"/>
        <v>0</v>
      </c>
      <c r="WP202">
        <f t="shared" si="1240"/>
        <v>0</v>
      </c>
      <c r="WQ202">
        <f t="shared" si="1241"/>
        <v>0</v>
      </c>
      <c r="WR202">
        <f t="shared" si="1242"/>
        <v>0</v>
      </c>
      <c r="WS202">
        <f t="shared" si="1200"/>
        <v>0</v>
      </c>
      <c r="WT202">
        <f t="shared" si="1201"/>
        <v>0</v>
      </c>
      <c r="WU202">
        <f t="shared" si="1202"/>
        <v>0</v>
      </c>
      <c r="WV202">
        <f t="shared" si="1203"/>
        <v>0</v>
      </c>
      <c r="WW202">
        <f t="shared" si="1204"/>
        <v>0</v>
      </c>
      <c r="WX202">
        <f t="shared" si="1205"/>
        <v>0</v>
      </c>
      <c r="WY202">
        <f t="shared" si="1206"/>
        <v>0</v>
      </c>
      <c r="WZ202">
        <f t="shared" si="1207"/>
        <v>0</v>
      </c>
      <c r="XA202">
        <f t="shared" si="1208"/>
        <v>0</v>
      </c>
      <c r="XB202">
        <f t="shared" si="1209"/>
        <v>0</v>
      </c>
      <c r="XC202">
        <f t="shared" si="1210"/>
        <v>0</v>
      </c>
      <c r="XD202">
        <f t="shared" si="1211"/>
        <v>0</v>
      </c>
      <c r="XE202">
        <f t="shared" si="1212"/>
        <v>0</v>
      </c>
      <c r="XF202">
        <f t="shared" si="1213"/>
        <v>0</v>
      </c>
      <c r="XG202">
        <f t="shared" si="1214"/>
        <v>0</v>
      </c>
      <c r="XH202">
        <f t="shared" si="1215"/>
        <v>0</v>
      </c>
      <c r="XI202">
        <f t="shared" si="1216"/>
        <v>0</v>
      </c>
      <c r="XJ202">
        <f t="shared" si="1217"/>
        <v>0</v>
      </c>
      <c r="XK202">
        <f t="shared" si="1218"/>
        <v>0</v>
      </c>
      <c r="XL202">
        <f t="shared" si="1219"/>
        <v>0</v>
      </c>
      <c r="XM202">
        <f t="shared" si="1220"/>
        <v>0</v>
      </c>
      <c r="XN202">
        <f t="shared" si="1221"/>
        <v>0</v>
      </c>
      <c r="XO202">
        <f t="shared" si="1222"/>
        <v>0</v>
      </c>
      <c r="XP202">
        <f t="shared" si="1223"/>
        <v>0</v>
      </c>
      <c r="XQ202">
        <f t="shared" si="1224"/>
        <v>0</v>
      </c>
      <c r="XR202">
        <f t="shared" si="1225"/>
        <v>0</v>
      </c>
      <c r="XS202">
        <f t="shared" si="1226"/>
        <v>0</v>
      </c>
      <c r="XT202">
        <f t="shared" si="1227"/>
        <v>0</v>
      </c>
      <c r="XU202">
        <f t="shared" si="1228"/>
        <v>0</v>
      </c>
      <c r="XV202">
        <f t="shared" si="1229"/>
        <v>0</v>
      </c>
      <c r="XX202">
        <f t="shared" si="1230"/>
        <v>0</v>
      </c>
      <c r="XY202">
        <f t="shared" si="1231"/>
        <v>0</v>
      </c>
      <c r="XZ202">
        <f t="shared" si="1232"/>
        <v>0</v>
      </c>
    </row>
    <row r="203" spans="606:650" x14ac:dyDescent="0.45">
      <c r="WH203">
        <v>200</v>
      </c>
      <c r="WI203">
        <f t="shared" si="1233"/>
        <v>0</v>
      </c>
      <c r="WJ203">
        <f t="shared" si="1234"/>
        <v>0</v>
      </c>
      <c r="WK203">
        <f t="shared" si="1235"/>
        <v>0</v>
      </c>
      <c r="WL203">
        <f t="shared" si="1236"/>
        <v>0</v>
      </c>
      <c r="WM203">
        <f t="shared" si="1237"/>
        <v>0</v>
      </c>
      <c r="WN203">
        <f t="shared" si="1238"/>
        <v>0</v>
      </c>
      <c r="WO203">
        <f t="shared" si="1239"/>
        <v>0</v>
      </c>
      <c r="WP203">
        <f t="shared" si="1240"/>
        <v>0</v>
      </c>
      <c r="WQ203">
        <f t="shared" si="1241"/>
        <v>0</v>
      </c>
      <c r="WR203">
        <f t="shared" si="1242"/>
        <v>0</v>
      </c>
      <c r="WS203">
        <f t="shared" si="1200"/>
        <v>0</v>
      </c>
      <c r="WT203">
        <f t="shared" si="1201"/>
        <v>0</v>
      </c>
      <c r="WU203">
        <f t="shared" si="1202"/>
        <v>0</v>
      </c>
      <c r="WV203">
        <f t="shared" si="1203"/>
        <v>0</v>
      </c>
      <c r="WW203">
        <f t="shared" si="1204"/>
        <v>0</v>
      </c>
      <c r="WX203">
        <f t="shared" si="1205"/>
        <v>0</v>
      </c>
      <c r="WY203">
        <f t="shared" si="1206"/>
        <v>0</v>
      </c>
      <c r="WZ203">
        <f t="shared" si="1207"/>
        <v>0</v>
      </c>
      <c r="XA203">
        <f t="shared" si="1208"/>
        <v>0</v>
      </c>
      <c r="XB203">
        <f t="shared" si="1209"/>
        <v>0</v>
      </c>
      <c r="XC203">
        <f t="shared" si="1210"/>
        <v>0</v>
      </c>
      <c r="XD203">
        <f t="shared" si="1211"/>
        <v>0</v>
      </c>
      <c r="XE203">
        <f t="shared" si="1212"/>
        <v>0</v>
      </c>
      <c r="XF203">
        <f t="shared" si="1213"/>
        <v>0</v>
      </c>
      <c r="XG203">
        <f t="shared" si="1214"/>
        <v>0</v>
      </c>
      <c r="XH203">
        <f t="shared" si="1215"/>
        <v>0</v>
      </c>
      <c r="XI203">
        <f t="shared" si="1216"/>
        <v>0</v>
      </c>
      <c r="XJ203">
        <f t="shared" si="1217"/>
        <v>0</v>
      </c>
      <c r="XK203">
        <f t="shared" si="1218"/>
        <v>0</v>
      </c>
      <c r="XL203">
        <f t="shared" si="1219"/>
        <v>0</v>
      </c>
      <c r="XM203">
        <f t="shared" si="1220"/>
        <v>0</v>
      </c>
      <c r="XN203">
        <f t="shared" si="1221"/>
        <v>0</v>
      </c>
      <c r="XO203">
        <f t="shared" si="1222"/>
        <v>0</v>
      </c>
      <c r="XP203">
        <f t="shared" si="1223"/>
        <v>0</v>
      </c>
      <c r="XQ203">
        <f t="shared" si="1224"/>
        <v>0</v>
      </c>
      <c r="XR203">
        <f t="shared" si="1225"/>
        <v>0</v>
      </c>
      <c r="XS203">
        <f t="shared" si="1226"/>
        <v>0</v>
      </c>
      <c r="XT203">
        <f t="shared" si="1227"/>
        <v>0</v>
      </c>
      <c r="XU203">
        <f t="shared" si="1228"/>
        <v>0</v>
      </c>
      <c r="XV203">
        <f t="shared" si="1229"/>
        <v>0</v>
      </c>
      <c r="XX203">
        <f t="shared" si="1230"/>
        <v>0</v>
      </c>
      <c r="XY203">
        <f t="shared" si="1231"/>
        <v>0</v>
      </c>
      <c r="XZ203">
        <f t="shared" si="1232"/>
        <v>0</v>
      </c>
    </row>
    <row r="204" spans="606:650" x14ac:dyDescent="0.45">
      <c r="WH204">
        <v>201</v>
      </c>
      <c r="WI204">
        <f t="shared" si="1233"/>
        <v>0</v>
      </c>
      <c r="WJ204">
        <f t="shared" si="1234"/>
        <v>0</v>
      </c>
      <c r="WK204">
        <f t="shared" si="1235"/>
        <v>0</v>
      </c>
      <c r="WL204">
        <f t="shared" si="1236"/>
        <v>0</v>
      </c>
      <c r="WM204">
        <f t="shared" si="1237"/>
        <v>0</v>
      </c>
      <c r="WN204">
        <f t="shared" si="1238"/>
        <v>0</v>
      </c>
      <c r="WO204">
        <f t="shared" si="1239"/>
        <v>0</v>
      </c>
      <c r="WP204">
        <f t="shared" si="1240"/>
        <v>0</v>
      </c>
      <c r="WQ204">
        <f t="shared" si="1241"/>
        <v>0</v>
      </c>
      <c r="WR204">
        <f t="shared" si="1242"/>
        <v>0</v>
      </c>
      <c r="WS204">
        <f t="shared" si="1200"/>
        <v>0</v>
      </c>
      <c r="WT204">
        <f t="shared" si="1201"/>
        <v>0</v>
      </c>
      <c r="WU204">
        <f t="shared" si="1202"/>
        <v>0</v>
      </c>
      <c r="WV204">
        <f t="shared" si="1203"/>
        <v>0</v>
      </c>
      <c r="WW204">
        <f t="shared" si="1204"/>
        <v>0</v>
      </c>
      <c r="WX204">
        <f t="shared" si="1205"/>
        <v>0</v>
      </c>
      <c r="WY204">
        <f t="shared" si="1206"/>
        <v>0</v>
      </c>
      <c r="WZ204">
        <f t="shared" si="1207"/>
        <v>0</v>
      </c>
      <c r="XA204">
        <f t="shared" si="1208"/>
        <v>0</v>
      </c>
      <c r="XB204">
        <f t="shared" si="1209"/>
        <v>0</v>
      </c>
      <c r="XC204">
        <f t="shared" si="1210"/>
        <v>0</v>
      </c>
      <c r="XD204">
        <f t="shared" si="1211"/>
        <v>0</v>
      </c>
      <c r="XE204">
        <f t="shared" si="1212"/>
        <v>0</v>
      </c>
      <c r="XF204">
        <f t="shared" si="1213"/>
        <v>0</v>
      </c>
      <c r="XG204">
        <f t="shared" si="1214"/>
        <v>0</v>
      </c>
      <c r="XH204">
        <f t="shared" si="1215"/>
        <v>0</v>
      </c>
      <c r="XI204">
        <f t="shared" si="1216"/>
        <v>0</v>
      </c>
      <c r="XJ204">
        <f t="shared" si="1217"/>
        <v>0</v>
      </c>
      <c r="XK204">
        <f t="shared" si="1218"/>
        <v>0</v>
      </c>
      <c r="XL204">
        <f t="shared" si="1219"/>
        <v>0</v>
      </c>
      <c r="XM204">
        <f t="shared" si="1220"/>
        <v>0</v>
      </c>
      <c r="XN204">
        <f t="shared" si="1221"/>
        <v>0</v>
      </c>
      <c r="XO204">
        <f t="shared" si="1222"/>
        <v>0</v>
      </c>
      <c r="XP204">
        <f t="shared" si="1223"/>
        <v>0</v>
      </c>
      <c r="XQ204">
        <f t="shared" si="1224"/>
        <v>0</v>
      </c>
      <c r="XR204">
        <f t="shared" si="1225"/>
        <v>0</v>
      </c>
      <c r="XS204">
        <f t="shared" si="1226"/>
        <v>0</v>
      </c>
      <c r="XT204">
        <f t="shared" si="1227"/>
        <v>0</v>
      </c>
      <c r="XU204">
        <f t="shared" si="1228"/>
        <v>0</v>
      </c>
      <c r="XV204">
        <f t="shared" si="1229"/>
        <v>0</v>
      </c>
      <c r="XX204">
        <f t="shared" si="1230"/>
        <v>0</v>
      </c>
      <c r="XY204">
        <f t="shared" si="1231"/>
        <v>0</v>
      </c>
      <c r="XZ204">
        <f t="shared" si="1232"/>
        <v>0</v>
      </c>
    </row>
    <row r="205" spans="606:650" x14ac:dyDescent="0.45">
      <c r="WH205">
        <v>202</v>
      </c>
      <c r="WI205">
        <f t="shared" si="1233"/>
        <v>0</v>
      </c>
      <c r="WJ205">
        <f t="shared" si="1234"/>
        <v>0</v>
      </c>
      <c r="WK205">
        <f t="shared" si="1235"/>
        <v>0</v>
      </c>
      <c r="WL205">
        <f t="shared" si="1236"/>
        <v>0</v>
      </c>
      <c r="WM205">
        <f t="shared" si="1237"/>
        <v>0</v>
      </c>
      <c r="WN205">
        <f t="shared" si="1238"/>
        <v>0</v>
      </c>
      <c r="WO205">
        <f t="shared" si="1239"/>
        <v>0</v>
      </c>
      <c r="WP205">
        <f t="shared" si="1240"/>
        <v>0</v>
      </c>
      <c r="WQ205">
        <f t="shared" si="1241"/>
        <v>0</v>
      </c>
      <c r="WR205">
        <f t="shared" si="1242"/>
        <v>0</v>
      </c>
      <c r="WS205">
        <f t="shared" si="1200"/>
        <v>0</v>
      </c>
      <c r="WT205">
        <f t="shared" si="1201"/>
        <v>0</v>
      </c>
      <c r="WU205">
        <f t="shared" si="1202"/>
        <v>0</v>
      </c>
      <c r="WV205">
        <f t="shared" si="1203"/>
        <v>0</v>
      </c>
      <c r="WW205">
        <f t="shared" si="1204"/>
        <v>0</v>
      </c>
      <c r="WX205">
        <f t="shared" si="1205"/>
        <v>0</v>
      </c>
      <c r="WY205">
        <f t="shared" si="1206"/>
        <v>0</v>
      </c>
      <c r="WZ205">
        <f t="shared" si="1207"/>
        <v>0</v>
      </c>
      <c r="XA205">
        <f t="shared" si="1208"/>
        <v>0</v>
      </c>
      <c r="XB205">
        <f t="shared" si="1209"/>
        <v>0</v>
      </c>
      <c r="XC205">
        <f t="shared" si="1210"/>
        <v>0</v>
      </c>
      <c r="XD205">
        <f t="shared" si="1211"/>
        <v>0</v>
      </c>
      <c r="XE205">
        <f t="shared" si="1212"/>
        <v>0</v>
      </c>
      <c r="XF205">
        <f t="shared" si="1213"/>
        <v>0</v>
      </c>
      <c r="XG205">
        <f t="shared" si="1214"/>
        <v>0</v>
      </c>
      <c r="XH205">
        <f t="shared" si="1215"/>
        <v>0</v>
      </c>
      <c r="XI205">
        <f t="shared" si="1216"/>
        <v>0</v>
      </c>
      <c r="XJ205">
        <f t="shared" si="1217"/>
        <v>0</v>
      </c>
      <c r="XK205">
        <f t="shared" si="1218"/>
        <v>0</v>
      </c>
      <c r="XL205">
        <f t="shared" si="1219"/>
        <v>0</v>
      </c>
      <c r="XM205">
        <f t="shared" si="1220"/>
        <v>0</v>
      </c>
      <c r="XN205">
        <f t="shared" si="1221"/>
        <v>0</v>
      </c>
      <c r="XO205">
        <f t="shared" si="1222"/>
        <v>0</v>
      </c>
      <c r="XP205">
        <f t="shared" si="1223"/>
        <v>0</v>
      </c>
      <c r="XQ205">
        <f t="shared" si="1224"/>
        <v>0</v>
      </c>
      <c r="XR205">
        <f t="shared" si="1225"/>
        <v>0</v>
      </c>
      <c r="XS205">
        <f t="shared" si="1226"/>
        <v>0</v>
      </c>
      <c r="XT205">
        <f t="shared" si="1227"/>
        <v>0</v>
      </c>
      <c r="XU205">
        <f t="shared" si="1228"/>
        <v>0</v>
      </c>
      <c r="XV205">
        <f t="shared" si="1229"/>
        <v>0</v>
      </c>
      <c r="XX205">
        <f t="shared" si="1230"/>
        <v>0</v>
      </c>
      <c r="XY205">
        <f t="shared" si="1231"/>
        <v>0</v>
      </c>
      <c r="XZ205">
        <f t="shared" si="1232"/>
        <v>0</v>
      </c>
    </row>
    <row r="206" spans="606:650" x14ac:dyDescent="0.45">
      <c r="WH206">
        <v>203</v>
      </c>
      <c r="WI206">
        <f t="shared" si="1233"/>
        <v>0</v>
      </c>
      <c r="WJ206">
        <f t="shared" si="1234"/>
        <v>0</v>
      </c>
      <c r="WK206">
        <f t="shared" si="1235"/>
        <v>0</v>
      </c>
      <c r="WL206">
        <f t="shared" si="1236"/>
        <v>0</v>
      </c>
      <c r="WM206">
        <f t="shared" si="1237"/>
        <v>0</v>
      </c>
      <c r="WN206">
        <f t="shared" si="1238"/>
        <v>0</v>
      </c>
      <c r="WO206">
        <f t="shared" si="1239"/>
        <v>0</v>
      </c>
      <c r="WP206">
        <f t="shared" si="1240"/>
        <v>0</v>
      </c>
      <c r="WQ206">
        <f t="shared" si="1241"/>
        <v>0</v>
      </c>
      <c r="WR206">
        <f t="shared" si="1242"/>
        <v>0</v>
      </c>
      <c r="WS206">
        <f t="shared" si="1200"/>
        <v>0</v>
      </c>
      <c r="WT206">
        <f t="shared" si="1201"/>
        <v>0</v>
      </c>
      <c r="WU206">
        <f t="shared" si="1202"/>
        <v>0</v>
      </c>
      <c r="WV206">
        <f t="shared" si="1203"/>
        <v>0</v>
      </c>
      <c r="WW206">
        <f t="shared" si="1204"/>
        <v>0</v>
      </c>
      <c r="WX206">
        <f t="shared" si="1205"/>
        <v>0</v>
      </c>
      <c r="WY206">
        <f t="shared" si="1206"/>
        <v>0</v>
      </c>
      <c r="WZ206">
        <f t="shared" si="1207"/>
        <v>0</v>
      </c>
      <c r="XA206">
        <f t="shared" si="1208"/>
        <v>0</v>
      </c>
      <c r="XB206">
        <f t="shared" si="1209"/>
        <v>0</v>
      </c>
      <c r="XC206">
        <f t="shared" si="1210"/>
        <v>0</v>
      </c>
      <c r="XD206">
        <f t="shared" si="1211"/>
        <v>0</v>
      </c>
      <c r="XE206">
        <f t="shared" si="1212"/>
        <v>0</v>
      </c>
      <c r="XF206">
        <f t="shared" si="1213"/>
        <v>0</v>
      </c>
      <c r="XG206">
        <f t="shared" si="1214"/>
        <v>0</v>
      </c>
      <c r="XH206">
        <f t="shared" si="1215"/>
        <v>0</v>
      </c>
      <c r="XI206">
        <f t="shared" si="1216"/>
        <v>0</v>
      </c>
      <c r="XJ206">
        <f t="shared" si="1217"/>
        <v>0</v>
      </c>
      <c r="XK206">
        <f t="shared" si="1218"/>
        <v>0</v>
      </c>
      <c r="XL206">
        <f t="shared" si="1219"/>
        <v>0</v>
      </c>
      <c r="XM206">
        <f t="shared" si="1220"/>
        <v>0</v>
      </c>
      <c r="XN206">
        <f t="shared" si="1221"/>
        <v>0</v>
      </c>
      <c r="XO206">
        <f t="shared" si="1222"/>
        <v>0</v>
      </c>
      <c r="XP206">
        <f t="shared" si="1223"/>
        <v>0</v>
      </c>
      <c r="XQ206">
        <f t="shared" si="1224"/>
        <v>0</v>
      </c>
      <c r="XR206">
        <f t="shared" si="1225"/>
        <v>0</v>
      </c>
      <c r="XS206">
        <f t="shared" si="1226"/>
        <v>0</v>
      </c>
      <c r="XT206">
        <f t="shared" si="1227"/>
        <v>0</v>
      </c>
      <c r="XU206">
        <f t="shared" si="1228"/>
        <v>0</v>
      </c>
      <c r="XV206">
        <f t="shared" si="1229"/>
        <v>0</v>
      </c>
      <c r="XX206">
        <f t="shared" si="1230"/>
        <v>0</v>
      </c>
      <c r="XY206">
        <f t="shared" si="1231"/>
        <v>0</v>
      </c>
      <c r="XZ206">
        <f t="shared" si="1232"/>
        <v>0</v>
      </c>
    </row>
    <row r="207" spans="606:650" x14ac:dyDescent="0.45">
      <c r="WH207">
        <v>204</v>
      </c>
      <c r="WI207">
        <f t="shared" si="1233"/>
        <v>0</v>
      </c>
      <c r="WJ207">
        <f t="shared" si="1234"/>
        <v>0</v>
      </c>
      <c r="WK207">
        <f t="shared" si="1235"/>
        <v>0</v>
      </c>
      <c r="WL207">
        <f t="shared" si="1236"/>
        <v>0</v>
      </c>
      <c r="WM207">
        <f t="shared" si="1237"/>
        <v>0</v>
      </c>
      <c r="WN207">
        <f t="shared" si="1238"/>
        <v>0</v>
      </c>
      <c r="WO207">
        <f t="shared" si="1239"/>
        <v>0</v>
      </c>
      <c r="WP207">
        <f t="shared" si="1240"/>
        <v>0</v>
      </c>
      <c r="WQ207">
        <f t="shared" si="1241"/>
        <v>0</v>
      </c>
      <c r="WR207">
        <f t="shared" si="1242"/>
        <v>0</v>
      </c>
      <c r="WS207">
        <f t="shared" si="1200"/>
        <v>0</v>
      </c>
      <c r="WT207">
        <f t="shared" si="1201"/>
        <v>0</v>
      </c>
      <c r="WU207">
        <f t="shared" si="1202"/>
        <v>0</v>
      </c>
      <c r="WV207">
        <f t="shared" si="1203"/>
        <v>0</v>
      </c>
      <c r="WW207">
        <f t="shared" si="1204"/>
        <v>0</v>
      </c>
      <c r="WX207">
        <f t="shared" si="1205"/>
        <v>0</v>
      </c>
      <c r="WY207">
        <f t="shared" si="1206"/>
        <v>0</v>
      </c>
      <c r="WZ207">
        <f t="shared" si="1207"/>
        <v>0</v>
      </c>
      <c r="XA207">
        <f t="shared" si="1208"/>
        <v>0</v>
      </c>
      <c r="XB207">
        <f t="shared" si="1209"/>
        <v>0</v>
      </c>
      <c r="XC207">
        <f t="shared" si="1210"/>
        <v>0</v>
      </c>
      <c r="XD207">
        <f t="shared" si="1211"/>
        <v>0</v>
      </c>
      <c r="XE207">
        <f t="shared" si="1212"/>
        <v>0</v>
      </c>
      <c r="XF207">
        <f t="shared" si="1213"/>
        <v>0</v>
      </c>
      <c r="XG207">
        <f t="shared" si="1214"/>
        <v>0</v>
      </c>
      <c r="XH207">
        <f t="shared" si="1215"/>
        <v>0</v>
      </c>
      <c r="XI207">
        <f t="shared" si="1216"/>
        <v>0</v>
      </c>
      <c r="XJ207">
        <f t="shared" si="1217"/>
        <v>0</v>
      </c>
      <c r="XK207">
        <f t="shared" si="1218"/>
        <v>0</v>
      </c>
      <c r="XL207">
        <f t="shared" si="1219"/>
        <v>0</v>
      </c>
      <c r="XM207">
        <f t="shared" si="1220"/>
        <v>0</v>
      </c>
      <c r="XN207">
        <f t="shared" si="1221"/>
        <v>0</v>
      </c>
      <c r="XO207">
        <f t="shared" si="1222"/>
        <v>0</v>
      </c>
      <c r="XP207">
        <f t="shared" si="1223"/>
        <v>0</v>
      </c>
      <c r="XQ207">
        <f t="shared" si="1224"/>
        <v>0</v>
      </c>
      <c r="XR207">
        <f t="shared" si="1225"/>
        <v>0</v>
      </c>
      <c r="XS207">
        <f t="shared" si="1226"/>
        <v>0</v>
      </c>
      <c r="XT207">
        <f t="shared" si="1227"/>
        <v>0</v>
      </c>
      <c r="XU207">
        <f t="shared" si="1228"/>
        <v>0</v>
      </c>
      <c r="XV207">
        <f t="shared" si="1229"/>
        <v>0</v>
      </c>
      <c r="XX207">
        <f t="shared" si="1230"/>
        <v>0</v>
      </c>
      <c r="XY207">
        <f t="shared" si="1231"/>
        <v>0</v>
      </c>
      <c r="XZ207">
        <f t="shared" si="1232"/>
        <v>0</v>
      </c>
    </row>
    <row r="208" spans="606:650" x14ac:dyDescent="0.45">
      <c r="WH208">
        <v>205</v>
      </c>
      <c r="WI208">
        <f t="shared" si="1233"/>
        <v>0</v>
      </c>
      <c r="WJ208">
        <f t="shared" si="1234"/>
        <v>0</v>
      </c>
      <c r="WK208">
        <f t="shared" si="1235"/>
        <v>0</v>
      </c>
      <c r="WL208">
        <f t="shared" si="1236"/>
        <v>0</v>
      </c>
      <c r="WM208">
        <f t="shared" si="1237"/>
        <v>0</v>
      </c>
      <c r="WN208">
        <f t="shared" si="1238"/>
        <v>0</v>
      </c>
      <c r="WO208">
        <f t="shared" si="1239"/>
        <v>0</v>
      </c>
      <c r="WP208">
        <f t="shared" si="1240"/>
        <v>0</v>
      </c>
      <c r="WQ208">
        <f t="shared" si="1241"/>
        <v>0</v>
      </c>
      <c r="WR208">
        <f t="shared" si="1242"/>
        <v>0</v>
      </c>
      <c r="WS208">
        <f t="shared" si="1200"/>
        <v>0</v>
      </c>
      <c r="WT208">
        <f t="shared" si="1201"/>
        <v>0</v>
      </c>
      <c r="WU208">
        <f t="shared" si="1202"/>
        <v>0</v>
      </c>
      <c r="WV208">
        <f t="shared" si="1203"/>
        <v>0</v>
      </c>
      <c r="WW208">
        <f t="shared" si="1204"/>
        <v>0</v>
      </c>
      <c r="WX208">
        <f t="shared" si="1205"/>
        <v>0</v>
      </c>
      <c r="WY208">
        <f t="shared" si="1206"/>
        <v>0</v>
      </c>
      <c r="WZ208">
        <f t="shared" si="1207"/>
        <v>0</v>
      </c>
      <c r="XA208">
        <f t="shared" si="1208"/>
        <v>0</v>
      </c>
      <c r="XB208">
        <f t="shared" si="1209"/>
        <v>0</v>
      </c>
      <c r="XC208">
        <f t="shared" si="1210"/>
        <v>0</v>
      </c>
      <c r="XD208">
        <f t="shared" si="1211"/>
        <v>0</v>
      </c>
      <c r="XE208">
        <f t="shared" si="1212"/>
        <v>0</v>
      </c>
      <c r="XF208">
        <f t="shared" si="1213"/>
        <v>0</v>
      </c>
      <c r="XG208">
        <f t="shared" si="1214"/>
        <v>0</v>
      </c>
      <c r="XH208">
        <f t="shared" si="1215"/>
        <v>0</v>
      </c>
      <c r="XI208">
        <f t="shared" si="1216"/>
        <v>0</v>
      </c>
      <c r="XJ208">
        <f t="shared" si="1217"/>
        <v>0</v>
      </c>
      <c r="XK208">
        <f t="shared" si="1218"/>
        <v>0</v>
      </c>
      <c r="XL208">
        <f t="shared" si="1219"/>
        <v>0</v>
      </c>
      <c r="XM208">
        <f t="shared" si="1220"/>
        <v>0</v>
      </c>
      <c r="XN208">
        <f t="shared" si="1221"/>
        <v>0</v>
      </c>
      <c r="XO208">
        <f t="shared" si="1222"/>
        <v>0</v>
      </c>
      <c r="XP208">
        <f t="shared" si="1223"/>
        <v>0</v>
      </c>
      <c r="XQ208">
        <f t="shared" si="1224"/>
        <v>0</v>
      </c>
      <c r="XR208">
        <f t="shared" si="1225"/>
        <v>0</v>
      </c>
      <c r="XS208">
        <f t="shared" si="1226"/>
        <v>0</v>
      </c>
      <c r="XT208">
        <f t="shared" si="1227"/>
        <v>0</v>
      </c>
      <c r="XU208">
        <f t="shared" si="1228"/>
        <v>0</v>
      </c>
      <c r="XV208">
        <f t="shared" si="1229"/>
        <v>0</v>
      </c>
      <c r="XX208">
        <f t="shared" si="1230"/>
        <v>0</v>
      </c>
      <c r="XY208">
        <f t="shared" si="1231"/>
        <v>0</v>
      </c>
      <c r="XZ208">
        <f t="shared" si="1232"/>
        <v>0</v>
      </c>
    </row>
    <row r="209" spans="606:650" x14ac:dyDescent="0.45">
      <c r="WH209">
        <v>206</v>
      </c>
      <c r="WI209">
        <f t="shared" si="1233"/>
        <v>0</v>
      </c>
      <c r="WJ209">
        <f t="shared" si="1234"/>
        <v>0</v>
      </c>
      <c r="WK209">
        <f t="shared" si="1235"/>
        <v>0</v>
      </c>
      <c r="WL209">
        <f t="shared" si="1236"/>
        <v>0</v>
      </c>
      <c r="WM209">
        <f t="shared" si="1237"/>
        <v>0</v>
      </c>
      <c r="WN209">
        <f t="shared" si="1238"/>
        <v>0</v>
      </c>
      <c r="WO209">
        <f t="shared" si="1239"/>
        <v>0</v>
      </c>
      <c r="WP209">
        <f t="shared" si="1240"/>
        <v>0</v>
      </c>
      <c r="WQ209">
        <f t="shared" si="1241"/>
        <v>0</v>
      </c>
      <c r="WR209">
        <f t="shared" si="1242"/>
        <v>0</v>
      </c>
      <c r="WS209">
        <f t="shared" si="1200"/>
        <v>0</v>
      </c>
      <c r="WT209">
        <f t="shared" si="1201"/>
        <v>0</v>
      </c>
      <c r="WU209">
        <f t="shared" si="1202"/>
        <v>0</v>
      </c>
      <c r="WV209">
        <f t="shared" si="1203"/>
        <v>0</v>
      </c>
      <c r="WW209">
        <f t="shared" si="1204"/>
        <v>0</v>
      </c>
      <c r="WX209">
        <f t="shared" si="1205"/>
        <v>0</v>
      </c>
      <c r="WY209">
        <f t="shared" si="1206"/>
        <v>0</v>
      </c>
      <c r="WZ209">
        <f t="shared" si="1207"/>
        <v>0</v>
      </c>
      <c r="XA209">
        <f t="shared" si="1208"/>
        <v>0</v>
      </c>
      <c r="XB209">
        <f t="shared" si="1209"/>
        <v>0</v>
      </c>
      <c r="XC209">
        <f t="shared" si="1210"/>
        <v>0</v>
      </c>
      <c r="XD209">
        <f t="shared" si="1211"/>
        <v>0</v>
      </c>
      <c r="XE209">
        <f t="shared" si="1212"/>
        <v>0</v>
      </c>
      <c r="XF209">
        <f t="shared" si="1213"/>
        <v>0</v>
      </c>
      <c r="XG209">
        <f t="shared" si="1214"/>
        <v>0</v>
      </c>
      <c r="XH209">
        <f t="shared" si="1215"/>
        <v>0</v>
      </c>
      <c r="XI209">
        <f t="shared" si="1216"/>
        <v>0</v>
      </c>
      <c r="XJ209">
        <f t="shared" si="1217"/>
        <v>0</v>
      </c>
      <c r="XK209">
        <f t="shared" si="1218"/>
        <v>0</v>
      </c>
      <c r="XL209">
        <f t="shared" si="1219"/>
        <v>0</v>
      </c>
      <c r="XM209">
        <f t="shared" si="1220"/>
        <v>0</v>
      </c>
      <c r="XN209">
        <f t="shared" si="1221"/>
        <v>0</v>
      </c>
      <c r="XO209">
        <f t="shared" si="1222"/>
        <v>0</v>
      </c>
      <c r="XP209">
        <f t="shared" si="1223"/>
        <v>0</v>
      </c>
      <c r="XQ209">
        <f t="shared" si="1224"/>
        <v>0</v>
      </c>
      <c r="XR209">
        <f t="shared" si="1225"/>
        <v>0</v>
      </c>
      <c r="XS209">
        <f t="shared" si="1226"/>
        <v>0</v>
      </c>
      <c r="XT209">
        <f t="shared" si="1227"/>
        <v>0</v>
      </c>
      <c r="XU209">
        <f t="shared" si="1228"/>
        <v>0</v>
      </c>
      <c r="XV209">
        <f t="shared" si="1229"/>
        <v>0</v>
      </c>
      <c r="XX209">
        <f t="shared" si="1230"/>
        <v>0</v>
      </c>
      <c r="XY209">
        <f t="shared" si="1231"/>
        <v>0</v>
      </c>
      <c r="XZ209">
        <f t="shared" si="1232"/>
        <v>0</v>
      </c>
    </row>
    <row r="210" spans="606:650" x14ac:dyDescent="0.45">
      <c r="WH210">
        <v>207</v>
      </c>
      <c r="WI210">
        <f t="shared" si="1233"/>
        <v>0</v>
      </c>
      <c r="WJ210">
        <f t="shared" si="1234"/>
        <v>0</v>
      </c>
      <c r="WK210">
        <f t="shared" si="1235"/>
        <v>0</v>
      </c>
      <c r="WL210">
        <f t="shared" si="1236"/>
        <v>0</v>
      </c>
      <c r="WM210">
        <f t="shared" si="1237"/>
        <v>0</v>
      </c>
      <c r="WN210">
        <f t="shared" si="1238"/>
        <v>0</v>
      </c>
      <c r="WO210">
        <f t="shared" si="1239"/>
        <v>0</v>
      </c>
      <c r="WP210">
        <f t="shared" si="1240"/>
        <v>0</v>
      </c>
      <c r="WQ210">
        <f t="shared" si="1241"/>
        <v>0</v>
      </c>
      <c r="WR210">
        <f t="shared" si="1242"/>
        <v>0</v>
      </c>
      <c r="WS210">
        <f t="shared" si="1200"/>
        <v>0</v>
      </c>
      <c r="WT210">
        <f t="shared" si="1201"/>
        <v>0</v>
      </c>
      <c r="WU210">
        <f t="shared" si="1202"/>
        <v>0</v>
      </c>
      <c r="WV210">
        <f t="shared" si="1203"/>
        <v>0</v>
      </c>
      <c r="WW210">
        <f t="shared" si="1204"/>
        <v>0</v>
      </c>
      <c r="WX210">
        <f t="shared" si="1205"/>
        <v>0</v>
      </c>
      <c r="WY210">
        <f t="shared" si="1206"/>
        <v>0</v>
      </c>
      <c r="WZ210">
        <f t="shared" si="1207"/>
        <v>0</v>
      </c>
      <c r="XA210">
        <f t="shared" si="1208"/>
        <v>0</v>
      </c>
      <c r="XB210">
        <f t="shared" si="1209"/>
        <v>0</v>
      </c>
      <c r="XC210">
        <f t="shared" si="1210"/>
        <v>0</v>
      </c>
      <c r="XD210">
        <f t="shared" si="1211"/>
        <v>0</v>
      </c>
      <c r="XE210">
        <f t="shared" si="1212"/>
        <v>0</v>
      </c>
      <c r="XF210">
        <f t="shared" si="1213"/>
        <v>0</v>
      </c>
      <c r="XG210">
        <f t="shared" si="1214"/>
        <v>0</v>
      </c>
      <c r="XH210">
        <f t="shared" si="1215"/>
        <v>0</v>
      </c>
      <c r="XI210">
        <f t="shared" si="1216"/>
        <v>0</v>
      </c>
      <c r="XJ210">
        <f t="shared" si="1217"/>
        <v>0</v>
      </c>
      <c r="XK210">
        <f t="shared" si="1218"/>
        <v>0</v>
      </c>
      <c r="XL210">
        <f t="shared" si="1219"/>
        <v>0</v>
      </c>
      <c r="XM210">
        <f t="shared" si="1220"/>
        <v>0</v>
      </c>
      <c r="XN210">
        <f t="shared" si="1221"/>
        <v>0</v>
      </c>
      <c r="XO210">
        <f t="shared" si="1222"/>
        <v>0</v>
      </c>
      <c r="XP210">
        <f t="shared" si="1223"/>
        <v>0</v>
      </c>
      <c r="XQ210">
        <f t="shared" si="1224"/>
        <v>0</v>
      </c>
      <c r="XR210">
        <f t="shared" si="1225"/>
        <v>0</v>
      </c>
      <c r="XS210">
        <f t="shared" si="1226"/>
        <v>0</v>
      </c>
      <c r="XT210">
        <f t="shared" si="1227"/>
        <v>0</v>
      </c>
      <c r="XU210">
        <f t="shared" si="1228"/>
        <v>0</v>
      </c>
      <c r="XV210">
        <f t="shared" si="1229"/>
        <v>0</v>
      </c>
      <c r="XX210">
        <f t="shared" si="1230"/>
        <v>0</v>
      </c>
      <c r="XY210">
        <f t="shared" si="1231"/>
        <v>0</v>
      </c>
      <c r="XZ210">
        <f t="shared" si="1232"/>
        <v>0</v>
      </c>
    </row>
    <row r="211" spans="606:650" x14ac:dyDescent="0.45">
      <c r="WH211">
        <v>208</v>
      </c>
      <c r="WI211">
        <f t="shared" si="1233"/>
        <v>0</v>
      </c>
      <c r="WJ211">
        <f t="shared" si="1234"/>
        <v>0</v>
      </c>
      <c r="WK211">
        <f t="shared" si="1235"/>
        <v>0</v>
      </c>
      <c r="WL211">
        <f t="shared" si="1236"/>
        <v>0</v>
      </c>
      <c r="WM211">
        <f t="shared" si="1237"/>
        <v>0</v>
      </c>
      <c r="WN211">
        <f t="shared" si="1238"/>
        <v>0</v>
      </c>
      <c r="WO211">
        <f t="shared" si="1239"/>
        <v>0</v>
      </c>
      <c r="WP211">
        <f t="shared" si="1240"/>
        <v>0</v>
      </c>
      <c r="WQ211">
        <f t="shared" si="1241"/>
        <v>0</v>
      </c>
      <c r="WR211">
        <f t="shared" si="1242"/>
        <v>0</v>
      </c>
      <c r="WS211">
        <f t="shared" si="1200"/>
        <v>0</v>
      </c>
      <c r="WT211">
        <f t="shared" si="1201"/>
        <v>0</v>
      </c>
      <c r="WU211">
        <f t="shared" si="1202"/>
        <v>0</v>
      </c>
      <c r="WV211">
        <f t="shared" si="1203"/>
        <v>0</v>
      </c>
      <c r="WW211">
        <f t="shared" si="1204"/>
        <v>0</v>
      </c>
      <c r="WX211">
        <f t="shared" si="1205"/>
        <v>0</v>
      </c>
      <c r="WY211">
        <f t="shared" si="1206"/>
        <v>0</v>
      </c>
      <c r="WZ211">
        <f t="shared" si="1207"/>
        <v>0</v>
      </c>
      <c r="XA211">
        <f t="shared" si="1208"/>
        <v>0</v>
      </c>
      <c r="XB211">
        <f t="shared" si="1209"/>
        <v>0</v>
      </c>
      <c r="XC211">
        <f t="shared" si="1210"/>
        <v>0</v>
      </c>
      <c r="XD211">
        <f t="shared" si="1211"/>
        <v>0</v>
      </c>
      <c r="XE211">
        <f t="shared" si="1212"/>
        <v>0</v>
      </c>
      <c r="XF211">
        <f t="shared" si="1213"/>
        <v>0</v>
      </c>
      <c r="XG211">
        <f t="shared" si="1214"/>
        <v>0</v>
      </c>
      <c r="XH211">
        <f t="shared" si="1215"/>
        <v>0</v>
      </c>
      <c r="XI211">
        <f t="shared" si="1216"/>
        <v>0</v>
      </c>
      <c r="XJ211">
        <f t="shared" si="1217"/>
        <v>0</v>
      </c>
      <c r="XK211">
        <f t="shared" si="1218"/>
        <v>0</v>
      </c>
      <c r="XL211">
        <f t="shared" si="1219"/>
        <v>0</v>
      </c>
      <c r="XM211">
        <f t="shared" si="1220"/>
        <v>0</v>
      </c>
      <c r="XN211">
        <f t="shared" si="1221"/>
        <v>0</v>
      </c>
      <c r="XO211">
        <f t="shared" si="1222"/>
        <v>0</v>
      </c>
      <c r="XP211">
        <f t="shared" si="1223"/>
        <v>0</v>
      </c>
      <c r="XQ211">
        <f t="shared" si="1224"/>
        <v>0</v>
      </c>
      <c r="XR211">
        <f t="shared" si="1225"/>
        <v>0</v>
      </c>
      <c r="XS211">
        <f t="shared" si="1226"/>
        <v>0</v>
      </c>
      <c r="XT211">
        <f t="shared" si="1227"/>
        <v>0</v>
      </c>
      <c r="XU211">
        <f t="shared" si="1228"/>
        <v>0</v>
      </c>
      <c r="XV211">
        <f t="shared" si="1229"/>
        <v>0</v>
      </c>
      <c r="XX211">
        <f t="shared" si="1230"/>
        <v>0</v>
      </c>
      <c r="XY211">
        <f t="shared" si="1231"/>
        <v>0</v>
      </c>
      <c r="XZ211">
        <f t="shared" si="1232"/>
        <v>0</v>
      </c>
    </row>
    <row r="212" spans="606:650" x14ac:dyDescent="0.45">
      <c r="WH212">
        <v>209</v>
      </c>
      <c r="WI212">
        <f t="shared" si="1233"/>
        <v>0</v>
      </c>
      <c r="WJ212">
        <f t="shared" si="1234"/>
        <v>0</v>
      </c>
      <c r="WK212">
        <f t="shared" si="1235"/>
        <v>0</v>
      </c>
      <c r="WL212">
        <f t="shared" si="1236"/>
        <v>0</v>
      </c>
      <c r="WM212">
        <f t="shared" si="1237"/>
        <v>0</v>
      </c>
      <c r="WN212">
        <f t="shared" si="1238"/>
        <v>0</v>
      </c>
      <c r="WO212">
        <f t="shared" si="1239"/>
        <v>0</v>
      </c>
      <c r="WP212">
        <f t="shared" si="1240"/>
        <v>0</v>
      </c>
      <c r="WQ212">
        <f t="shared" si="1241"/>
        <v>0</v>
      </c>
      <c r="WR212">
        <f t="shared" si="1242"/>
        <v>0</v>
      </c>
      <c r="WS212">
        <f t="shared" si="1200"/>
        <v>0</v>
      </c>
      <c r="WT212">
        <f t="shared" si="1201"/>
        <v>0</v>
      </c>
      <c r="WU212">
        <f t="shared" si="1202"/>
        <v>0</v>
      </c>
      <c r="WV212">
        <f t="shared" si="1203"/>
        <v>0</v>
      </c>
      <c r="WW212">
        <f t="shared" si="1204"/>
        <v>0</v>
      </c>
      <c r="WX212">
        <f t="shared" si="1205"/>
        <v>0</v>
      </c>
      <c r="WY212">
        <f t="shared" si="1206"/>
        <v>0</v>
      </c>
      <c r="WZ212">
        <f t="shared" si="1207"/>
        <v>0</v>
      </c>
      <c r="XA212">
        <f t="shared" si="1208"/>
        <v>0</v>
      </c>
      <c r="XB212">
        <f t="shared" si="1209"/>
        <v>0</v>
      </c>
      <c r="XC212">
        <f t="shared" si="1210"/>
        <v>0</v>
      </c>
      <c r="XD212">
        <f t="shared" si="1211"/>
        <v>0</v>
      </c>
      <c r="XE212">
        <f t="shared" si="1212"/>
        <v>0</v>
      </c>
      <c r="XF212">
        <f t="shared" si="1213"/>
        <v>0</v>
      </c>
      <c r="XG212">
        <f t="shared" si="1214"/>
        <v>0</v>
      </c>
      <c r="XH212">
        <f t="shared" si="1215"/>
        <v>0</v>
      </c>
      <c r="XI212">
        <f t="shared" si="1216"/>
        <v>0</v>
      </c>
      <c r="XJ212">
        <f t="shared" si="1217"/>
        <v>0</v>
      </c>
      <c r="XK212">
        <f t="shared" si="1218"/>
        <v>0</v>
      </c>
      <c r="XL212">
        <f t="shared" si="1219"/>
        <v>0</v>
      </c>
      <c r="XM212">
        <f t="shared" si="1220"/>
        <v>0</v>
      </c>
      <c r="XN212">
        <f t="shared" si="1221"/>
        <v>0</v>
      </c>
      <c r="XO212">
        <f t="shared" si="1222"/>
        <v>0</v>
      </c>
      <c r="XP212">
        <f t="shared" si="1223"/>
        <v>0</v>
      </c>
      <c r="XQ212">
        <f t="shared" si="1224"/>
        <v>0</v>
      </c>
      <c r="XR212">
        <f t="shared" si="1225"/>
        <v>0</v>
      </c>
      <c r="XS212">
        <f t="shared" si="1226"/>
        <v>0</v>
      </c>
      <c r="XT212">
        <f t="shared" si="1227"/>
        <v>0</v>
      </c>
      <c r="XU212">
        <f t="shared" si="1228"/>
        <v>0</v>
      </c>
      <c r="XV212">
        <f t="shared" si="1229"/>
        <v>0</v>
      </c>
      <c r="XX212">
        <f t="shared" si="1230"/>
        <v>0</v>
      </c>
      <c r="XY212">
        <f t="shared" si="1231"/>
        <v>0</v>
      </c>
      <c r="XZ212">
        <f t="shared" si="1232"/>
        <v>0</v>
      </c>
    </row>
    <row r="213" spans="606:650" x14ac:dyDescent="0.45">
      <c r="WH213">
        <v>210</v>
      </c>
      <c r="WI213">
        <f t="shared" si="1233"/>
        <v>0</v>
      </c>
      <c r="WJ213">
        <f t="shared" si="1234"/>
        <v>0</v>
      </c>
      <c r="WK213">
        <f t="shared" si="1235"/>
        <v>0</v>
      </c>
      <c r="WL213">
        <f t="shared" si="1236"/>
        <v>0</v>
      </c>
      <c r="WM213">
        <f t="shared" si="1237"/>
        <v>0</v>
      </c>
      <c r="WN213">
        <f t="shared" si="1238"/>
        <v>0</v>
      </c>
      <c r="WO213">
        <f t="shared" si="1239"/>
        <v>0</v>
      </c>
      <c r="WP213">
        <f t="shared" si="1240"/>
        <v>0</v>
      </c>
      <c r="WQ213">
        <f t="shared" si="1241"/>
        <v>0</v>
      </c>
      <c r="WR213">
        <f t="shared" si="1242"/>
        <v>0</v>
      </c>
      <c r="WS213">
        <f t="shared" si="1200"/>
        <v>0</v>
      </c>
      <c r="WT213">
        <f t="shared" si="1201"/>
        <v>0</v>
      </c>
      <c r="WU213">
        <f t="shared" si="1202"/>
        <v>0</v>
      </c>
      <c r="WV213">
        <f t="shared" si="1203"/>
        <v>0</v>
      </c>
      <c r="WW213">
        <f t="shared" si="1204"/>
        <v>0</v>
      </c>
      <c r="WX213">
        <f t="shared" si="1205"/>
        <v>0</v>
      </c>
      <c r="WY213">
        <f t="shared" si="1206"/>
        <v>0</v>
      </c>
      <c r="WZ213">
        <f t="shared" si="1207"/>
        <v>0</v>
      </c>
      <c r="XA213">
        <f t="shared" si="1208"/>
        <v>0</v>
      </c>
      <c r="XB213">
        <f t="shared" si="1209"/>
        <v>0</v>
      </c>
      <c r="XC213">
        <f t="shared" si="1210"/>
        <v>0</v>
      </c>
      <c r="XD213">
        <f t="shared" si="1211"/>
        <v>0</v>
      </c>
      <c r="XE213">
        <f t="shared" si="1212"/>
        <v>0</v>
      </c>
      <c r="XF213">
        <f t="shared" si="1213"/>
        <v>0</v>
      </c>
      <c r="XG213">
        <f t="shared" si="1214"/>
        <v>0</v>
      </c>
      <c r="XH213">
        <f t="shared" si="1215"/>
        <v>0</v>
      </c>
      <c r="XI213">
        <f t="shared" si="1216"/>
        <v>0</v>
      </c>
      <c r="XJ213">
        <f t="shared" si="1217"/>
        <v>0</v>
      </c>
      <c r="XK213">
        <f t="shared" si="1218"/>
        <v>0</v>
      </c>
      <c r="XL213">
        <f t="shared" si="1219"/>
        <v>0</v>
      </c>
      <c r="XM213">
        <f t="shared" si="1220"/>
        <v>0</v>
      </c>
      <c r="XN213">
        <f t="shared" si="1221"/>
        <v>0</v>
      </c>
      <c r="XO213">
        <f t="shared" si="1222"/>
        <v>0</v>
      </c>
      <c r="XP213">
        <f t="shared" si="1223"/>
        <v>0</v>
      </c>
      <c r="XQ213">
        <f t="shared" si="1224"/>
        <v>0</v>
      </c>
      <c r="XR213">
        <f t="shared" si="1225"/>
        <v>0</v>
      </c>
      <c r="XS213">
        <f t="shared" si="1226"/>
        <v>0</v>
      </c>
      <c r="XT213">
        <f t="shared" si="1227"/>
        <v>0</v>
      </c>
      <c r="XU213">
        <f t="shared" si="1228"/>
        <v>0</v>
      </c>
      <c r="XV213">
        <f t="shared" si="1229"/>
        <v>0</v>
      </c>
      <c r="XX213">
        <f t="shared" si="1230"/>
        <v>0</v>
      </c>
      <c r="XY213">
        <f t="shared" si="1231"/>
        <v>0</v>
      </c>
      <c r="XZ213">
        <f t="shared" si="1232"/>
        <v>0</v>
      </c>
    </row>
    <row r="214" spans="606:650" x14ac:dyDescent="0.45">
      <c r="WH214">
        <v>211</v>
      </c>
      <c r="WI214">
        <f t="shared" si="1233"/>
        <v>0</v>
      </c>
      <c r="WJ214">
        <f t="shared" si="1234"/>
        <v>0</v>
      </c>
      <c r="WK214">
        <f t="shared" si="1235"/>
        <v>0</v>
      </c>
      <c r="WL214">
        <f t="shared" si="1236"/>
        <v>0</v>
      </c>
      <c r="WM214">
        <f t="shared" si="1237"/>
        <v>0</v>
      </c>
      <c r="WN214">
        <f t="shared" si="1238"/>
        <v>0</v>
      </c>
      <c r="WO214">
        <f t="shared" si="1239"/>
        <v>0</v>
      </c>
      <c r="WP214">
        <f t="shared" si="1240"/>
        <v>0</v>
      </c>
      <c r="WQ214">
        <f t="shared" si="1241"/>
        <v>0</v>
      </c>
      <c r="WR214">
        <f t="shared" si="1242"/>
        <v>0</v>
      </c>
      <c r="WS214">
        <f t="shared" si="1200"/>
        <v>0</v>
      </c>
      <c r="WT214">
        <f t="shared" si="1201"/>
        <v>0</v>
      </c>
      <c r="WU214">
        <f t="shared" si="1202"/>
        <v>0</v>
      </c>
      <c r="WV214">
        <f t="shared" si="1203"/>
        <v>0</v>
      </c>
      <c r="WW214">
        <f t="shared" si="1204"/>
        <v>0</v>
      </c>
      <c r="WX214">
        <f t="shared" si="1205"/>
        <v>0</v>
      </c>
      <c r="WY214">
        <f t="shared" si="1206"/>
        <v>0</v>
      </c>
      <c r="WZ214">
        <f t="shared" si="1207"/>
        <v>0</v>
      </c>
      <c r="XA214">
        <f t="shared" si="1208"/>
        <v>0</v>
      </c>
      <c r="XB214">
        <f t="shared" si="1209"/>
        <v>0</v>
      </c>
      <c r="XC214">
        <f t="shared" si="1210"/>
        <v>0</v>
      </c>
      <c r="XD214">
        <f t="shared" si="1211"/>
        <v>0</v>
      </c>
      <c r="XE214">
        <f t="shared" si="1212"/>
        <v>0</v>
      </c>
      <c r="XF214">
        <f t="shared" si="1213"/>
        <v>0</v>
      </c>
      <c r="XG214">
        <f t="shared" si="1214"/>
        <v>0</v>
      </c>
      <c r="XH214">
        <f t="shared" si="1215"/>
        <v>0</v>
      </c>
      <c r="XI214">
        <f t="shared" si="1216"/>
        <v>0</v>
      </c>
      <c r="XJ214">
        <f t="shared" si="1217"/>
        <v>0</v>
      </c>
      <c r="XK214">
        <f t="shared" si="1218"/>
        <v>0</v>
      </c>
      <c r="XL214">
        <f t="shared" si="1219"/>
        <v>0</v>
      </c>
      <c r="XM214">
        <f t="shared" si="1220"/>
        <v>0</v>
      </c>
      <c r="XN214">
        <f t="shared" si="1221"/>
        <v>0</v>
      </c>
      <c r="XO214">
        <f t="shared" si="1222"/>
        <v>0</v>
      </c>
      <c r="XP214">
        <f t="shared" si="1223"/>
        <v>0</v>
      </c>
      <c r="XQ214">
        <f t="shared" si="1224"/>
        <v>0</v>
      </c>
      <c r="XR214">
        <f t="shared" si="1225"/>
        <v>0</v>
      </c>
      <c r="XS214">
        <f t="shared" si="1226"/>
        <v>0</v>
      </c>
      <c r="XT214">
        <f t="shared" si="1227"/>
        <v>0</v>
      </c>
      <c r="XU214">
        <f t="shared" si="1228"/>
        <v>0</v>
      </c>
      <c r="XV214">
        <f t="shared" si="1229"/>
        <v>0</v>
      </c>
      <c r="XX214">
        <f t="shared" si="1230"/>
        <v>0</v>
      </c>
      <c r="XY214">
        <f t="shared" si="1231"/>
        <v>0</v>
      </c>
      <c r="XZ214">
        <f t="shared" si="1232"/>
        <v>0</v>
      </c>
    </row>
    <row r="215" spans="606:650" x14ac:dyDescent="0.45">
      <c r="WH215">
        <v>212</v>
      </c>
      <c r="WI215">
        <f t="shared" si="1233"/>
        <v>0</v>
      </c>
      <c r="WJ215">
        <f t="shared" si="1234"/>
        <v>0</v>
      </c>
      <c r="WK215">
        <f t="shared" si="1235"/>
        <v>0</v>
      </c>
      <c r="WL215">
        <f t="shared" si="1236"/>
        <v>0</v>
      </c>
      <c r="WM215">
        <f t="shared" si="1237"/>
        <v>0</v>
      </c>
      <c r="WN215">
        <f t="shared" si="1238"/>
        <v>0</v>
      </c>
      <c r="WO215">
        <f t="shared" si="1239"/>
        <v>0</v>
      </c>
      <c r="WP215">
        <f t="shared" si="1240"/>
        <v>0</v>
      </c>
      <c r="WQ215">
        <f t="shared" si="1241"/>
        <v>0</v>
      </c>
      <c r="WR215">
        <f t="shared" si="1242"/>
        <v>0</v>
      </c>
      <c r="WS215">
        <f t="shared" si="1200"/>
        <v>0</v>
      </c>
      <c r="WT215">
        <f t="shared" si="1201"/>
        <v>0</v>
      </c>
      <c r="WU215">
        <f t="shared" si="1202"/>
        <v>0</v>
      </c>
      <c r="WV215">
        <f t="shared" si="1203"/>
        <v>0</v>
      </c>
      <c r="WW215">
        <f t="shared" si="1204"/>
        <v>0</v>
      </c>
      <c r="WX215">
        <f t="shared" si="1205"/>
        <v>0</v>
      </c>
      <c r="WY215">
        <f t="shared" si="1206"/>
        <v>0</v>
      </c>
      <c r="WZ215">
        <f t="shared" si="1207"/>
        <v>0</v>
      </c>
      <c r="XA215">
        <f t="shared" si="1208"/>
        <v>0</v>
      </c>
      <c r="XB215">
        <f t="shared" si="1209"/>
        <v>0</v>
      </c>
      <c r="XC215">
        <f t="shared" si="1210"/>
        <v>0</v>
      </c>
      <c r="XD215">
        <f t="shared" si="1211"/>
        <v>0</v>
      </c>
      <c r="XE215">
        <f t="shared" si="1212"/>
        <v>0</v>
      </c>
      <c r="XF215">
        <f t="shared" si="1213"/>
        <v>0</v>
      </c>
      <c r="XG215">
        <f t="shared" si="1214"/>
        <v>0</v>
      </c>
      <c r="XH215">
        <f t="shared" si="1215"/>
        <v>0</v>
      </c>
      <c r="XI215">
        <f t="shared" si="1216"/>
        <v>0</v>
      </c>
      <c r="XJ215">
        <f t="shared" si="1217"/>
        <v>0</v>
      </c>
      <c r="XK215">
        <f t="shared" si="1218"/>
        <v>0</v>
      </c>
      <c r="XL215">
        <f t="shared" si="1219"/>
        <v>0</v>
      </c>
      <c r="XM215">
        <f t="shared" si="1220"/>
        <v>0</v>
      </c>
      <c r="XN215">
        <f t="shared" si="1221"/>
        <v>0</v>
      </c>
      <c r="XO215">
        <f t="shared" si="1222"/>
        <v>0</v>
      </c>
      <c r="XP215">
        <f t="shared" si="1223"/>
        <v>0</v>
      </c>
      <c r="XQ215">
        <f t="shared" si="1224"/>
        <v>0</v>
      </c>
      <c r="XR215">
        <f t="shared" si="1225"/>
        <v>0</v>
      </c>
      <c r="XS215">
        <f t="shared" si="1226"/>
        <v>0</v>
      </c>
      <c r="XT215">
        <f t="shared" si="1227"/>
        <v>0</v>
      </c>
      <c r="XU215">
        <f t="shared" si="1228"/>
        <v>0</v>
      </c>
      <c r="XV215">
        <f t="shared" si="1229"/>
        <v>0</v>
      </c>
      <c r="XX215">
        <f t="shared" si="1230"/>
        <v>0</v>
      </c>
      <c r="XY215">
        <f t="shared" si="1231"/>
        <v>0</v>
      </c>
      <c r="XZ215">
        <f t="shared" si="1232"/>
        <v>0</v>
      </c>
    </row>
    <row r="216" spans="606:650" x14ac:dyDescent="0.45">
      <c r="WH216">
        <v>213</v>
      </c>
      <c r="WI216">
        <f t="shared" si="1233"/>
        <v>0</v>
      </c>
      <c r="WJ216">
        <f t="shared" si="1234"/>
        <v>0</v>
      </c>
      <c r="WK216">
        <f t="shared" si="1235"/>
        <v>0</v>
      </c>
      <c r="WL216">
        <f t="shared" si="1236"/>
        <v>0</v>
      </c>
      <c r="WM216">
        <f t="shared" si="1237"/>
        <v>0</v>
      </c>
      <c r="WN216">
        <f t="shared" si="1238"/>
        <v>0</v>
      </c>
      <c r="WO216">
        <f t="shared" si="1239"/>
        <v>0</v>
      </c>
      <c r="WP216">
        <f t="shared" si="1240"/>
        <v>0</v>
      </c>
      <c r="WQ216">
        <f t="shared" si="1241"/>
        <v>0</v>
      </c>
      <c r="WR216">
        <f t="shared" si="1242"/>
        <v>0</v>
      </c>
      <c r="WS216">
        <f t="shared" si="1200"/>
        <v>0</v>
      </c>
      <c r="WT216">
        <f t="shared" si="1201"/>
        <v>0</v>
      </c>
      <c r="WU216">
        <f t="shared" si="1202"/>
        <v>0</v>
      </c>
      <c r="WV216">
        <f t="shared" si="1203"/>
        <v>0</v>
      </c>
      <c r="WW216">
        <f t="shared" si="1204"/>
        <v>0</v>
      </c>
      <c r="WX216">
        <f t="shared" si="1205"/>
        <v>0</v>
      </c>
      <c r="WY216">
        <f t="shared" si="1206"/>
        <v>0</v>
      </c>
      <c r="WZ216">
        <f t="shared" si="1207"/>
        <v>0</v>
      </c>
      <c r="XA216">
        <f t="shared" si="1208"/>
        <v>0</v>
      </c>
      <c r="XB216">
        <f t="shared" si="1209"/>
        <v>0</v>
      </c>
      <c r="XC216">
        <f t="shared" si="1210"/>
        <v>0</v>
      </c>
      <c r="XD216">
        <f t="shared" si="1211"/>
        <v>0</v>
      </c>
      <c r="XE216">
        <f t="shared" si="1212"/>
        <v>0</v>
      </c>
      <c r="XF216">
        <f t="shared" si="1213"/>
        <v>0</v>
      </c>
      <c r="XG216">
        <f t="shared" si="1214"/>
        <v>0</v>
      </c>
      <c r="XH216">
        <f t="shared" si="1215"/>
        <v>0</v>
      </c>
      <c r="XI216">
        <f t="shared" si="1216"/>
        <v>0</v>
      </c>
      <c r="XJ216">
        <f t="shared" si="1217"/>
        <v>0</v>
      </c>
      <c r="XK216">
        <f t="shared" si="1218"/>
        <v>0</v>
      </c>
      <c r="XL216">
        <f t="shared" si="1219"/>
        <v>0</v>
      </c>
      <c r="XM216">
        <f t="shared" si="1220"/>
        <v>0</v>
      </c>
      <c r="XN216">
        <f t="shared" si="1221"/>
        <v>0</v>
      </c>
      <c r="XO216">
        <f t="shared" si="1222"/>
        <v>0</v>
      </c>
      <c r="XP216">
        <f t="shared" si="1223"/>
        <v>0</v>
      </c>
      <c r="XQ216">
        <f t="shared" si="1224"/>
        <v>0</v>
      </c>
      <c r="XR216">
        <f t="shared" si="1225"/>
        <v>0</v>
      </c>
      <c r="XS216">
        <f t="shared" si="1226"/>
        <v>0</v>
      </c>
      <c r="XT216">
        <f t="shared" si="1227"/>
        <v>0</v>
      </c>
      <c r="XU216">
        <f t="shared" si="1228"/>
        <v>0</v>
      </c>
      <c r="XV216">
        <f t="shared" si="1229"/>
        <v>0</v>
      </c>
      <c r="XX216">
        <f t="shared" si="1230"/>
        <v>0</v>
      </c>
      <c r="XY216">
        <f t="shared" si="1231"/>
        <v>0</v>
      </c>
      <c r="XZ216">
        <f t="shared" si="1232"/>
        <v>0</v>
      </c>
    </row>
    <row r="217" spans="606:650" x14ac:dyDescent="0.45">
      <c r="WH217">
        <v>214</v>
      </c>
      <c r="WI217">
        <f t="shared" si="1233"/>
        <v>0</v>
      </c>
      <c r="WJ217">
        <f t="shared" si="1234"/>
        <v>0</v>
      </c>
      <c r="WK217">
        <f t="shared" si="1235"/>
        <v>0</v>
      </c>
      <c r="WL217">
        <f t="shared" si="1236"/>
        <v>0</v>
      </c>
      <c r="WM217">
        <f t="shared" si="1237"/>
        <v>0</v>
      </c>
      <c r="WN217">
        <f t="shared" si="1238"/>
        <v>0</v>
      </c>
      <c r="WO217">
        <f t="shared" si="1239"/>
        <v>0</v>
      </c>
      <c r="WP217">
        <f t="shared" si="1240"/>
        <v>0</v>
      </c>
      <c r="WQ217">
        <f t="shared" si="1241"/>
        <v>0</v>
      </c>
      <c r="WR217">
        <f t="shared" si="1242"/>
        <v>0</v>
      </c>
      <c r="WS217">
        <f t="shared" si="1200"/>
        <v>0</v>
      </c>
      <c r="WT217">
        <f t="shared" si="1201"/>
        <v>0</v>
      </c>
      <c r="WU217">
        <f t="shared" si="1202"/>
        <v>0</v>
      </c>
      <c r="WV217">
        <f t="shared" si="1203"/>
        <v>0</v>
      </c>
      <c r="WW217">
        <f t="shared" si="1204"/>
        <v>0</v>
      </c>
      <c r="WX217">
        <f t="shared" si="1205"/>
        <v>0</v>
      </c>
      <c r="WY217">
        <f t="shared" si="1206"/>
        <v>0</v>
      </c>
      <c r="WZ217">
        <f t="shared" si="1207"/>
        <v>0</v>
      </c>
      <c r="XA217">
        <f t="shared" si="1208"/>
        <v>0</v>
      </c>
      <c r="XB217">
        <f t="shared" si="1209"/>
        <v>0</v>
      </c>
      <c r="XC217">
        <f t="shared" si="1210"/>
        <v>0</v>
      </c>
      <c r="XD217">
        <f t="shared" si="1211"/>
        <v>0</v>
      </c>
      <c r="XE217">
        <f t="shared" si="1212"/>
        <v>0</v>
      </c>
      <c r="XF217">
        <f t="shared" si="1213"/>
        <v>0</v>
      </c>
      <c r="XG217">
        <f t="shared" si="1214"/>
        <v>0</v>
      </c>
      <c r="XH217">
        <f t="shared" si="1215"/>
        <v>0</v>
      </c>
      <c r="XI217">
        <f t="shared" si="1216"/>
        <v>0</v>
      </c>
      <c r="XJ217">
        <f t="shared" si="1217"/>
        <v>0</v>
      </c>
      <c r="XK217">
        <f t="shared" si="1218"/>
        <v>0</v>
      </c>
      <c r="XL217">
        <f t="shared" si="1219"/>
        <v>0</v>
      </c>
      <c r="XM217">
        <f t="shared" si="1220"/>
        <v>0</v>
      </c>
      <c r="XN217">
        <f t="shared" si="1221"/>
        <v>0</v>
      </c>
      <c r="XO217">
        <f t="shared" si="1222"/>
        <v>0</v>
      </c>
      <c r="XP217">
        <f t="shared" si="1223"/>
        <v>0</v>
      </c>
      <c r="XQ217">
        <f t="shared" si="1224"/>
        <v>0</v>
      </c>
      <c r="XR217">
        <f t="shared" si="1225"/>
        <v>0</v>
      </c>
      <c r="XS217">
        <f t="shared" si="1226"/>
        <v>0</v>
      </c>
      <c r="XT217">
        <f t="shared" si="1227"/>
        <v>0</v>
      </c>
      <c r="XU217">
        <f t="shared" si="1228"/>
        <v>0</v>
      </c>
      <c r="XV217">
        <f t="shared" si="1229"/>
        <v>0</v>
      </c>
      <c r="XX217">
        <f t="shared" si="1230"/>
        <v>0</v>
      </c>
      <c r="XY217">
        <f t="shared" si="1231"/>
        <v>0</v>
      </c>
      <c r="XZ217">
        <f t="shared" si="1232"/>
        <v>0</v>
      </c>
    </row>
    <row r="218" spans="606:650" x14ac:dyDescent="0.45">
      <c r="WH218">
        <v>215</v>
      </c>
      <c r="WI218">
        <f t="shared" si="1233"/>
        <v>0</v>
      </c>
      <c r="WJ218">
        <f t="shared" si="1234"/>
        <v>0</v>
      </c>
      <c r="WK218">
        <f t="shared" si="1235"/>
        <v>0</v>
      </c>
      <c r="WL218">
        <f t="shared" si="1236"/>
        <v>0</v>
      </c>
      <c r="WM218">
        <f t="shared" si="1237"/>
        <v>0</v>
      </c>
      <c r="WN218">
        <f t="shared" si="1238"/>
        <v>0</v>
      </c>
      <c r="WO218">
        <f t="shared" si="1239"/>
        <v>0</v>
      </c>
      <c r="WP218">
        <f t="shared" si="1240"/>
        <v>0</v>
      </c>
      <c r="WQ218">
        <f t="shared" si="1241"/>
        <v>0</v>
      </c>
      <c r="WR218">
        <f t="shared" si="1242"/>
        <v>0</v>
      </c>
      <c r="WS218">
        <f t="shared" si="1200"/>
        <v>0</v>
      </c>
      <c r="WT218">
        <f t="shared" si="1201"/>
        <v>0</v>
      </c>
      <c r="WU218">
        <f t="shared" si="1202"/>
        <v>0</v>
      </c>
      <c r="WV218">
        <f t="shared" si="1203"/>
        <v>0</v>
      </c>
      <c r="WW218">
        <f t="shared" si="1204"/>
        <v>0</v>
      </c>
      <c r="WX218">
        <f t="shared" si="1205"/>
        <v>0</v>
      </c>
      <c r="WY218">
        <f t="shared" si="1206"/>
        <v>0</v>
      </c>
      <c r="WZ218">
        <f t="shared" si="1207"/>
        <v>0</v>
      </c>
      <c r="XA218">
        <f t="shared" si="1208"/>
        <v>0</v>
      </c>
      <c r="XB218">
        <f t="shared" si="1209"/>
        <v>0</v>
      </c>
      <c r="XC218">
        <f t="shared" si="1210"/>
        <v>0</v>
      </c>
      <c r="XD218">
        <f t="shared" si="1211"/>
        <v>0</v>
      </c>
      <c r="XE218">
        <f t="shared" si="1212"/>
        <v>0</v>
      </c>
      <c r="XF218">
        <f t="shared" si="1213"/>
        <v>0</v>
      </c>
      <c r="XG218">
        <f t="shared" si="1214"/>
        <v>0</v>
      </c>
      <c r="XH218">
        <f t="shared" si="1215"/>
        <v>0</v>
      </c>
      <c r="XI218">
        <f t="shared" si="1216"/>
        <v>0</v>
      </c>
      <c r="XJ218">
        <f t="shared" si="1217"/>
        <v>0</v>
      </c>
      <c r="XK218">
        <f t="shared" si="1218"/>
        <v>0</v>
      </c>
      <c r="XL218">
        <f t="shared" si="1219"/>
        <v>0</v>
      </c>
      <c r="XM218">
        <f t="shared" si="1220"/>
        <v>0</v>
      </c>
      <c r="XN218">
        <f t="shared" si="1221"/>
        <v>0</v>
      </c>
      <c r="XO218">
        <f t="shared" si="1222"/>
        <v>0</v>
      </c>
      <c r="XP218">
        <f t="shared" si="1223"/>
        <v>0</v>
      </c>
      <c r="XQ218">
        <f t="shared" si="1224"/>
        <v>0</v>
      </c>
      <c r="XR218">
        <f t="shared" si="1225"/>
        <v>0</v>
      </c>
      <c r="XS218">
        <f t="shared" si="1226"/>
        <v>0</v>
      </c>
      <c r="XT218">
        <f t="shared" si="1227"/>
        <v>0</v>
      </c>
      <c r="XU218">
        <f t="shared" si="1228"/>
        <v>0</v>
      </c>
      <c r="XV218">
        <f t="shared" si="1229"/>
        <v>0</v>
      </c>
      <c r="XX218">
        <f t="shared" si="1230"/>
        <v>0</v>
      </c>
      <c r="XY218">
        <f t="shared" si="1231"/>
        <v>0</v>
      </c>
      <c r="XZ218">
        <f t="shared" si="1232"/>
        <v>0</v>
      </c>
    </row>
    <row r="219" spans="606:650" x14ac:dyDescent="0.45">
      <c r="WH219">
        <v>216</v>
      </c>
      <c r="WI219">
        <f t="shared" si="1233"/>
        <v>0</v>
      </c>
      <c r="WJ219">
        <f t="shared" si="1234"/>
        <v>0</v>
      </c>
      <c r="WK219">
        <f t="shared" si="1235"/>
        <v>0</v>
      </c>
      <c r="WL219">
        <f t="shared" si="1236"/>
        <v>0</v>
      </c>
      <c r="WM219">
        <f t="shared" si="1237"/>
        <v>0</v>
      </c>
      <c r="WN219">
        <f t="shared" si="1238"/>
        <v>0</v>
      </c>
      <c r="WO219">
        <f t="shared" si="1239"/>
        <v>0</v>
      </c>
      <c r="WP219">
        <f t="shared" si="1240"/>
        <v>0</v>
      </c>
      <c r="WQ219">
        <f t="shared" si="1241"/>
        <v>0</v>
      </c>
      <c r="WR219">
        <f t="shared" si="1242"/>
        <v>0</v>
      </c>
      <c r="WS219">
        <f t="shared" si="1200"/>
        <v>0</v>
      </c>
      <c r="WT219">
        <f t="shared" si="1201"/>
        <v>0</v>
      </c>
      <c r="WU219">
        <f t="shared" si="1202"/>
        <v>0</v>
      </c>
      <c r="WV219">
        <f t="shared" si="1203"/>
        <v>0</v>
      </c>
      <c r="WW219">
        <f t="shared" si="1204"/>
        <v>0</v>
      </c>
      <c r="WX219">
        <f t="shared" si="1205"/>
        <v>0</v>
      </c>
      <c r="WY219">
        <f t="shared" si="1206"/>
        <v>0</v>
      </c>
      <c r="WZ219">
        <f t="shared" si="1207"/>
        <v>0</v>
      </c>
      <c r="XA219">
        <f t="shared" si="1208"/>
        <v>0</v>
      </c>
      <c r="XB219">
        <f t="shared" si="1209"/>
        <v>0</v>
      </c>
      <c r="XC219">
        <f t="shared" si="1210"/>
        <v>0</v>
      </c>
      <c r="XD219">
        <f t="shared" si="1211"/>
        <v>0</v>
      </c>
      <c r="XE219">
        <f t="shared" si="1212"/>
        <v>0</v>
      </c>
      <c r="XF219">
        <f t="shared" si="1213"/>
        <v>0</v>
      </c>
      <c r="XG219">
        <f t="shared" si="1214"/>
        <v>0</v>
      </c>
      <c r="XH219">
        <f t="shared" si="1215"/>
        <v>0</v>
      </c>
      <c r="XI219">
        <f t="shared" si="1216"/>
        <v>0</v>
      </c>
      <c r="XJ219">
        <f t="shared" si="1217"/>
        <v>0</v>
      </c>
      <c r="XK219">
        <f t="shared" si="1218"/>
        <v>0</v>
      </c>
      <c r="XL219">
        <f t="shared" si="1219"/>
        <v>0</v>
      </c>
      <c r="XM219">
        <f t="shared" si="1220"/>
        <v>0</v>
      </c>
      <c r="XN219">
        <f t="shared" si="1221"/>
        <v>0</v>
      </c>
      <c r="XO219">
        <f t="shared" si="1222"/>
        <v>0</v>
      </c>
      <c r="XP219">
        <f t="shared" si="1223"/>
        <v>0</v>
      </c>
      <c r="XQ219">
        <f t="shared" si="1224"/>
        <v>0</v>
      </c>
      <c r="XR219">
        <f t="shared" si="1225"/>
        <v>0</v>
      </c>
      <c r="XS219">
        <f t="shared" si="1226"/>
        <v>0</v>
      </c>
      <c r="XT219">
        <f t="shared" si="1227"/>
        <v>0</v>
      </c>
      <c r="XU219">
        <f t="shared" si="1228"/>
        <v>0</v>
      </c>
      <c r="XV219">
        <f t="shared" si="1229"/>
        <v>0</v>
      </c>
      <c r="XX219">
        <f t="shared" si="1230"/>
        <v>0</v>
      </c>
      <c r="XY219">
        <f t="shared" si="1231"/>
        <v>0</v>
      </c>
      <c r="XZ219">
        <f t="shared" si="1232"/>
        <v>0</v>
      </c>
    </row>
    <row r="220" spans="606:650" x14ac:dyDescent="0.45">
      <c r="WH220">
        <v>217</v>
      </c>
      <c r="WI220">
        <f t="shared" si="1233"/>
        <v>0</v>
      </c>
      <c r="WJ220">
        <f t="shared" si="1234"/>
        <v>0</v>
      </c>
      <c r="WK220">
        <f t="shared" si="1235"/>
        <v>0</v>
      </c>
      <c r="WL220">
        <f t="shared" si="1236"/>
        <v>0</v>
      </c>
      <c r="WM220">
        <f t="shared" si="1237"/>
        <v>0</v>
      </c>
      <c r="WN220">
        <f t="shared" si="1238"/>
        <v>0</v>
      </c>
      <c r="WO220">
        <f t="shared" si="1239"/>
        <v>0</v>
      </c>
      <c r="WP220">
        <f t="shared" si="1240"/>
        <v>0</v>
      </c>
      <c r="WQ220">
        <f t="shared" si="1241"/>
        <v>0</v>
      </c>
      <c r="WR220">
        <f t="shared" si="1242"/>
        <v>0</v>
      </c>
      <c r="WS220">
        <f t="shared" si="1200"/>
        <v>0</v>
      </c>
      <c r="WT220">
        <f t="shared" si="1201"/>
        <v>0</v>
      </c>
      <c r="WU220">
        <f t="shared" si="1202"/>
        <v>0</v>
      </c>
      <c r="WV220">
        <f t="shared" si="1203"/>
        <v>0</v>
      </c>
      <c r="WW220">
        <f t="shared" si="1204"/>
        <v>0</v>
      </c>
      <c r="WX220">
        <f t="shared" si="1205"/>
        <v>0</v>
      </c>
      <c r="WY220">
        <f t="shared" si="1206"/>
        <v>0</v>
      </c>
      <c r="WZ220">
        <f t="shared" si="1207"/>
        <v>0</v>
      </c>
      <c r="XA220">
        <f t="shared" si="1208"/>
        <v>0</v>
      </c>
      <c r="XB220">
        <f t="shared" si="1209"/>
        <v>0</v>
      </c>
      <c r="XC220">
        <f t="shared" si="1210"/>
        <v>0</v>
      </c>
      <c r="XD220">
        <f t="shared" si="1211"/>
        <v>0</v>
      </c>
      <c r="XE220">
        <f t="shared" si="1212"/>
        <v>0</v>
      </c>
      <c r="XF220">
        <f t="shared" si="1213"/>
        <v>0</v>
      </c>
      <c r="XG220">
        <f t="shared" si="1214"/>
        <v>0</v>
      </c>
      <c r="XH220">
        <f t="shared" si="1215"/>
        <v>0</v>
      </c>
      <c r="XI220">
        <f t="shared" si="1216"/>
        <v>0</v>
      </c>
      <c r="XJ220">
        <f t="shared" si="1217"/>
        <v>0</v>
      </c>
      <c r="XK220">
        <f t="shared" si="1218"/>
        <v>0</v>
      </c>
      <c r="XL220">
        <f t="shared" si="1219"/>
        <v>0</v>
      </c>
      <c r="XM220">
        <f t="shared" si="1220"/>
        <v>0</v>
      </c>
      <c r="XN220">
        <f t="shared" si="1221"/>
        <v>0</v>
      </c>
      <c r="XO220">
        <f t="shared" si="1222"/>
        <v>0</v>
      </c>
      <c r="XP220">
        <f t="shared" si="1223"/>
        <v>0</v>
      </c>
      <c r="XQ220">
        <f t="shared" si="1224"/>
        <v>0</v>
      </c>
      <c r="XR220">
        <f t="shared" si="1225"/>
        <v>0</v>
      </c>
      <c r="XS220">
        <f t="shared" si="1226"/>
        <v>0</v>
      </c>
      <c r="XT220">
        <f t="shared" si="1227"/>
        <v>0</v>
      </c>
      <c r="XU220">
        <f t="shared" si="1228"/>
        <v>0</v>
      </c>
      <c r="XV220">
        <f t="shared" si="1229"/>
        <v>0</v>
      </c>
      <c r="XX220">
        <f t="shared" si="1230"/>
        <v>0</v>
      </c>
      <c r="XY220">
        <f t="shared" si="1231"/>
        <v>0</v>
      </c>
      <c r="XZ220">
        <f t="shared" si="1232"/>
        <v>0</v>
      </c>
    </row>
    <row r="221" spans="606:650" x14ac:dyDescent="0.45">
      <c r="WH221">
        <v>218</v>
      </c>
      <c r="WI221">
        <f t="shared" si="1233"/>
        <v>0</v>
      </c>
      <c r="WJ221">
        <f t="shared" si="1234"/>
        <v>0</v>
      </c>
      <c r="WK221">
        <f t="shared" si="1235"/>
        <v>0</v>
      </c>
      <c r="WL221">
        <f t="shared" si="1236"/>
        <v>0</v>
      </c>
      <c r="WM221">
        <f t="shared" si="1237"/>
        <v>0</v>
      </c>
      <c r="WN221">
        <f t="shared" si="1238"/>
        <v>0</v>
      </c>
      <c r="WO221">
        <f t="shared" si="1239"/>
        <v>0</v>
      </c>
      <c r="WP221">
        <f t="shared" si="1240"/>
        <v>0</v>
      </c>
      <c r="WQ221">
        <f t="shared" si="1241"/>
        <v>0</v>
      </c>
      <c r="WR221">
        <f t="shared" si="1242"/>
        <v>0</v>
      </c>
      <c r="WS221">
        <f t="shared" si="1200"/>
        <v>0</v>
      </c>
      <c r="WT221">
        <f t="shared" si="1201"/>
        <v>0</v>
      </c>
      <c r="WU221">
        <f t="shared" si="1202"/>
        <v>0</v>
      </c>
      <c r="WV221">
        <f t="shared" si="1203"/>
        <v>0</v>
      </c>
      <c r="WW221">
        <f t="shared" si="1204"/>
        <v>0</v>
      </c>
      <c r="WX221">
        <f t="shared" si="1205"/>
        <v>0</v>
      </c>
      <c r="WY221">
        <f t="shared" si="1206"/>
        <v>0</v>
      </c>
      <c r="WZ221">
        <f t="shared" si="1207"/>
        <v>0</v>
      </c>
      <c r="XA221">
        <f t="shared" si="1208"/>
        <v>0</v>
      </c>
      <c r="XB221">
        <f t="shared" si="1209"/>
        <v>0</v>
      </c>
      <c r="XC221">
        <f t="shared" si="1210"/>
        <v>0</v>
      </c>
      <c r="XD221">
        <f t="shared" si="1211"/>
        <v>0</v>
      </c>
      <c r="XE221">
        <f t="shared" si="1212"/>
        <v>0</v>
      </c>
      <c r="XF221">
        <f t="shared" si="1213"/>
        <v>0</v>
      </c>
      <c r="XG221">
        <f t="shared" si="1214"/>
        <v>0</v>
      </c>
      <c r="XH221">
        <f t="shared" si="1215"/>
        <v>0</v>
      </c>
      <c r="XI221">
        <f t="shared" si="1216"/>
        <v>0</v>
      </c>
      <c r="XJ221">
        <f t="shared" si="1217"/>
        <v>0</v>
      </c>
      <c r="XK221">
        <f t="shared" si="1218"/>
        <v>0</v>
      </c>
      <c r="XL221">
        <f t="shared" si="1219"/>
        <v>0</v>
      </c>
      <c r="XM221">
        <f t="shared" si="1220"/>
        <v>0</v>
      </c>
      <c r="XN221">
        <f t="shared" si="1221"/>
        <v>0</v>
      </c>
      <c r="XO221">
        <f t="shared" si="1222"/>
        <v>0</v>
      </c>
      <c r="XP221">
        <f t="shared" si="1223"/>
        <v>0</v>
      </c>
      <c r="XQ221">
        <f t="shared" si="1224"/>
        <v>0</v>
      </c>
      <c r="XR221">
        <f t="shared" si="1225"/>
        <v>0</v>
      </c>
      <c r="XS221">
        <f t="shared" si="1226"/>
        <v>0</v>
      </c>
      <c r="XT221">
        <f t="shared" si="1227"/>
        <v>0</v>
      </c>
      <c r="XU221">
        <f t="shared" si="1228"/>
        <v>0</v>
      </c>
      <c r="XV221">
        <f t="shared" si="1229"/>
        <v>0</v>
      </c>
      <c r="XX221">
        <f t="shared" si="1230"/>
        <v>0</v>
      </c>
      <c r="XY221">
        <f t="shared" si="1231"/>
        <v>0</v>
      </c>
      <c r="XZ221">
        <f t="shared" si="1232"/>
        <v>0</v>
      </c>
    </row>
    <row r="222" spans="606:650" x14ac:dyDescent="0.45">
      <c r="WH222">
        <v>219</v>
      </c>
      <c r="WI222">
        <f t="shared" si="1233"/>
        <v>0</v>
      </c>
      <c r="WJ222">
        <f t="shared" si="1234"/>
        <v>0</v>
      </c>
      <c r="WK222">
        <f t="shared" si="1235"/>
        <v>0</v>
      </c>
      <c r="WL222">
        <f t="shared" si="1236"/>
        <v>0</v>
      </c>
      <c r="WM222">
        <f t="shared" si="1237"/>
        <v>0</v>
      </c>
      <c r="WN222">
        <f t="shared" si="1238"/>
        <v>0</v>
      </c>
      <c r="WO222">
        <f t="shared" si="1239"/>
        <v>0</v>
      </c>
      <c r="WP222">
        <f t="shared" si="1240"/>
        <v>0</v>
      </c>
      <c r="WQ222">
        <f t="shared" si="1241"/>
        <v>0</v>
      </c>
      <c r="WR222">
        <f t="shared" si="1242"/>
        <v>0</v>
      </c>
      <c r="WS222">
        <f t="shared" si="1200"/>
        <v>0</v>
      </c>
      <c r="WT222">
        <f t="shared" si="1201"/>
        <v>0</v>
      </c>
      <c r="WU222">
        <f t="shared" si="1202"/>
        <v>0</v>
      </c>
      <c r="WV222">
        <f t="shared" si="1203"/>
        <v>0</v>
      </c>
      <c r="WW222">
        <f t="shared" si="1204"/>
        <v>0</v>
      </c>
      <c r="WX222">
        <f t="shared" si="1205"/>
        <v>0</v>
      </c>
      <c r="WY222">
        <f t="shared" si="1206"/>
        <v>0</v>
      </c>
      <c r="WZ222">
        <f t="shared" si="1207"/>
        <v>0</v>
      </c>
      <c r="XA222">
        <f t="shared" si="1208"/>
        <v>0</v>
      </c>
      <c r="XB222">
        <f t="shared" si="1209"/>
        <v>0</v>
      </c>
      <c r="XC222">
        <f t="shared" si="1210"/>
        <v>0</v>
      </c>
      <c r="XD222">
        <f t="shared" si="1211"/>
        <v>0</v>
      </c>
      <c r="XE222">
        <f t="shared" si="1212"/>
        <v>0</v>
      </c>
      <c r="XF222">
        <f t="shared" si="1213"/>
        <v>0</v>
      </c>
      <c r="XG222">
        <f t="shared" si="1214"/>
        <v>0</v>
      </c>
      <c r="XH222">
        <f t="shared" si="1215"/>
        <v>0</v>
      </c>
      <c r="XI222">
        <f t="shared" si="1216"/>
        <v>0</v>
      </c>
      <c r="XJ222">
        <f t="shared" si="1217"/>
        <v>0</v>
      </c>
      <c r="XK222">
        <f t="shared" si="1218"/>
        <v>0</v>
      </c>
      <c r="XL222">
        <f t="shared" si="1219"/>
        <v>0</v>
      </c>
      <c r="XM222">
        <f t="shared" si="1220"/>
        <v>0</v>
      </c>
      <c r="XN222">
        <f t="shared" si="1221"/>
        <v>0</v>
      </c>
      <c r="XO222">
        <f t="shared" si="1222"/>
        <v>0</v>
      </c>
      <c r="XP222">
        <f t="shared" si="1223"/>
        <v>0</v>
      </c>
      <c r="XQ222">
        <f t="shared" si="1224"/>
        <v>0</v>
      </c>
      <c r="XR222">
        <f t="shared" si="1225"/>
        <v>0</v>
      </c>
      <c r="XS222">
        <f t="shared" si="1226"/>
        <v>0</v>
      </c>
      <c r="XT222">
        <f t="shared" si="1227"/>
        <v>0</v>
      </c>
      <c r="XU222">
        <f t="shared" si="1228"/>
        <v>0</v>
      </c>
      <c r="XV222">
        <f t="shared" si="1229"/>
        <v>0</v>
      </c>
      <c r="XX222">
        <f t="shared" si="1230"/>
        <v>0</v>
      </c>
      <c r="XY222">
        <f t="shared" si="1231"/>
        <v>0</v>
      </c>
      <c r="XZ222">
        <f t="shared" si="1232"/>
        <v>0</v>
      </c>
    </row>
    <row r="223" spans="606:650" x14ac:dyDescent="0.45">
      <c r="WH223">
        <v>220</v>
      </c>
      <c r="WI223">
        <f t="shared" si="1233"/>
        <v>0</v>
      </c>
      <c r="WJ223">
        <f t="shared" si="1234"/>
        <v>0</v>
      </c>
      <c r="WK223">
        <f t="shared" si="1235"/>
        <v>0</v>
      </c>
      <c r="WL223">
        <f t="shared" si="1236"/>
        <v>0</v>
      </c>
      <c r="WM223">
        <f t="shared" si="1237"/>
        <v>0</v>
      </c>
      <c r="WN223">
        <f t="shared" si="1238"/>
        <v>0</v>
      </c>
      <c r="WO223">
        <f t="shared" si="1239"/>
        <v>0</v>
      </c>
      <c r="WP223">
        <f t="shared" si="1240"/>
        <v>0</v>
      </c>
      <c r="WQ223">
        <f t="shared" si="1241"/>
        <v>0</v>
      </c>
      <c r="WR223">
        <f t="shared" si="1242"/>
        <v>0</v>
      </c>
      <c r="WS223">
        <f t="shared" si="1200"/>
        <v>0</v>
      </c>
      <c r="WT223">
        <f t="shared" si="1201"/>
        <v>0</v>
      </c>
      <c r="WU223">
        <f t="shared" si="1202"/>
        <v>0</v>
      </c>
      <c r="WV223">
        <f t="shared" si="1203"/>
        <v>0</v>
      </c>
      <c r="WW223">
        <f t="shared" si="1204"/>
        <v>0</v>
      </c>
      <c r="WX223">
        <f t="shared" si="1205"/>
        <v>0</v>
      </c>
      <c r="WY223">
        <f t="shared" si="1206"/>
        <v>0</v>
      </c>
      <c r="WZ223">
        <f t="shared" si="1207"/>
        <v>0</v>
      </c>
      <c r="XA223">
        <f t="shared" si="1208"/>
        <v>0</v>
      </c>
      <c r="XB223">
        <f t="shared" si="1209"/>
        <v>0</v>
      </c>
      <c r="XC223">
        <f t="shared" si="1210"/>
        <v>0</v>
      </c>
      <c r="XD223">
        <f t="shared" si="1211"/>
        <v>0</v>
      </c>
      <c r="XE223">
        <f t="shared" si="1212"/>
        <v>0</v>
      </c>
      <c r="XF223">
        <f t="shared" si="1213"/>
        <v>0</v>
      </c>
      <c r="XG223">
        <f t="shared" si="1214"/>
        <v>0</v>
      </c>
      <c r="XH223">
        <f t="shared" si="1215"/>
        <v>0</v>
      </c>
      <c r="XI223">
        <f t="shared" si="1216"/>
        <v>0</v>
      </c>
      <c r="XJ223">
        <f t="shared" si="1217"/>
        <v>0</v>
      </c>
      <c r="XK223">
        <f t="shared" si="1218"/>
        <v>0</v>
      </c>
      <c r="XL223">
        <f t="shared" si="1219"/>
        <v>0</v>
      </c>
      <c r="XM223">
        <f t="shared" si="1220"/>
        <v>0</v>
      </c>
      <c r="XN223">
        <f t="shared" si="1221"/>
        <v>0</v>
      </c>
      <c r="XO223">
        <f t="shared" si="1222"/>
        <v>0</v>
      </c>
      <c r="XP223">
        <f t="shared" si="1223"/>
        <v>0</v>
      </c>
      <c r="XQ223">
        <f t="shared" si="1224"/>
        <v>0</v>
      </c>
      <c r="XR223">
        <f t="shared" si="1225"/>
        <v>0</v>
      </c>
      <c r="XS223">
        <f t="shared" si="1226"/>
        <v>0</v>
      </c>
      <c r="XT223">
        <f t="shared" si="1227"/>
        <v>0</v>
      </c>
      <c r="XU223">
        <f t="shared" si="1228"/>
        <v>0</v>
      </c>
      <c r="XV223">
        <f t="shared" si="1229"/>
        <v>0</v>
      </c>
      <c r="XX223">
        <f t="shared" si="1230"/>
        <v>0</v>
      </c>
      <c r="XY223">
        <f t="shared" si="1231"/>
        <v>0</v>
      </c>
      <c r="XZ223">
        <f t="shared" si="1232"/>
        <v>0</v>
      </c>
    </row>
    <row r="224" spans="606:650" x14ac:dyDescent="0.45">
      <c r="WH224">
        <v>221</v>
      </c>
      <c r="WI224">
        <f t="shared" si="1233"/>
        <v>0</v>
      </c>
      <c r="WJ224">
        <f t="shared" si="1234"/>
        <v>0</v>
      </c>
      <c r="WK224">
        <f t="shared" si="1235"/>
        <v>0</v>
      </c>
      <c r="WL224">
        <f t="shared" si="1236"/>
        <v>0</v>
      </c>
      <c r="WM224">
        <f t="shared" si="1237"/>
        <v>0</v>
      </c>
      <c r="WN224">
        <f t="shared" si="1238"/>
        <v>0</v>
      </c>
      <c r="WO224">
        <f t="shared" si="1239"/>
        <v>0</v>
      </c>
      <c r="WP224">
        <f t="shared" si="1240"/>
        <v>0</v>
      </c>
      <c r="WQ224">
        <f t="shared" si="1241"/>
        <v>0</v>
      </c>
      <c r="WR224">
        <f t="shared" si="1242"/>
        <v>0</v>
      </c>
      <c r="WS224">
        <f t="shared" si="1200"/>
        <v>0</v>
      </c>
      <c r="WT224">
        <f t="shared" si="1201"/>
        <v>0</v>
      </c>
      <c r="WU224">
        <f t="shared" si="1202"/>
        <v>0</v>
      </c>
      <c r="WV224">
        <f t="shared" si="1203"/>
        <v>0</v>
      </c>
      <c r="WW224">
        <f t="shared" si="1204"/>
        <v>0</v>
      </c>
      <c r="WX224">
        <f t="shared" si="1205"/>
        <v>0</v>
      </c>
      <c r="WY224">
        <f t="shared" si="1206"/>
        <v>0</v>
      </c>
      <c r="WZ224">
        <f t="shared" si="1207"/>
        <v>0</v>
      </c>
      <c r="XA224">
        <f t="shared" si="1208"/>
        <v>0</v>
      </c>
      <c r="XB224">
        <f t="shared" si="1209"/>
        <v>0</v>
      </c>
      <c r="XC224">
        <f t="shared" si="1210"/>
        <v>0</v>
      </c>
      <c r="XD224">
        <f t="shared" si="1211"/>
        <v>0</v>
      </c>
      <c r="XE224">
        <f t="shared" si="1212"/>
        <v>0</v>
      </c>
      <c r="XF224">
        <f t="shared" si="1213"/>
        <v>0</v>
      </c>
      <c r="XG224">
        <f t="shared" si="1214"/>
        <v>0</v>
      </c>
      <c r="XH224">
        <f t="shared" si="1215"/>
        <v>0</v>
      </c>
      <c r="XI224">
        <f t="shared" si="1216"/>
        <v>0</v>
      </c>
      <c r="XJ224">
        <f t="shared" si="1217"/>
        <v>0</v>
      </c>
      <c r="XK224">
        <f t="shared" si="1218"/>
        <v>0</v>
      </c>
      <c r="XL224">
        <f t="shared" si="1219"/>
        <v>0</v>
      </c>
      <c r="XM224">
        <f t="shared" si="1220"/>
        <v>0</v>
      </c>
      <c r="XN224">
        <f t="shared" si="1221"/>
        <v>0</v>
      </c>
      <c r="XO224">
        <f t="shared" si="1222"/>
        <v>0</v>
      </c>
      <c r="XP224">
        <f t="shared" si="1223"/>
        <v>0</v>
      </c>
      <c r="XQ224">
        <f t="shared" si="1224"/>
        <v>0</v>
      </c>
      <c r="XR224">
        <f t="shared" si="1225"/>
        <v>0</v>
      </c>
      <c r="XS224">
        <f t="shared" si="1226"/>
        <v>0</v>
      </c>
      <c r="XT224">
        <f t="shared" si="1227"/>
        <v>0</v>
      </c>
      <c r="XU224">
        <f t="shared" si="1228"/>
        <v>0</v>
      </c>
      <c r="XV224">
        <f t="shared" si="1229"/>
        <v>0</v>
      </c>
      <c r="XX224">
        <f t="shared" si="1230"/>
        <v>0</v>
      </c>
      <c r="XY224">
        <f t="shared" si="1231"/>
        <v>0</v>
      </c>
      <c r="XZ224">
        <f t="shared" si="1232"/>
        <v>0</v>
      </c>
    </row>
    <row r="225" spans="606:650" x14ac:dyDescent="0.45">
      <c r="WH225">
        <v>222</v>
      </c>
      <c r="WI225">
        <f t="shared" si="1233"/>
        <v>0</v>
      </c>
      <c r="WJ225">
        <f t="shared" si="1234"/>
        <v>0</v>
      </c>
      <c r="WK225">
        <f t="shared" si="1235"/>
        <v>0</v>
      </c>
      <c r="WL225">
        <f t="shared" si="1236"/>
        <v>0</v>
      </c>
      <c r="WM225">
        <f t="shared" si="1237"/>
        <v>0</v>
      </c>
      <c r="WN225">
        <f t="shared" si="1238"/>
        <v>0</v>
      </c>
      <c r="WO225">
        <f t="shared" si="1239"/>
        <v>0</v>
      </c>
      <c r="WP225">
        <f t="shared" si="1240"/>
        <v>0</v>
      </c>
      <c r="WQ225">
        <f t="shared" si="1241"/>
        <v>0</v>
      </c>
      <c r="WR225">
        <f t="shared" si="1242"/>
        <v>0</v>
      </c>
      <c r="WS225">
        <f t="shared" si="1200"/>
        <v>0</v>
      </c>
      <c r="WT225">
        <f t="shared" si="1201"/>
        <v>0</v>
      </c>
      <c r="WU225">
        <f t="shared" si="1202"/>
        <v>0</v>
      </c>
      <c r="WV225">
        <f t="shared" si="1203"/>
        <v>0</v>
      </c>
      <c r="WW225">
        <f t="shared" si="1204"/>
        <v>0</v>
      </c>
      <c r="WX225">
        <f t="shared" si="1205"/>
        <v>0</v>
      </c>
      <c r="WY225">
        <f t="shared" si="1206"/>
        <v>0</v>
      </c>
      <c r="WZ225">
        <f t="shared" si="1207"/>
        <v>0</v>
      </c>
      <c r="XA225">
        <f t="shared" si="1208"/>
        <v>0</v>
      </c>
      <c r="XB225">
        <f t="shared" si="1209"/>
        <v>0</v>
      </c>
      <c r="XC225">
        <f t="shared" si="1210"/>
        <v>0</v>
      </c>
      <c r="XD225">
        <f t="shared" si="1211"/>
        <v>0</v>
      </c>
      <c r="XE225">
        <f t="shared" si="1212"/>
        <v>0</v>
      </c>
      <c r="XF225">
        <f t="shared" si="1213"/>
        <v>0</v>
      </c>
      <c r="XG225">
        <f t="shared" si="1214"/>
        <v>0</v>
      </c>
      <c r="XH225">
        <f t="shared" si="1215"/>
        <v>0</v>
      </c>
      <c r="XI225">
        <f t="shared" si="1216"/>
        <v>0</v>
      </c>
      <c r="XJ225">
        <f t="shared" si="1217"/>
        <v>0</v>
      </c>
      <c r="XK225">
        <f t="shared" si="1218"/>
        <v>0</v>
      </c>
      <c r="XL225">
        <f t="shared" si="1219"/>
        <v>0</v>
      </c>
      <c r="XM225">
        <f t="shared" si="1220"/>
        <v>0</v>
      </c>
      <c r="XN225">
        <f t="shared" si="1221"/>
        <v>0</v>
      </c>
      <c r="XO225">
        <f t="shared" si="1222"/>
        <v>0</v>
      </c>
      <c r="XP225">
        <f t="shared" si="1223"/>
        <v>0</v>
      </c>
      <c r="XQ225">
        <f t="shared" si="1224"/>
        <v>0</v>
      </c>
      <c r="XR225">
        <f t="shared" si="1225"/>
        <v>0</v>
      </c>
      <c r="XS225">
        <f t="shared" si="1226"/>
        <v>0</v>
      </c>
      <c r="XT225">
        <f t="shared" si="1227"/>
        <v>0</v>
      </c>
      <c r="XU225">
        <f t="shared" si="1228"/>
        <v>0</v>
      </c>
      <c r="XV225">
        <f t="shared" si="1229"/>
        <v>0</v>
      </c>
      <c r="XX225">
        <f t="shared" si="1230"/>
        <v>0</v>
      </c>
      <c r="XY225">
        <f t="shared" si="1231"/>
        <v>0</v>
      </c>
      <c r="XZ225">
        <f t="shared" si="1232"/>
        <v>0</v>
      </c>
    </row>
    <row r="226" spans="606:650" x14ac:dyDescent="0.45">
      <c r="WH226">
        <v>223</v>
      </c>
      <c r="WI226">
        <f t="shared" si="1233"/>
        <v>0</v>
      </c>
      <c r="WJ226">
        <f t="shared" si="1234"/>
        <v>0</v>
      </c>
      <c r="WK226">
        <f t="shared" si="1235"/>
        <v>0</v>
      </c>
      <c r="WL226">
        <f t="shared" si="1236"/>
        <v>0</v>
      </c>
      <c r="WM226">
        <f t="shared" si="1237"/>
        <v>0</v>
      </c>
      <c r="WN226">
        <f t="shared" si="1238"/>
        <v>0</v>
      </c>
      <c r="WO226">
        <f t="shared" si="1239"/>
        <v>0</v>
      </c>
      <c r="WP226">
        <f t="shared" si="1240"/>
        <v>0</v>
      </c>
      <c r="WQ226">
        <f t="shared" si="1241"/>
        <v>0</v>
      </c>
      <c r="WR226">
        <f t="shared" si="1242"/>
        <v>0</v>
      </c>
      <c r="WS226">
        <f t="shared" si="1200"/>
        <v>0</v>
      </c>
      <c r="WT226">
        <f t="shared" si="1201"/>
        <v>0</v>
      </c>
      <c r="WU226">
        <f t="shared" si="1202"/>
        <v>0</v>
      </c>
      <c r="WV226">
        <f t="shared" si="1203"/>
        <v>0</v>
      </c>
      <c r="WW226">
        <f t="shared" si="1204"/>
        <v>0</v>
      </c>
      <c r="WX226">
        <f t="shared" si="1205"/>
        <v>0</v>
      </c>
      <c r="WY226">
        <f t="shared" si="1206"/>
        <v>0</v>
      </c>
      <c r="WZ226">
        <f t="shared" si="1207"/>
        <v>0</v>
      </c>
      <c r="XA226">
        <f t="shared" si="1208"/>
        <v>0</v>
      </c>
      <c r="XB226">
        <f t="shared" si="1209"/>
        <v>0</v>
      </c>
      <c r="XC226">
        <f t="shared" si="1210"/>
        <v>0</v>
      </c>
      <c r="XD226">
        <f t="shared" si="1211"/>
        <v>0</v>
      </c>
      <c r="XE226">
        <f t="shared" si="1212"/>
        <v>0</v>
      </c>
      <c r="XF226">
        <f t="shared" si="1213"/>
        <v>0</v>
      </c>
      <c r="XG226">
        <f t="shared" si="1214"/>
        <v>0</v>
      </c>
      <c r="XH226">
        <f t="shared" si="1215"/>
        <v>0</v>
      </c>
      <c r="XI226">
        <f t="shared" si="1216"/>
        <v>0</v>
      </c>
      <c r="XJ226">
        <f t="shared" si="1217"/>
        <v>0</v>
      </c>
      <c r="XK226">
        <f t="shared" si="1218"/>
        <v>0</v>
      </c>
      <c r="XL226">
        <f t="shared" si="1219"/>
        <v>0</v>
      </c>
      <c r="XM226">
        <f t="shared" si="1220"/>
        <v>0</v>
      </c>
      <c r="XN226">
        <f t="shared" si="1221"/>
        <v>0</v>
      </c>
      <c r="XO226">
        <f t="shared" si="1222"/>
        <v>0</v>
      </c>
      <c r="XP226">
        <f t="shared" si="1223"/>
        <v>0</v>
      </c>
      <c r="XQ226">
        <f t="shared" si="1224"/>
        <v>0</v>
      </c>
      <c r="XR226">
        <f t="shared" si="1225"/>
        <v>0</v>
      </c>
      <c r="XS226">
        <f t="shared" si="1226"/>
        <v>0</v>
      </c>
      <c r="XT226">
        <f t="shared" si="1227"/>
        <v>0</v>
      </c>
      <c r="XU226">
        <f t="shared" si="1228"/>
        <v>0</v>
      </c>
      <c r="XV226">
        <f t="shared" si="1229"/>
        <v>0</v>
      </c>
      <c r="XX226">
        <f t="shared" si="1230"/>
        <v>0</v>
      </c>
      <c r="XY226">
        <f t="shared" si="1231"/>
        <v>0</v>
      </c>
      <c r="XZ226">
        <f t="shared" si="1232"/>
        <v>0</v>
      </c>
    </row>
    <row r="227" spans="606:650" x14ac:dyDescent="0.45">
      <c r="WH227">
        <v>224</v>
      </c>
      <c r="WI227">
        <f t="shared" si="1233"/>
        <v>0</v>
      </c>
      <c r="WJ227">
        <f t="shared" si="1234"/>
        <v>0</v>
      </c>
      <c r="WK227">
        <f t="shared" si="1235"/>
        <v>0</v>
      </c>
      <c r="WL227">
        <f t="shared" si="1236"/>
        <v>0</v>
      </c>
      <c r="WM227">
        <f t="shared" si="1237"/>
        <v>0</v>
      </c>
      <c r="WN227">
        <f t="shared" si="1238"/>
        <v>0</v>
      </c>
      <c r="WO227">
        <f t="shared" si="1239"/>
        <v>0</v>
      </c>
      <c r="WP227">
        <f t="shared" si="1240"/>
        <v>0</v>
      </c>
      <c r="WQ227">
        <f t="shared" si="1241"/>
        <v>0</v>
      </c>
      <c r="WR227">
        <f t="shared" si="1242"/>
        <v>0</v>
      </c>
      <c r="WS227">
        <f t="shared" si="1200"/>
        <v>0</v>
      </c>
      <c r="WT227">
        <f t="shared" si="1201"/>
        <v>0</v>
      </c>
      <c r="WU227">
        <f t="shared" si="1202"/>
        <v>0</v>
      </c>
      <c r="WV227">
        <f t="shared" si="1203"/>
        <v>0</v>
      </c>
      <c r="WW227">
        <f t="shared" si="1204"/>
        <v>0</v>
      </c>
      <c r="WX227">
        <f t="shared" si="1205"/>
        <v>0</v>
      </c>
      <c r="WY227">
        <f t="shared" si="1206"/>
        <v>0</v>
      </c>
      <c r="WZ227">
        <f t="shared" si="1207"/>
        <v>0</v>
      </c>
      <c r="XA227">
        <f t="shared" si="1208"/>
        <v>0</v>
      </c>
      <c r="XB227">
        <f t="shared" si="1209"/>
        <v>0</v>
      </c>
      <c r="XC227">
        <f t="shared" si="1210"/>
        <v>0</v>
      </c>
      <c r="XD227">
        <f t="shared" si="1211"/>
        <v>0</v>
      </c>
      <c r="XE227">
        <f t="shared" si="1212"/>
        <v>0</v>
      </c>
      <c r="XF227">
        <f t="shared" si="1213"/>
        <v>0</v>
      </c>
      <c r="XG227">
        <f t="shared" si="1214"/>
        <v>0</v>
      </c>
      <c r="XH227">
        <f t="shared" si="1215"/>
        <v>0</v>
      </c>
      <c r="XI227">
        <f t="shared" si="1216"/>
        <v>0</v>
      </c>
      <c r="XJ227">
        <f t="shared" si="1217"/>
        <v>0</v>
      </c>
      <c r="XK227">
        <f t="shared" si="1218"/>
        <v>0</v>
      </c>
      <c r="XL227">
        <f t="shared" si="1219"/>
        <v>0</v>
      </c>
      <c r="XM227">
        <f t="shared" si="1220"/>
        <v>0</v>
      </c>
      <c r="XN227">
        <f t="shared" si="1221"/>
        <v>0</v>
      </c>
      <c r="XO227">
        <f t="shared" si="1222"/>
        <v>0</v>
      </c>
      <c r="XP227">
        <f t="shared" si="1223"/>
        <v>0</v>
      </c>
      <c r="XQ227">
        <f t="shared" si="1224"/>
        <v>0</v>
      </c>
      <c r="XR227">
        <f t="shared" si="1225"/>
        <v>0</v>
      </c>
      <c r="XS227">
        <f t="shared" si="1226"/>
        <v>0</v>
      </c>
      <c r="XT227">
        <f t="shared" si="1227"/>
        <v>0</v>
      </c>
      <c r="XU227">
        <f t="shared" si="1228"/>
        <v>0</v>
      </c>
      <c r="XV227">
        <f t="shared" si="1229"/>
        <v>0</v>
      </c>
      <c r="XX227">
        <f t="shared" si="1230"/>
        <v>0</v>
      </c>
      <c r="XY227">
        <f t="shared" si="1231"/>
        <v>0</v>
      </c>
      <c r="XZ227">
        <f t="shared" si="1232"/>
        <v>0</v>
      </c>
    </row>
    <row r="228" spans="606:650" x14ac:dyDescent="0.45">
      <c r="WH228">
        <v>225</v>
      </c>
      <c r="WI228">
        <f t="shared" si="1233"/>
        <v>0</v>
      </c>
      <c r="WJ228">
        <f t="shared" si="1234"/>
        <v>0</v>
      </c>
      <c r="WK228">
        <f t="shared" si="1235"/>
        <v>0</v>
      </c>
      <c r="WL228">
        <f t="shared" si="1236"/>
        <v>0</v>
      </c>
      <c r="WM228">
        <f t="shared" si="1237"/>
        <v>0</v>
      </c>
      <c r="WN228">
        <f t="shared" si="1238"/>
        <v>0</v>
      </c>
      <c r="WO228">
        <f t="shared" si="1239"/>
        <v>0</v>
      </c>
      <c r="WP228">
        <f t="shared" si="1240"/>
        <v>0</v>
      </c>
      <c r="WQ228">
        <f t="shared" si="1241"/>
        <v>0</v>
      </c>
      <c r="WR228">
        <f t="shared" si="1242"/>
        <v>0</v>
      </c>
      <c r="WS228">
        <f t="shared" si="1200"/>
        <v>0</v>
      </c>
      <c r="WT228">
        <f t="shared" si="1201"/>
        <v>0</v>
      </c>
      <c r="WU228">
        <f t="shared" si="1202"/>
        <v>0</v>
      </c>
      <c r="WV228">
        <f t="shared" si="1203"/>
        <v>0</v>
      </c>
      <c r="WW228">
        <f t="shared" si="1204"/>
        <v>0</v>
      </c>
      <c r="WX228">
        <f t="shared" si="1205"/>
        <v>0</v>
      </c>
      <c r="WY228">
        <f t="shared" si="1206"/>
        <v>0</v>
      </c>
      <c r="WZ228">
        <f t="shared" si="1207"/>
        <v>0</v>
      </c>
      <c r="XA228">
        <f t="shared" si="1208"/>
        <v>0</v>
      </c>
      <c r="XB228">
        <f t="shared" si="1209"/>
        <v>0</v>
      </c>
      <c r="XC228">
        <f t="shared" si="1210"/>
        <v>0</v>
      </c>
      <c r="XD228">
        <f t="shared" si="1211"/>
        <v>0</v>
      </c>
      <c r="XE228">
        <f t="shared" si="1212"/>
        <v>0</v>
      </c>
      <c r="XF228">
        <f t="shared" si="1213"/>
        <v>0</v>
      </c>
      <c r="XG228">
        <f t="shared" si="1214"/>
        <v>0</v>
      </c>
      <c r="XH228">
        <f t="shared" si="1215"/>
        <v>0</v>
      </c>
      <c r="XI228">
        <f t="shared" si="1216"/>
        <v>0</v>
      </c>
      <c r="XJ228">
        <f t="shared" si="1217"/>
        <v>0</v>
      </c>
      <c r="XK228">
        <f t="shared" si="1218"/>
        <v>0</v>
      </c>
      <c r="XL228">
        <f t="shared" si="1219"/>
        <v>0</v>
      </c>
      <c r="XM228">
        <f t="shared" si="1220"/>
        <v>0</v>
      </c>
      <c r="XN228">
        <f t="shared" si="1221"/>
        <v>0</v>
      </c>
      <c r="XO228">
        <f t="shared" si="1222"/>
        <v>0</v>
      </c>
      <c r="XP228">
        <f t="shared" si="1223"/>
        <v>0</v>
      </c>
      <c r="XQ228">
        <f t="shared" si="1224"/>
        <v>0</v>
      </c>
      <c r="XR228">
        <f t="shared" si="1225"/>
        <v>0</v>
      </c>
      <c r="XS228">
        <f t="shared" si="1226"/>
        <v>0</v>
      </c>
      <c r="XT228">
        <f t="shared" si="1227"/>
        <v>0</v>
      </c>
      <c r="XU228">
        <f t="shared" si="1228"/>
        <v>0</v>
      </c>
      <c r="XV228">
        <f t="shared" si="1229"/>
        <v>0</v>
      </c>
      <c r="XX228">
        <f t="shared" si="1230"/>
        <v>0</v>
      </c>
      <c r="XY228">
        <f t="shared" si="1231"/>
        <v>0</v>
      </c>
      <c r="XZ228">
        <f t="shared" si="1232"/>
        <v>0</v>
      </c>
    </row>
    <row r="229" spans="606:650" x14ac:dyDescent="0.45">
      <c r="WH229">
        <v>226</v>
      </c>
      <c r="WI229">
        <f t="shared" si="1233"/>
        <v>0</v>
      </c>
      <c r="WJ229">
        <f t="shared" si="1234"/>
        <v>0</v>
      </c>
      <c r="WK229">
        <f t="shared" si="1235"/>
        <v>0</v>
      </c>
      <c r="WL229">
        <f t="shared" si="1236"/>
        <v>0</v>
      </c>
      <c r="WM229">
        <f t="shared" si="1237"/>
        <v>0</v>
      </c>
      <c r="WN229">
        <f t="shared" si="1238"/>
        <v>0</v>
      </c>
      <c r="WO229">
        <f t="shared" si="1239"/>
        <v>0</v>
      </c>
      <c r="WP229">
        <f t="shared" si="1240"/>
        <v>0</v>
      </c>
      <c r="WQ229">
        <f t="shared" si="1241"/>
        <v>0</v>
      </c>
      <c r="WR229">
        <f t="shared" si="1242"/>
        <v>0</v>
      </c>
      <c r="WS229">
        <f t="shared" si="1200"/>
        <v>0</v>
      </c>
      <c r="WT229">
        <f t="shared" si="1201"/>
        <v>0</v>
      </c>
      <c r="WU229">
        <f t="shared" si="1202"/>
        <v>0</v>
      </c>
      <c r="WV229">
        <f t="shared" si="1203"/>
        <v>0</v>
      </c>
      <c r="WW229">
        <f t="shared" si="1204"/>
        <v>0</v>
      </c>
      <c r="WX229">
        <f t="shared" si="1205"/>
        <v>0</v>
      </c>
      <c r="WY229">
        <f t="shared" si="1206"/>
        <v>0</v>
      </c>
      <c r="WZ229">
        <f t="shared" si="1207"/>
        <v>0</v>
      </c>
      <c r="XA229">
        <f t="shared" si="1208"/>
        <v>0</v>
      </c>
      <c r="XB229">
        <f t="shared" si="1209"/>
        <v>0</v>
      </c>
      <c r="XC229">
        <f t="shared" si="1210"/>
        <v>0</v>
      </c>
      <c r="XD229">
        <f t="shared" si="1211"/>
        <v>0</v>
      </c>
      <c r="XE229">
        <f t="shared" si="1212"/>
        <v>0</v>
      </c>
      <c r="XF229">
        <f t="shared" si="1213"/>
        <v>0</v>
      </c>
      <c r="XG229">
        <f t="shared" si="1214"/>
        <v>0</v>
      </c>
      <c r="XH229">
        <f t="shared" si="1215"/>
        <v>0</v>
      </c>
      <c r="XI229">
        <f t="shared" si="1216"/>
        <v>0</v>
      </c>
      <c r="XJ229">
        <f t="shared" si="1217"/>
        <v>0</v>
      </c>
      <c r="XK229">
        <f t="shared" si="1218"/>
        <v>0</v>
      </c>
      <c r="XL229">
        <f t="shared" si="1219"/>
        <v>0</v>
      </c>
      <c r="XM229">
        <f t="shared" si="1220"/>
        <v>0</v>
      </c>
      <c r="XN229">
        <f t="shared" si="1221"/>
        <v>0</v>
      </c>
      <c r="XO229">
        <f t="shared" si="1222"/>
        <v>0</v>
      </c>
      <c r="XP229">
        <f t="shared" si="1223"/>
        <v>0</v>
      </c>
      <c r="XQ229">
        <f t="shared" si="1224"/>
        <v>0</v>
      </c>
      <c r="XR229">
        <f t="shared" si="1225"/>
        <v>0</v>
      </c>
      <c r="XS229">
        <f t="shared" si="1226"/>
        <v>0</v>
      </c>
      <c r="XT229">
        <f t="shared" si="1227"/>
        <v>0</v>
      </c>
      <c r="XU229">
        <f t="shared" si="1228"/>
        <v>0</v>
      </c>
      <c r="XV229">
        <f t="shared" si="1229"/>
        <v>0</v>
      </c>
      <c r="XX229">
        <f t="shared" si="1230"/>
        <v>0</v>
      </c>
      <c r="XY229">
        <f t="shared" si="1231"/>
        <v>0</v>
      </c>
      <c r="XZ229">
        <f t="shared" si="1232"/>
        <v>0</v>
      </c>
    </row>
    <row r="230" spans="606:650" x14ac:dyDescent="0.45">
      <c r="WH230">
        <v>227</v>
      </c>
      <c r="WI230">
        <f t="shared" si="1233"/>
        <v>0</v>
      </c>
      <c r="WJ230">
        <f t="shared" si="1234"/>
        <v>0</v>
      </c>
      <c r="WK230">
        <f t="shared" si="1235"/>
        <v>0</v>
      </c>
      <c r="WL230">
        <f t="shared" si="1236"/>
        <v>0</v>
      </c>
      <c r="WM230">
        <f t="shared" si="1237"/>
        <v>0</v>
      </c>
      <c r="WN230">
        <f t="shared" si="1238"/>
        <v>0</v>
      </c>
      <c r="WO230">
        <f t="shared" si="1239"/>
        <v>0</v>
      </c>
      <c r="WP230">
        <f t="shared" si="1240"/>
        <v>0</v>
      </c>
      <c r="WQ230">
        <f t="shared" si="1241"/>
        <v>0</v>
      </c>
      <c r="WR230">
        <f t="shared" si="1242"/>
        <v>0</v>
      </c>
      <c r="WS230">
        <f t="shared" si="1200"/>
        <v>0</v>
      </c>
      <c r="WT230">
        <f t="shared" si="1201"/>
        <v>0</v>
      </c>
      <c r="WU230">
        <f t="shared" si="1202"/>
        <v>0</v>
      </c>
      <c r="WV230">
        <f t="shared" si="1203"/>
        <v>0</v>
      </c>
      <c r="WW230">
        <f t="shared" si="1204"/>
        <v>0</v>
      </c>
      <c r="WX230">
        <f t="shared" si="1205"/>
        <v>0</v>
      </c>
      <c r="WY230">
        <f t="shared" si="1206"/>
        <v>0</v>
      </c>
      <c r="WZ230">
        <f t="shared" si="1207"/>
        <v>0</v>
      </c>
      <c r="XA230">
        <f t="shared" si="1208"/>
        <v>0</v>
      </c>
      <c r="XB230">
        <f t="shared" si="1209"/>
        <v>0</v>
      </c>
      <c r="XC230">
        <f t="shared" si="1210"/>
        <v>0</v>
      </c>
      <c r="XD230">
        <f t="shared" si="1211"/>
        <v>0</v>
      </c>
      <c r="XE230">
        <f t="shared" si="1212"/>
        <v>0</v>
      </c>
      <c r="XF230">
        <f t="shared" si="1213"/>
        <v>0</v>
      </c>
      <c r="XG230">
        <f t="shared" si="1214"/>
        <v>0</v>
      </c>
      <c r="XH230">
        <f t="shared" si="1215"/>
        <v>0</v>
      </c>
      <c r="XI230">
        <f t="shared" si="1216"/>
        <v>0</v>
      </c>
      <c r="XJ230">
        <f t="shared" si="1217"/>
        <v>0</v>
      </c>
      <c r="XK230">
        <f t="shared" si="1218"/>
        <v>0</v>
      </c>
      <c r="XL230">
        <f t="shared" si="1219"/>
        <v>0</v>
      </c>
      <c r="XM230">
        <f t="shared" si="1220"/>
        <v>0</v>
      </c>
      <c r="XN230">
        <f t="shared" si="1221"/>
        <v>0</v>
      </c>
      <c r="XO230">
        <f t="shared" si="1222"/>
        <v>0</v>
      </c>
      <c r="XP230">
        <f t="shared" si="1223"/>
        <v>0</v>
      </c>
      <c r="XQ230">
        <f t="shared" si="1224"/>
        <v>0</v>
      </c>
      <c r="XR230">
        <f t="shared" si="1225"/>
        <v>0</v>
      </c>
      <c r="XS230">
        <f t="shared" si="1226"/>
        <v>0</v>
      </c>
      <c r="XT230">
        <f t="shared" si="1227"/>
        <v>0</v>
      </c>
      <c r="XU230">
        <f t="shared" si="1228"/>
        <v>0</v>
      </c>
      <c r="XV230">
        <f t="shared" si="1229"/>
        <v>0</v>
      </c>
      <c r="XX230">
        <f t="shared" si="1230"/>
        <v>0</v>
      </c>
      <c r="XY230">
        <f t="shared" si="1231"/>
        <v>0</v>
      </c>
      <c r="XZ230">
        <f t="shared" si="1232"/>
        <v>0</v>
      </c>
    </row>
    <row r="231" spans="606:650" x14ac:dyDescent="0.45">
      <c r="WH231">
        <v>228</v>
      </c>
      <c r="WI231">
        <f t="shared" si="1233"/>
        <v>0</v>
      </c>
      <c r="WJ231">
        <f t="shared" si="1234"/>
        <v>0</v>
      </c>
      <c r="WK231">
        <f t="shared" si="1235"/>
        <v>0</v>
      </c>
      <c r="WL231">
        <f t="shared" si="1236"/>
        <v>0</v>
      </c>
      <c r="WM231">
        <f t="shared" si="1237"/>
        <v>0</v>
      </c>
      <c r="WN231">
        <f t="shared" si="1238"/>
        <v>0</v>
      </c>
      <c r="WO231">
        <f t="shared" si="1239"/>
        <v>0</v>
      </c>
      <c r="WP231">
        <f t="shared" si="1240"/>
        <v>0</v>
      </c>
      <c r="WQ231">
        <f t="shared" si="1241"/>
        <v>0</v>
      </c>
      <c r="WR231">
        <f t="shared" si="1242"/>
        <v>0</v>
      </c>
      <c r="WS231">
        <f t="shared" si="1200"/>
        <v>0</v>
      </c>
      <c r="WT231">
        <f t="shared" si="1201"/>
        <v>0</v>
      </c>
      <c r="WU231">
        <f t="shared" si="1202"/>
        <v>0</v>
      </c>
      <c r="WV231">
        <f t="shared" si="1203"/>
        <v>0</v>
      </c>
      <c r="WW231">
        <f t="shared" si="1204"/>
        <v>0</v>
      </c>
      <c r="WX231">
        <f t="shared" si="1205"/>
        <v>0</v>
      </c>
      <c r="WY231">
        <f t="shared" si="1206"/>
        <v>0</v>
      </c>
      <c r="WZ231">
        <f t="shared" si="1207"/>
        <v>0</v>
      </c>
      <c r="XA231">
        <f t="shared" si="1208"/>
        <v>0</v>
      </c>
      <c r="XB231">
        <f t="shared" si="1209"/>
        <v>0</v>
      </c>
      <c r="XC231">
        <f t="shared" si="1210"/>
        <v>0</v>
      </c>
      <c r="XD231">
        <f t="shared" si="1211"/>
        <v>0</v>
      </c>
      <c r="XE231">
        <f t="shared" si="1212"/>
        <v>0</v>
      </c>
      <c r="XF231">
        <f t="shared" si="1213"/>
        <v>0</v>
      </c>
      <c r="XG231">
        <f t="shared" si="1214"/>
        <v>0</v>
      </c>
      <c r="XH231">
        <f t="shared" si="1215"/>
        <v>0</v>
      </c>
      <c r="XI231">
        <f t="shared" si="1216"/>
        <v>0</v>
      </c>
      <c r="XJ231">
        <f t="shared" si="1217"/>
        <v>0</v>
      </c>
      <c r="XK231">
        <f t="shared" si="1218"/>
        <v>0</v>
      </c>
      <c r="XL231">
        <f t="shared" si="1219"/>
        <v>0</v>
      </c>
      <c r="XM231">
        <f t="shared" si="1220"/>
        <v>0</v>
      </c>
      <c r="XN231">
        <f t="shared" si="1221"/>
        <v>0</v>
      </c>
      <c r="XO231">
        <f t="shared" si="1222"/>
        <v>0</v>
      </c>
      <c r="XP231">
        <f t="shared" si="1223"/>
        <v>0</v>
      </c>
      <c r="XQ231">
        <f t="shared" si="1224"/>
        <v>0</v>
      </c>
      <c r="XR231">
        <f t="shared" si="1225"/>
        <v>0</v>
      </c>
      <c r="XS231">
        <f t="shared" si="1226"/>
        <v>0</v>
      </c>
      <c r="XT231">
        <f t="shared" si="1227"/>
        <v>0</v>
      </c>
      <c r="XU231">
        <f t="shared" si="1228"/>
        <v>0</v>
      </c>
      <c r="XV231">
        <f t="shared" si="1229"/>
        <v>0</v>
      </c>
      <c r="XX231">
        <f t="shared" si="1230"/>
        <v>0</v>
      </c>
      <c r="XY231">
        <f t="shared" si="1231"/>
        <v>0</v>
      </c>
      <c r="XZ231">
        <f t="shared" si="1232"/>
        <v>0</v>
      </c>
    </row>
    <row r="232" spans="606:650" x14ac:dyDescent="0.45">
      <c r="WH232">
        <v>229</v>
      </c>
      <c r="WI232">
        <f t="shared" si="1233"/>
        <v>0</v>
      </c>
      <c r="WJ232">
        <f t="shared" si="1234"/>
        <v>0</v>
      </c>
      <c r="WK232">
        <f t="shared" si="1235"/>
        <v>0</v>
      </c>
      <c r="WL232">
        <f t="shared" si="1236"/>
        <v>0</v>
      </c>
      <c r="WM232">
        <f t="shared" si="1237"/>
        <v>0</v>
      </c>
      <c r="WN232">
        <f t="shared" si="1238"/>
        <v>0</v>
      </c>
      <c r="WO232">
        <f t="shared" si="1239"/>
        <v>0</v>
      </c>
      <c r="WP232">
        <f t="shared" si="1240"/>
        <v>0</v>
      </c>
      <c r="WQ232">
        <f t="shared" si="1241"/>
        <v>0</v>
      </c>
      <c r="WR232">
        <f t="shared" si="1242"/>
        <v>0</v>
      </c>
      <c r="WS232">
        <f t="shared" si="1200"/>
        <v>0</v>
      </c>
      <c r="WT232">
        <f t="shared" si="1201"/>
        <v>0</v>
      </c>
      <c r="WU232">
        <f t="shared" si="1202"/>
        <v>0</v>
      </c>
      <c r="WV232">
        <f t="shared" si="1203"/>
        <v>0</v>
      </c>
      <c r="WW232">
        <f t="shared" si="1204"/>
        <v>0</v>
      </c>
      <c r="WX232">
        <f t="shared" si="1205"/>
        <v>0</v>
      </c>
      <c r="WY232">
        <f t="shared" si="1206"/>
        <v>0</v>
      </c>
      <c r="WZ232">
        <f t="shared" si="1207"/>
        <v>0</v>
      </c>
      <c r="XA232">
        <f t="shared" si="1208"/>
        <v>0</v>
      </c>
      <c r="XB232">
        <f t="shared" si="1209"/>
        <v>0</v>
      </c>
      <c r="XC232">
        <f t="shared" si="1210"/>
        <v>0</v>
      </c>
      <c r="XD232">
        <f t="shared" si="1211"/>
        <v>0</v>
      </c>
      <c r="XE232">
        <f t="shared" si="1212"/>
        <v>0</v>
      </c>
      <c r="XF232">
        <f t="shared" si="1213"/>
        <v>0</v>
      </c>
      <c r="XG232">
        <f t="shared" si="1214"/>
        <v>0</v>
      </c>
      <c r="XH232">
        <f t="shared" si="1215"/>
        <v>0</v>
      </c>
      <c r="XI232">
        <f t="shared" si="1216"/>
        <v>0</v>
      </c>
      <c r="XJ232">
        <f t="shared" si="1217"/>
        <v>0</v>
      </c>
      <c r="XK232">
        <f t="shared" si="1218"/>
        <v>0</v>
      </c>
      <c r="XL232">
        <f t="shared" si="1219"/>
        <v>0</v>
      </c>
      <c r="XM232">
        <f t="shared" si="1220"/>
        <v>0</v>
      </c>
      <c r="XN232">
        <f t="shared" si="1221"/>
        <v>0</v>
      </c>
      <c r="XO232">
        <f t="shared" si="1222"/>
        <v>0</v>
      </c>
      <c r="XP232">
        <f t="shared" si="1223"/>
        <v>0</v>
      </c>
      <c r="XQ232">
        <f t="shared" si="1224"/>
        <v>0</v>
      </c>
      <c r="XR232">
        <f t="shared" si="1225"/>
        <v>0</v>
      </c>
      <c r="XS232">
        <f t="shared" si="1226"/>
        <v>0</v>
      </c>
      <c r="XT232">
        <f t="shared" si="1227"/>
        <v>0</v>
      </c>
      <c r="XU232">
        <f t="shared" si="1228"/>
        <v>0</v>
      </c>
      <c r="XV232">
        <f t="shared" si="1229"/>
        <v>0</v>
      </c>
      <c r="XX232">
        <f t="shared" si="1230"/>
        <v>0</v>
      </c>
      <c r="XY232">
        <f t="shared" si="1231"/>
        <v>0</v>
      </c>
      <c r="XZ232">
        <f t="shared" si="1232"/>
        <v>0</v>
      </c>
    </row>
    <row r="233" spans="606:650" x14ac:dyDescent="0.45">
      <c r="WH233">
        <v>230</v>
      </c>
      <c r="WI233">
        <f t="shared" si="1233"/>
        <v>0</v>
      </c>
      <c r="WJ233">
        <f t="shared" si="1234"/>
        <v>0</v>
      </c>
      <c r="WK233">
        <f t="shared" si="1235"/>
        <v>0</v>
      </c>
      <c r="WL233">
        <f t="shared" si="1236"/>
        <v>0</v>
      </c>
      <c r="WM233">
        <f t="shared" si="1237"/>
        <v>0</v>
      </c>
      <c r="WN233">
        <f t="shared" si="1238"/>
        <v>0</v>
      </c>
      <c r="WO233">
        <f t="shared" si="1239"/>
        <v>0</v>
      </c>
      <c r="WP233">
        <f t="shared" si="1240"/>
        <v>0</v>
      </c>
      <c r="WQ233">
        <f t="shared" si="1241"/>
        <v>0</v>
      </c>
      <c r="WR233">
        <f t="shared" si="1242"/>
        <v>0</v>
      </c>
      <c r="WS233">
        <f t="shared" si="1200"/>
        <v>0</v>
      </c>
      <c r="WT233">
        <f t="shared" si="1201"/>
        <v>0</v>
      </c>
      <c r="WU233">
        <f t="shared" si="1202"/>
        <v>0</v>
      </c>
      <c r="WV233">
        <f t="shared" si="1203"/>
        <v>0</v>
      </c>
      <c r="WW233">
        <f t="shared" si="1204"/>
        <v>0</v>
      </c>
      <c r="WX233">
        <f t="shared" si="1205"/>
        <v>0</v>
      </c>
      <c r="WY233">
        <f t="shared" si="1206"/>
        <v>0</v>
      </c>
      <c r="WZ233">
        <f t="shared" si="1207"/>
        <v>0</v>
      </c>
      <c r="XA233">
        <f t="shared" si="1208"/>
        <v>0</v>
      </c>
      <c r="XB233">
        <f t="shared" si="1209"/>
        <v>0</v>
      </c>
      <c r="XC233">
        <f t="shared" si="1210"/>
        <v>0</v>
      </c>
      <c r="XD233">
        <f t="shared" si="1211"/>
        <v>0</v>
      </c>
      <c r="XE233">
        <f t="shared" si="1212"/>
        <v>0</v>
      </c>
      <c r="XF233">
        <f t="shared" si="1213"/>
        <v>0</v>
      </c>
      <c r="XG233">
        <f t="shared" si="1214"/>
        <v>0</v>
      </c>
      <c r="XH233">
        <f t="shared" si="1215"/>
        <v>0</v>
      </c>
      <c r="XI233">
        <f t="shared" si="1216"/>
        <v>0</v>
      </c>
      <c r="XJ233">
        <f t="shared" si="1217"/>
        <v>0</v>
      </c>
      <c r="XK233">
        <f t="shared" si="1218"/>
        <v>0</v>
      </c>
      <c r="XL233">
        <f t="shared" si="1219"/>
        <v>0</v>
      </c>
      <c r="XM233">
        <f t="shared" si="1220"/>
        <v>0</v>
      </c>
      <c r="XN233">
        <f t="shared" si="1221"/>
        <v>0</v>
      </c>
      <c r="XO233">
        <f t="shared" si="1222"/>
        <v>0</v>
      </c>
      <c r="XP233">
        <f t="shared" si="1223"/>
        <v>0</v>
      </c>
      <c r="XQ233">
        <f t="shared" si="1224"/>
        <v>0</v>
      </c>
      <c r="XR233">
        <f t="shared" si="1225"/>
        <v>0</v>
      </c>
      <c r="XS233">
        <f t="shared" si="1226"/>
        <v>0</v>
      </c>
      <c r="XT233">
        <f t="shared" si="1227"/>
        <v>0</v>
      </c>
      <c r="XU233">
        <f t="shared" si="1228"/>
        <v>0</v>
      </c>
      <c r="XV233">
        <f t="shared" si="1229"/>
        <v>0</v>
      </c>
      <c r="XX233">
        <f t="shared" si="1230"/>
        <v>0</v>
      </c>
      <c r="XY233">
        <f t="shared" si="1231"/>
        <v>0</v>
      </c>
      <c r="XZ233">
        <f t="shared" si="1232"/>
        <v>0</v>
      </c>
    </row>
    <row r="234" spans="606:650" x14ac:dyDescent="0.45">
      <c r="WH234">
        <v>231</v>
      </c>
      <c r="WI234">
        <f t="shared" si="1233"/>
        <v>0</v>
      </c>
      <c r="WJ234">
        <f t="shared" si="1234"/>
        <v>0</v>
      </c>
      <c r="WK234">
        <f t="shared" si="1235"/>
        <v>0</v>
      </c>
      <c r="WL234">
        <f t="shared" si="1236"/>
        <v>0</v>
      </c>
      <c r="WM234">
        <f t="shared" si="1237"/>
        <v>0</v>
      </c>
      <c r="WN234">
        <f t="shared" si="1238"/>
        <v>0</v>
      </c>
      <c r="WO234">
        <f t="shared" si="1239"/>
        <v>0</v>
      </c>
      <c r="WP234">
        <f t="shared" si="1240"/>
        <v>0</v>
      </c>
      <c r="WQ234">
        <f t="shared" si="1241"/>
        <v>0</v>
      </c>
      <c r="WR234">
        <f t="shared" si="1242"/>
        <v>0</v>
      </c>
      <c r="WS234">
        <f t="shared" si="1200"/>
        <v>0</v>
      </c>
      <c r="WT234">
        <f t="shared" si="1201"/>
        <v>0</v>
      </c>
      <c r="WU234">
        <f t="shared" si="1202"/>
        <v>0</v>
      </c>
      <c r="WV234">
        <f t="shared" si="1203"/>
        <v>0</v>
      </c>
      <c r="WW234">
        <f t="shared" si="1204"/>
        <v>0</v>
      </c>
      <c r="WX234">
        <f t="shared" si="1205"/>
        <v>0</v>
      </c>
      <c r="WY234">
        <f t="shared" si="1206"/>
        <v>0</v>
      </c>
      <c r="WZ234">
        <f t="shared" si="1207"/>
        <v>0</v>
      </c>
      <c r="XA234">
        <f t="shared" si="1208"/>
        <v>0</v>
      </c>
      <c r="XB234">
        <f t="shared" si="1209"/>
        <v>0</v>
      </c>
      <c r="XC234">
        <f t="shared" si="1210"/>
        <v>0</v>
      </c>
      <c r="XD234">
        <f t="shared" si="1211"/>
        <v>0</v>
      </c>
      <c r="XE234">
        <f t="shared" si="1212"/>
        <v>0</v>
      </c>
      <c r="XF234">
        <f t="shared" si="1213"/>
        <v>0</v>
      </c>
      <c r="XG234">
        <f t="shared" si="1214"/>
        <v>0</v>
      </c>
      <c r="XH234">
        <f t="shared" si="1215"/>
        <v>0</v>
      </c>
      <c r="XI234">
        <f t="shared" si="1216"/>
        <v>0</v>
      </c>
      <c r="XJ234">
        <f t="shared" si="1217"/>
        <v>0</v>
      </c>
      <c r="XK234">
        <f t="shared" si="1218"/>
        <v>0</v>
      </c>
      <c r="XL234">
        <f t="shared" si="1219"/>
        <v>0</v>
      </c>
      <c r="XM234">
        <f t="shared" si="1220"/>
        <v>0</v>
      </c>
      <c r="XN234">
        <f t="shared" si="1221"/>
        <v>0</v>
      </c>
      <c r="XO234">
        <f t="shared" si="1222"/>
        <v>0</v>
      </c>
      <c r="XP234">
        <f t="shared" si="1223"/>
        <v>0</v>
      </c>
      <c r="XQ234">
        <f t="shared" si="1224"/>
        <v>0</v>
      </c>
      <c r="XR234">
        <f t="shared" si="1225"/>
        <v>0</v>
      </c>
      <c r="XS234">
        <f t="shared" si="1226"/>
        <v>0</v>
      </c>
      <c r="XT234">
        <f t="shared" si="1227"/>
        <v>0</v>
      </c>
      <c r="XU234">
        <f t="shared" si="1228"/>
        <v>0</v>
      </c>
      <c r="XV234">
        <f t="shared" si="1229"/>
        <v>0</v>
      </c>
      <c r="XX234">
        <f t="shared" si="1230"/>
        <v>0</v>
      </c>
      <c r="XY234">
        <f t="shared" si="1231"/>
        <v>0</v>
      </c>
      <c r="XZ234">
        <f t="shared" si="1232"/>
        <v>0</v>
      </c>
    </row>
    <row r="235" spans="606:650" x14ac:dyDescent="0.45">
      <c r="WH235">
        <v>232</v>
      </c>
      <c r="WI235">
        <f t="shared" si="1233"/>
        <v>0</v>
      </c>
      <c r="WJ235">
        <f t="shared" si="1234"/>
        <v>0</v>
      </c>
      <c r="WK235">
        <f t="shared" si="1235"/>
        <v>0</v>
      </c>
      <c r="WL235">
        <f t="shared" si="1236"/>
        <v>0</v>
      </c>
      <c r="WM235">
        <f t="shared" si="1237"/>
        <v>0</v>
      </c>
      <c r="WN235">
        <f t="shared" si="1238"/>
        <v>0</v>
      </c>
      <c r="WO235">
        <f t="shared" si="1239"/>
        <v>0</v>
      </c>
      <c r="WP235">
        <f t="shared" si="1240"/>
        <v>0</v>
      </c>
      <c r="WQ235">
        <f t="shared" si="1241"/>
        <v>0</v>
      </c>
      <c r="WR235">
        <f t="shared" si="1242"/>
        <v>0</v>
      </c>
      <c r="WS235">
        <f t="shared" si="1200"/>
        <v>0</v>
      </c>
      <c r="WT235">
        <f t="shared" si="1201"/>
        <v>0</v>
      </c>
      <c r="WU235">
        <f t="shared" si="1202"/>
        <v>0</v>
      </c>
      <c r="WV235">
        <f t="shared" si="1203"/>
        <v>0</v>
      </c>
      <c r="WW235">
        <f t="shared" si="1204"/>
        <v>0</v>
      </c>
      <c r="WX235">
        <f t="shared" si="1205"/>
        <v>0</v>
      </c>
      <c r="WY235">
        <f t="shared" si="1206"/>
        <v>0</v>
      </c>
      <c r="WZ235">
        <f t="shared" si="1207"/>
        <v>0</v>
      </c>
      <c r="XA235">
        <f t="shared" si="1208"/>
        <v>0</v>
      </c>
      <c r="XB235">
        <f t="shared" si="1209"/>
        <v>0</v>
      </c>
      <c r="XC235">
        <f t="shared" si="1210"/>
        <v>0</v>
      </c>
      <c r="XD235">
        <f t="shared" si="1211"/>
        <v>0</v>
      </c>
      <c r="XE235">
        <f t="shared" si="1212"/>
        <v>0</v>
      </c>
      <c r="XF235">
        <f t="shared" si="1213"/>
        <v>0</v>
      </c>
      <c r="XG235">
        <f t="shared" si="1214"/>
        <v>0</v>
      </c>
      <c r="XH235">
        <f t="shared" si="1215"/>
        <v>0</v>
      </c>
      <c r="XI235">
        <f t="shared" si="1216"/>
        <v>0</v>
      </c>
      <c r="XJ235">
        <f t="shared" si="1217"/>
        <v>0</v>
      </c>
      <c r="XK235">
        <f t="shared" si="1218"/>
        <v>0</v>
      </c>
      <c r="XL235">
        <f t="shared" si="1219"/>
        <v>0</v>
      </c>
      <c r="XM235">
        <f t="shared" si="1220"/>
        <v>0</v>
      </c>
      <c r="XN235">
        <f t="shared" si="1221"/>
        <v>0</v>
      </c>
      <c r="XO235">
        <f t="shared" si="1222"/>
        <v>0</v>
      </c>
      <c r="XP235">
        <f t="shared" si="1223"/>
        <v>0</v>
      </c>
      <c r="XQ235">
        <f t="shared" si="1224"/>
        <v>0</v>
      </c>
      <c r="XR235">
        <f t="shared" si="1225"/>
        <v>0</v>
      </c>
      <c r="XS235">
        <f t="shared" si="1226"/>
        <v>0</v>
      </c>
      <c r="XT235">
        <f t="shared" si="1227"/>
        <v>0</v>
      </c>
      <c r="XU235">
        <f t="shared" si="1228"/>
        <v>0</v>
      </c>
      <c r="XV235">
        <f t="shared" si="1229"/>
        <v>0</v>
      </c>
      <c r="XX235">
        <f t="shared" si="1230"/>
        <v>0</v>
      </c>
      <c r="XY235">
        <f t="shared" si="1231"/>
        <v>0</v>
      </c>
      <c r="XZ235">
        <f t="shared" si="1232"/>
        <v>0</v>
      </c>
    </row>
    <row r="236" spans="606:650" x14ac:dyDescent="0.45">
      <c r="WH236">
        <v>233</v>
      </c>
      <c r="WI236">
        <f t="shared" si="1233"/>
        <v>0</v>
      </c>
      <c r="WJ236">
        <f t="shared" si="1234"/>
        <v>0</v>
      </c>
      <c r="WK236">
        <f t="shared" si="1235"/>
        <v>0</v>
      </c>
      <c r="WL236">
        <f t="shared" si="1236"/>
        <v>0</v>
      </c>
      <c r="WM236">
        <f t="shared" si="1237"/>
        <v>0</v>
      </c>
      <c r="WN236">
        <f t="shared" si="1238"/>
        <v>0</v>
      </c>
      <c r="WO236">
        <f t="shared" si="1239"/>
        <v>0</v>
      </c>
      <c r="WP236">
        <f t="shared" si="1240"/>
        <v>0</v>
      </c>
      <c r="WQ236">
        <f t="shared" si="1241"/>
        <v>0</v>
      </c>
      <c r="WR236">
        <f t="shared" si="1242"/>
        <v>0</v>
      </c>
      <c r="WS236">
        <f t="shared" si="1200"/>
        <v>0</v>
      </c>
      <c r="WT236">
        <f t="shared" si="1201"/>
        <v>0</v>
      </c>
      <c r="WU236">
        <f t="shared" si="1202"/>
        <v>0</v>
      </c>
      <c r="WV236">
        <f t="shared" si="1203"/>
        <v>0</v>
      </c>
      <c r="WW236">
        <f t="shared" si="1204"/>
        <v>0</v>
      </c>
      <c r="WX236">
        <f t="shared" si="1205"/>
        <v>0</v>
      </c>
      <c r="WY236">
        <f t="shared" si="1206"/>
        <v>0</v>
      </c>
      <c r="WZ236">
        <f t="shared" si="1207"/>
        <v>0</v>
      </c>
      <c r="XA236">
        <f t="shared" si="1208"/>
        <v>0</v>
      </c>
      <c r="XB236">
        <f t="shared" si="1209"/>
        <v>0</v>
      </c>
      <c r="XC236">
        <f t="shared" si="1210"/>
        <v>0</v>
      </c>
      <c r="XD236">
        <f t="shared" si="1211"/>
        <v>0</v>
      </c>
      <c r="XE236">
        <f t="shared" si="1212"/>
        <v>0</v>
      </c>
      <c r="XF236">
        <f t="shared" si="1213"/>
        <v>0</v>
      </c>
      <c r="XG236">
        <f t="shared" si="1214"/>
        <v>0</v>
      </c>
      <c r="XH236">
        <f t="shared" si="1215"/>
        <v>0</v>
      </c>
      <c r="XI236">
        <f t="shared" si="1216"/>
        <v>0</v>
      </c>
      <c r="XJ236">
        <f t="shared" si="1217"/>
        <v>0</v>
      </c>
      <c r="XK236">
        <f t="shared" si="1218"/>
        <v>0</v>
      </c>
      <c r="XL236">
        <f t="shared" si="1219"/>
        <v>0</v>
      </c>
      <c r="XM236">
        <f t="shared" si="1220"/>
        <v>0</v>
      </c>
      <c r="XN236">
        <f t="shared" si="1221"/>
        <v>0</v>
      </c>
      <c r="XO236">
        <f t="shared" si="1222"/>
        <v>0</v>
      </c>
      <c r="XP236">
        <f t="shared" si="1223"/>
        <v>0</v>
      </c>
      <c r="XQ236">
        <f t="shared" si="1224"/>
        <v>0</v>
      </c>
      <c r="XR236">
        <f t="shared" si="1225"/>
        <v>0</v>
      </c>
      <c r="XS236">
        <f t="shared" si="1226"/>
        <v>0</v>
      </c>
      <c r="XT236">
        <f t="shared" si="1227"/>
        <v>0</v>
      </c>
      <c r="XU236">
        <f t="shared" si="1228"/>
        <v>0</v>
      </c>
      <c r="XV236">
        <f t="shared" si="1229"/>
        <v>0</v>
      </c>
      <c r="XX236">
        <f t="shared" si="1230"/>
        <v>0</v>
      </c>
      <c r="XY236">
        <f t="shared" si="1231"/>
        <v>0</v>
      </c>
      <c r="XZ236">
        <f t="shared" si="1232"/>
        <v>0</v>
      </c>
    </row>
    <row r="237" spans="606:650" x14ac:dyDescent="0.45">
      <c r="WH237">
        <v>234</v>
      </c>
      <c r="WI237">
        <f t="shared" si="1233"/>
        <v>0</v>
      </c>
      <c r="WJ237">
        <f t="shared" si="1234"/>
        <v>0</v>
      </c>
      <c r="WK237">
        <f t="shared" si="1235"/>
        <v>0</v>
      </c>
      <c r="WL237">
        <f t="shared" si="1236"/>
        <v>0</v>
      </c>
      <c r="WM237">
        <f t="shared" si="1237"/>
        <v>0</v>
      </c>
      <c r="WN237">
        <f t="shared" si="1238"/>
        <v>0</v>
      </c>
      <c r="WO237">
        <f t="shared" si="1239"/>
        <v>0</v>
      </c>
      <c r="WP237">
        <f t="shared" si="1240"/>
        <v>0</v>
      </c>
      <c r="WQ237">
        <f t="shared" si="1241"/>
        <v>0</v>
      </c>
      <c r="WR237">
        <f t="shared" si="1242"/>
        <v>0</v>
      </c>
      <c r="WS237">
        <f t="shared" si="1200"/>
        <v>0</v>
      </c>
      <c r="WT237">
        <f t="shared" si="1201"/>
        <v>0</v>
      </c>
      <c r="WU237">
        <f t="shared" si="1202"/>
        <v>0</v>
      </c>
      <c r="WV237">
        <f t="shared" si="1203"/>
        <v>0</v>
      </c>
      <c r="WW237">
        <f t="shared" si="1204"/>
        <v>0</v>
      </c>
      <c r="WX237">
        <f t="shared" si="1205"/>
        <v>0</v>
      </c>
      <c r="WY237">
        <f t="shared" si="1206"/>
        <v>0</v>
      </c>
      <c r="WZ237">
        <f t="shared" si="1207"/>
        <v>0</v>
      </c>
      <c r="XA237">
        <f t="shared" si="1208"/>
        <v>0</v>
      </c>
      <c r="XB237">
        <f t="shared" si="1209"/>
        <v>0</v>
      </c>
      <c r="XC237">
        <f t="shared" si="1210"/>
        <v>0</v>
      </c>
      <c r="XD237">
        <f t="shared" si="1211"/>
        <v>0</v>
      </c>
      <c r="XE237">
        <f t="shared" si="1212"/>
        <v>0</v>
      </c>
      <c r="XF237">
        <f t="shared" si="1213"/>
        <v>0</v>
      </c>
      <c r="XG237">
        <f t="shared" si="1214"/>
        <v>0</v>
      </c>
      <c r="XH237">
        <f t="shared" si="1215"/>
        <v>0</v>
      </c>
      <c r="XI237">
        <f t="shared" si="1216"/>
        <v>0</v>
      </c>
      <c r="XJ237">
        <f t="shared" si="1217"/>
        <v>0</v>
      </c>
      <c r="XK237">
        <f t="shared" si="1218"/>
        <v>0</v>
      </c>
      <c r="XL237">
        <f t="shared" si="1219"/>
        <v>0</v>
      </c>
      <c r="XM237">
        <f t="shared" si="1220"/>
        <v>0</v>
      </c>
      <c r="XN237">
        <f t="shared" si="1221"/>
        <v>0</v>
      </c>
      <c r="XO237">
        <f t="shared" si="1222"/>
        <v>0</v>
      </c>
      <c r="XP237">
        <f t="shared" si="1223"/>
        <v>0</v>
      </c>
      <c r="XQ237">
        <f t="shared" si="1224"/>
        <v>0</v>
      </c>
      <c r="XR237">
        <f t="shared" si="1225"/>
        <v>0</v>
      </c>
      <c r="XS237">
        <f t="shared" si="1226"/>
        <v>0</v>
      </c>
      <c r="XT237">
        <f t="shared" si="1227"/>
        <v>0</v>
      </c>
      <c r="XU237">
        <f t="shared" si="1228"/>
        <v>0</v>
      </c>
      <c r="XV237">
        <f t="shared" si="1229"/>
        <v>0</v>
      </c>
      <c r="XX237">
        <f t="shared" si="1230"/>
        <v>0</v>
      </c>
      <c r="XY237">
        <f t="shared" si="1231"/>
        <v>0</v>
      </c>
      <c r="XZ237">
        <f t="shared" si="1232"/>
        <v>0</v>
      </c>
    </row>
    <row r="238" spans="606:650" x14ac:dyDescent="0.45">
      <c r="WH238">
        <v>235</v>
      </c>
      <c r="WI238">
        <f t="shared" si="1233"/>
        <v>0</v>
      </c>
      <c r="WJ238">
        <f t="shared" si="1234"/>
        <v>0</v>
      </c>
      <c r="WK238">
        <f t="shared" si="1235"/>
        <v>0</v>
      </c>
      <c r="WL238">
        <f t="shared" si="1236"/>
        <v>0</v>
      </c>
      <c r="WM238">
        <f t="shared" si="1237"/>
        <v>0</v>
      </c>
      <c r="WN238">
        <f t="shared" si="1238"/>
        <v>0</v>
      </c>
      <c r="WO238">
        <f t="shared" si="1239"/>
        <v>0</v>
      </c>
      <c r="WP238">
        <f t="shared" si="1240"/>
        <v>0</v>
      </c>
      <c r="WQ238">
        <f t="shared" si="1241"/>
        <v>0</v>
      </c>
      <c r="WR238">
        <f t="shared" si="1242"/>
        <v>0</v>
      </c>
      <c r="WS238">
        <f t="shared" si="1200"/>
        <v>0</v>
      </c>
      <c r="WT238">
        <f t="shared" si="1201"/>
        <v>0</v>
      </c>
      <c r="WU238">
        <f t="shared" si="1202"/>
        <v>0</v>
      </c>
      <c r="WV238">
        <f t="shared" si="1203"/>
        <v>0</v>
      </c>
      <c r="WW238">
        <f t="shared" si="1204"/>
        <v>0</v>
      </c>
      <c r="WX238">
        <f t="shared" si="1205"/>
        <v>0</v>
      </c>
      <c r="WY238">
        <f t="shared" si="1206"/>
        <v>0</v>
      </c>
      <c r="WZ238">
        <f t="shared" si="1207"/>
        <v>0</v>
      </c>
      <c r="XA238">
        <f t="shared" si="1208"/>
        <v>0</v>
      </c>
      <c r="XB238">
        <f t="shared" si="1209"/>
        <v>0</v>
      </c>
      <c r="XC238">
        <f t="shared" si="1210"/>
        <v>0</v>
      </c>
      <c r="XD238">
        <f t="shared" si="1211"/>
        <v>0</v>
      </c>
      <c r="XE238">
        <f t="shared" si="1212"/>
        <v>0</v>
      </c>
      <c r="XF238">
        <f t="shared" si="1213"/>
        <v>0</v>
      </c>
      <c r="XG238">
        <f t="shared" si="1214"/>
        <v>0</v>
      </c>
      <c r="XH238">
        <f t="shared" si="1215"/>
        <v>0</v>
      </c>
      <c r="XI238">
        <f t="shared" si="1216"/>
        <v>0</v>
      </c>
      <c r="XJ238">
        <f t="shared" si="1217"/>
        <v>0</v>
      </c>
      <c r="XK238">
        <f t="shared" si="1218"/>
        <v>0</v>
      </c>
      <c r="XL238">
        <f t="shared" si="1219"/>
        <v>0</v>
      </c>
      <c r="XM238">
        <f t="shared" si="1220"/>
        <v>0</v>
      </c>
      <c r="XN238">
        <f t="shared" si="1221"/>
        <v>0</v>
      </c>
      <c r="XO238">
        <f t="shared" si="1222"/>
        <v>0</v>
      </c>
      <c r="XP238">
        <f t="shared" si="1223"/>
        <v>0</v>
      </c>
      <c r="XQ238">
        <f t="shared" si="1224"/>
        <v>0</v>
      </c>
      <c r="XR238">
        <f t="shared" si="1225"/>
        <v>0</v>
      </c>
      <c r="XS238">
        <f t="shared" si="1226"/>
        <v>0</v>
      </c>
      <c r="XT238">
        <f t="shared" si="1227"/>
        <v>0</v>
      </c>
      <c r="XU238">
        <f t="shared" si="1228"/>
        <v>0</v>
      </c>
      <c r="XV238">
        <f t="shared" si="1229"/>
        <v>0</v>
      </c>
      <c r="XX238">
        <f t="shared" si="1230"/>
        <v>0</v>
      </c>
      <c r="XY238">
        <f t="shared" si="1231"/>
        <v>0</v>
      </c>
      <c r="XZ238">
        <f t="shared" si="1232"/>
        <v>0</v>
      </c>
    </row>
    <row r="239" spans="606:650" x14ac:dyDescent="0.45">
      <c r="WH239">
        <v>236</v>
      </c>
      <c r="WI239">
        <f t="shared" si="1233"/>
        <v>0</v>
      </c>
      <c r="WJ239">
        <f t="shared" si="1234"/>
        <v>0</v>
      </c>
      <c r="WK239">
        <f t="shared" si="1235"/>
        <v>0</v>
      </c>
      <c r="WL239">
        <f t="shared" si="1236"/>
        <v>0</v>
      </c>
      <c r="WM239">
        <f t="shared" si="1237"/>
        <v>0</v>
      </c>
      <c r="WN239">
        <f t="shared" si="1238"/>
        <v>0</v>
      </c>
      <c r="WO239">
        <f t="shared" si="1239"/>
        <v>0</v>
      </c>
      <c r="WP239">
        <f t="shared" si="1240"/>
        <v>0</v>
      </c>
      <c r="WQ239">
        <f t="shared" si="1241"/>
        <v>0</v>
      </c>
      <c r="WR239">
        <f t="shared" si="1242"/>
        <v>0</v>
      </c>
      <c r="WS239">
        <f t="shared" si="1200"/>
        <v>0</v>
      </c>
      <c r="WT239">
        <f t="shared" si="1201"/>
        <v>0</v>
      </c>
      <c r="WU239">
        <f t="shared" si="1202"/>
        <v>0</v>
      </c>
      <c r="WV239">
        <f t="shared" si="1203"/>
        <v>0</v>
      </c>
      <c r="WW239">
        <f t="shared" si="1204"/>
        <v>0</v>
      </c>
      <c r="WX239">
        <f t="shared" si="1205"/>
        <v>0</v>
      </c>
      <c r="WY239">
        <f t="shared" si="1206"/>
        <v>0</v>
      </c>
      <c r="WZ239">
        <f t="shared" si="1207"/>
        <v>0</v>
      </c>
      <c r="XA239">
        <f t="shared" si="1208"/>
        <v>0</v>
      </c>
      <c r="XB239">
        <f t="shared" si="1209"/>
        <v>0</v>
      </c>
      <c r="XC239">
        <f t="shared" si="1210"/>
        <v>0</v>
      </c>
      <c r="XD239">
        <f t="shared" si="1211"/>
        <v>0</v>
      </c>
      <c r="XE239">
        <f t="shared" si="1212"/>
        <v>0</v>
      </c>
      <c r="XF239">
        <f t="shared" si="1213"/>
        <v>0</v>
      </c>
      <c r="XG239">
        <f t="shared" si="1214"/>
        <v>0</v>
      </c>
      <c r="XH239">
        <f t="shared" si="1215"/>
        <v>0</v>
      </c>
      <c r="XI239">
        <f t="shared" si="1216"/>
        <v>0</v>
      </c>
      <c r="XJ239">
        <f t="shared" si="1217"/>
        <v>0</v>
      </c>
      <c r="XK239">
        <f t="shared" si="1218"/>
        <v>0</v>
      </c>
      <c r="XL239">
        <f t="shared" si="1219"/>
        <v>0</v>
      </c>
      <c r="XM239">
        <f t="shared" si="1220"/>
        <v>0</v>
      </c>
      <c r="XN239">
        <f t="shared" si="1221"/>
        <v>0</v>
      </c>
      <c r="XO239">
        <f t="shared" si="1222"/>
        <v>0</v>
      </c>
      <c r="XP239">
        <f t="shared" si="1223"/>
        <v>0</v>
      </c>
      <c r="XQ239">
        <f t="shared" si="1224"/>
        <v>0</v>
      </c>
      <c r="XR239">
        <f t="shared" si="1225"/>
        <v>0</v>
      </c>
      <c r="XS239">
        <f t="shared" si="1226"/>
        <v>0</v>
      </c>
      <c r="XT239">
        <f t="shared" si="1227"/>
        <v>0</v>
      </c>
      <c r="XU239">
        <f t="shared" si="1228"/>
        <v>0</v>
      </c>
      <c r="XV239">
        <f t="shared" si="1229"/>
        <v>0</v>
      </c>
      <c r="XX239">
        <f t="shared" si="1230"/>
        <v>0</v>
      </c>
      <c r="XY239">
        <f t="shared" si="1231"/>
        <v>0</v>
      </c>
      <c r="XZ239">
        <f t="shared" si="1232"/>
        <v>0</v>
      </c>
    </row>
    <row r="240" spans="606:650" x14ac:dyDescent="0.45">
      <c r="WH240">
        <v>237</v>
      </c>
      <c r="WI240">
        <f t="shared" si="1233"/>
        <v>0</v>
      </c>
      <c r="WJ240">
        <f t="shared" si="1234"/>
        <v>0</v>
      </c>
      <c r="WK240">
        <f t="shared" si="1235"/>
        <v>0</v>
      </c>
      <c r="WL240">
        <f t="shared" si="1236"/>
        <v>0</v>
      </c>
      <c r="WM240">
        <f t="shared" si="1237"/>
        <v>0</v>
      </c>
      <c r="WN240">
        <f t="shared" si="1238"/>
        <v>0</v>
      </c>
      <c r="WO240">
        <f t="shared" si="1239"/>
        <v>0</v>
      </c>
      <c r="WP240">
        <f t="shared" si="1240"/>
        <v>0</v>
      </c>
      <c r="WQ240">
        <f t="shared" si="1241"/>
        <v>0</v>
      </c>
      <c r="WR240">
        <f t="shared" si="1242"/>
        <v>0</v>
      </c>
      <c r="WS240">
        <f t="shared" si="1200"/>
        <v>0</v>
      </c>
      <c r="WT240">
        <f t="shared" si="1201"/>
        <v>0</v>
      </c>
      <c r="WU240">
        <f t="shared" si="1202"/>
        <v>0</v>
      </c>
      <c r="WV240">
        <f t="shared" si="1203"/>
        <v>0</v>
      </c>
      <c r="WW240">
        <f t="shared" si="1204"/>
        <v>0</v>
      </c>
      <c r="WX240">
        <f t="shared" si="1205"/>
        <v>0</v>
      </c>
      <c r="WY240">
        <f t="shared" si="1206"/>
        <v>0</v>
      </c>
      <c r="WZ240">
        <f t="shared" si="1207"/>
        <v>0</v>
      </c>
      <c r="XA240">
        <f t="shared" si="1208"/>
        <v>0</v>
      </c>
      <c r="XB240">
        <f t="shared" si="1209"/>
        <v>0</v>
      </c>
      <c r="XC240">
        <f t="shared" si="1210"/>
        <v>0</v>
      </c>
      <c r="XD240">
        <f t="shared" si="1211"/>
        <v>0</v>
      </c>
      <c r="XE240">
        <f t="shared" si="1212"/>
        <v>0</v>
      </c>
      <c r="XF240">
        <f t="shared" si="1213"/>
        <v>0</v>
      </c>
      <c r="XG240">
        <f t="shared" si="1214"/>
        <v>0</v>
      </c>
      <c r="XH240">
        <f t="shared" si="1215"/>
        <v>0</v>
      </c>
      <c r="XI240">
        <f t="shared" si="1216"/>
        <v>0</v>
      </c>
      <c r="XJ240">
        <f t="shared" si="1217"/>
        <v>0</v>
      </c>
      <c r="XK240">
        <f t="shared" si="1218"/>
        <v>0</v>
      </c>
      <c r="XL240">
        <f t="shared" si="1219"/>
        <v>0</v>
      </c>
      <c r="XM240">
        <f t="shared" si="1220"/>
        <v>0</v>
      </c>
      <c r="XN240">
        <f t="shared" si="1221"/>
        <v>0</v>
      </c>
      <c r="XO240">
        <f t="shared" si="1222"/>
        <v>0</v>
      </c>
      <c r="XP240">
        <f t="shared" si="1223"/>
        <v>0</v>
      </c>
      <c r="XQ240">
        <f t="shared" si="1224"/>
        <v>0</v>
      </c>
      <c r="XR240">
        <f t="shared" si="1225"/>
        <v>0</v>
      </c>
      <c r="XS240">
        <f t="shared" si="1226"/>
        <v>0</v>
      </c>
      <c r="XT240">
        <f t="shared" si="1227"/>
        <v>0</v>
      </c>
      <c r="XU240">
        <f t="shared" si="1228"/>
        <v>0</v>
      </c>
      <c r="XV240">
        <f t="shared" si="1229"/>
        <v>0</v>
      </c>
      <c r="XX240">
        <f t="shared" si="1230"/>
        <v>0</v>
      </c>
      <c r="XY240">
        <f t="shared" si="1231"/>
        <v>0</v>
      </c>
      <c r="XZ240">
        <f t="shared" si="1232"/>
        <v>0</v>
      </c>
    </row>
    <row r="241" spans="606:650" x14ac:dyDescent="0.45">
      <c r="WH241">
        <v>238</v>
      </c>
      <c r="WI241">
        <f t="shared" si="1233"/>
        <v>0</v>
      </c>
      <c r="WJ241">
        <f t="shared" si="1234"/>
        <v>0</v>
      </c>
      <c r="WK241">
        <f t="shared" si="1235"/>
        <v>0</v>
      </c>
      <c r="WL241">
        <f t="shared" si="1236"/>
        <v>0</v>
      </c>
      <c r="WM241">
        <f t="shared" si="1237"/>
        <v>0</v>
      </c>
      <c r="WN241">
        <f t="shared" si="1238"/>
        <v>0</v>
      </c>
      <c r="WO241">
        <f t="shared" si="1239"/>
        <v>0</v>
      </c>
      <c r="WP241">
        <f t="shared" si="1240"/>
        <v>0</v>
      </c>
      <c r="WQ241">
        <f t="shared" si="1241"/>
        <v>0</v>
      </c>
      <c r="WR241">
        <f t="shared" si="1242"/>
        <v>0</v>
      </c>
      <c r="WS241">
        <f t="shared" si="1200"/>
        <v>0</v>
      </c>
      <c r="WT241">
        <f t="shared" si="1201"/>
        <v>0</v>
      </c>
      <c r="WU241">
        <f t="shared" si="1202"/>
        <v>0</v>
      </c>
      <c r="WV241">
        <f t="shared" si="1203"/>
        <v>0</v>
      </c>
      <c r="WW241">
        <f t="shared" si="1204"/>
        <v>0</v>
      </c>
      <c r="WX241">
        <f t="shared" si="1205"/>
        <v>0</v>
      </c>
      <c r="WY241">
        <f t="shared" si="1206"/>
        <v>0</v>
      </c>
      <c r="WZ241">
        <f t="shared" si="1207"/>
        <v>0</v>
      </c>
      <c r="XA241">
        <f t="shared" si="1208"/>
        <v>0</v>
      </c>
      <c r="XB241">
        <f t="shared" si="1209"/>
        <v>0</v>
      </c>
      <c r="XC241">
        <f t="shared" si="1210"/>
        <v>0</v>
      </c>
      <c r="XD241">
        <f t="shared" si="1211"/>
        <v>0</v>
      </c>
      <c r="XE241">
        <f t="shared" si="1212"/>
        <v>0</v>
      </c>
      <c r="XF241">
        <f t="shared" si="1213"/>
        <v>0</v>
      </c>
      <c r="XG241">
        <f t="shared" si="1214"/>
        <v>0</v>
      </c>
      <c r="XH241">
        <f t="shared" si="1215"/>
        <v>0</v>
      </c>
      <c r="XI241">
        <f t="shared" si="1216"/>
        <v>0</v>
      </c>
      <c r="XJ241">
        <f t="shared" si="1217"/>
        <v>0</v>
      </c>
      <c r="XK241">
        <f t="shared" si="1218"/>
        <v>0</v>
      </c>
      <c r="XL241">
        <f t="shared" si="1219"/>
        <v>0</v>
      </c>
      <c r="XM241">
        <f t="shared" si="1220"/>
        <v>0</v>
      </c>
      <c r="XN241">
        <f t="shared" si="1221"/>
        <v>0</v>
      </c>
      <c r="XO241">
        <f t="shared" si="1222"/>
        <v>0</v>
      </c>
      <c r="XP241">
        <f t="shared" si="1223"/>
        <v>0</v>
      </c>
      <c r="XQ241">
        <f t="shared" si="1224"/>
        <v>0</v>
      </c>
      <c r="XR241">
        <f t="shared" si="1225"/>
        <v>0</v>
      </c>
      <c r="XS241">
        <f t="shared" si="1226"/>
        <v>0</v>
      </c>
      <c r="XT241">
        <f t="shared" si="1227"/>
        <v>0</v>
      </c>
      <c r="XU241">
        <f t="shared" si="1228"/>
        <v>0</v>
      </c>
      <c r="XV241">
        <f t="shared" si="1229"/>
        <v>0</v>
      </c>
      <c r="XX241">
        <f t="shared" si="1230"/>
        <v>0</v>
      </c>
      <c r="XY241">
        <f t="shared" si="1231"/>
        <v>0</v>
      </c>
      <c r="XZ241">
        <f t="shared" si="1232"/>
        <v>0</v>
      </c>
    </row>
    <row r="242" spans="606:650" x14ac:dyDescent="0.45">
      <c r="WH242">
        <v>239</v>
      </c>
      <c r="WI242">
        <f t="shared" si="1233"/>
        <v>0</v>
      </c>
      <c r="WJ242">
        <f t="shared" si="1234"/>
        <v>0</v>
      </c>
      <c r="WK242">
        <f t="shared" si="1235"/>
        <v>0</v>
      </c>
      <c r="WL242">
        <f t="shared" si="1236"/>
        <v>0</v>
      </c>
      <c r="WM242">
        <f t="shared" si="1237"/>
        <v>0</v>
      </c>
      <c r="WN242">
        <f t="shared" si="1238"/>
        <v>0</v>
      </c>
      <c r="WO242">
        <f t="shared" si="1239"/>
        <v>0</v>
      </c>
      <c r="WP242">
        <f t="shared" si="1240"/>
        <v>0</v>
      </c>
      <c r="WQ242">
        <f t="shared" si="1241"/>
        <v>0</v>
      </c>
      <c r="WR242">
        <f t="shared" si="1242"/>
        <v>0</v>
      </c>
      <c r="WS242">
        <f t="shared" si="1200"/>
        <v>0</v>
      </c>
      <c r="WT242">
        <f t="shared" si="1201"/>
        <v>0</v>
      </c>
      <c r="WU242">
        <f t="shared" si="1202"/>
        <v>0</v>
      </c>
      <c r="WV242">
        <f t="shared" si="1203"/>
        <v>0</v>
      </c>
      <c r="WW242">
        <f t="shared" si="1204"/>
        <v>0</v>
      </c>
      <c r="WX242">
        <f t="shared" si="1205"/>
        <v>0</v>
      </c>
      <c r="WY242">
        <f t="shared" si="1206"/>
        <v>0</v>
      </c>
      <c r="WZ242">
        <f t="shared" si="1207"/>
        <v>0</v>
      </c>
      <c r="XA242">
        <f t="shared" si="1208"/>
        <v>0</v>
      </c>
      <c r="XB242">
        <f t="shared" si="1209"/>
        <v>0</v>
      </c>
      <c r="XC242">
        <f t="shared" si="1210"/>
        <v>0</v>
      </c>
      <c r="XD242">
        <f t="shared" si="1211"/>
        <v>0</v>
      </c>
      <c r="XE242">
        <f t="shared" si="1212"/>
        <v>0</v>
      </c>
      <c r="XF242">
        <f t="shared" si="1213"/>
        <v>0</v>
      </c>
      <c r="XG242">
        <f t="shared" si="1214"/>
        <v>0</v>
      </c>
      <c r="XH242">
        <f t="shared" si="1215"/>
        <v>0</v>
      </c>
      <c r="XI242">
        <f t="shared" si="1216"/>
        <v>0</v>
      </c>
      <c r="XJ242">
        <f t="shared" si="1217"/>
        <v>0</v>
      </c>
      <c r="XK242">
        <f t="shared" si="1218"/>
        <v>0</v>
      </c>
      <c r="XL242">
        <f t="shared" si="1219"/>
        <v>0</v>
      </c>
      <c r="XM242">
        <f t="shared" si="1220"/>
        <v>0</v>
      </c>
      <c r="XN242">
        <f t="shared" si="1221"/>
        <v>0</v>
      </c>
      <c r="XO242">
        <f t="shared" si="1222"/>
        <v>0</v>
      </c>
      <c r="XP242">
        <f t="shared" si="1223"/>
        <v>0</v>
      </c>
      <c r="XQ242">
        <f t="shared" si="1224"/>
        <v>0</v>
      </c>
      <c r="XR242">
        <f t="shared" si="1225"/>
        <v>0</v>
      </c>
      <c r="XS242">
        <f t="shared" si="1226"/>
        <v>0</v>
      </c>
      <c r="XT242">
        <f t="shared" si="1227"/>
        <v>0</v>
      </c>
      <c r="XU242">
        <f t="shared" si="1228"/>
        <v>0</v>
      </c>
      <c r="XV242">
        <f t="shared" si="1229"/>
        <v>0</v>
      </c>
      <c r="XX242">
        <f t="shared" si="1230"/>
        <v>0</v>
      </c>
      <c r="XY242">
        <f t="shared" si="1231"/>
        <v>0</v>
      </c>
      <c r="XZ242">
        <f t="shared" si="1232"/>
        <v>0</v>
      </c>
    </row>
    <row r="243" spans="606:650" x14ac:dyDescent="0.45">
      <c r="WH243">
        <v>240</v>
      </c>
      <c r="WI243">
        <f t="shared" si="1233"/>
        <v>0</v>
      </c>
      <c r="WJ243">
        <f t="shared" si="1234"/>
        <v>0</v>
      </c>
      <c r="WK243">
        <f t="shared" si="1235"/>
        <v>0</v>
      </c>
      <c r="WL243">
        <f t="shared" si="1236"/>
        <v>0</v>
      </c>
      <c r="WM243">
        <f t="shared" si="1237"/>
        <v>0</v>
      </c>
      <c r="WN243">
        <f t="shared" si="1238"/>
        <v>0</v>
      </c>
      <c r="WO243">
        <f t="shared" si="1239"/>
        <v>0</v>
      </c>
      <c r="WP243">
        <f t="shared" si="1240"/>
        <v>0</v>
      </c>
      <c r="WQ243">
        <f t="shared" si="1241"/>
        <v>0</v>
      </c>
      <c r="WR243">
        <f t="shared" si="1242"/>
        <v>0</v>
      </c>
      <c r="WS243">
        <f t="shared" si="1200"/>
        <v>0</v>
      </c>
      <c r="WT243">
        <f t="shared" si="1201"/>
        <v>0</v>
      </c>
      <c r="WU243">
        <f t="shared" si="1202"/>
        <v>0</v>
      </c>
      <c r="WV243">
        <f t="shared" si="1203"/>
        <v>0</v>
      </c>
      <c r="WW243">
        <f t="shared" si="1204"/>
        <v>0</v>
      </c>
      <c r="WX243">
        <f t="shared" si="1205"/>
        <v>0</v>
      </c>
      <c r="WY243">
        <f t="shared" si="1206"/>
        <v>0</v>
      </c>
      <c r="WZ243">
        <f t="shared" si="1207"/>
        <v>0</v>
      </c>
      <c r="XA243">
        <f t="shared" si="1208"/>
        <v>0</v>
      </c>
      <c r="XB243">
        <f t="shared" si="1209"/>
        <v>0</v>
      </c>
      <c r="XC243">
        <f t="shared" si="1210"/>
        <v>0</v>
      </c>
      <c r="XD243">
        <f t="shared" si="1211"/>
        <v>0</v>
      </c>
      <c r="XE243">
        <f t="shared" si="1212"/>
        <v>0</v>
      </c>
      <c r="XF243">
        <f t="shared" si="1213"/>
        <v>0</v>
      </c>
      <c r="XG243">
        <f t="shared" si="1214"/>
        <v>0</v>
      </c>
      <c r="XH243">
        <f t="shared" si="1215"/>
        <v>0</v>
      </c>
      <c r="XI243">
        <f t="shared" si="1216"/>
        <v>0</v>
      </c>
      <c r="XJ243">
        <f t="shared" si="1217"/>
        <v>0</v>
      </c>
      <c r="XK243">
        <f t="shared" si="1218"/>
        <v>0</v>
      </c>
      <c r="XL243">
        <f t="shared" si="1219"/>
        <v>0</v>
      </c>
      <c r="XM243">
        <f t="shared" si="1220"/>
        <v>0</v>
      </c>
      <c r="XN243">
        <f t="shared" si="1221"/>
        <v>0</v>
      </c>
      <c r="XO243">
        <f t="shared" si="1222"/>
        <v>0</v>
      </c>
      <c r="XP243">
        <f t="shared" si="1223"/>
        <v>0</v>
      </c>
      <c r="XQ243">
        <f t="shared" si="1224"/>
        <v>0</v>
      </c>
      <c r="XR243">
        <f t="shared" si="1225"/>
        <v>0</v>
      </c>
      <c r="XS243">
        <f t="shared" si="1226"/>
        <v>0</v>
      </c>
      <c r="XT243">
        <f t="shared" si="1227"/>
        <v>0</v>
      </c>
      <c r="XU243">
        <f t="shared" si="1228"/>
        <v>0</v>
      </c>
      <c r="XV243">
        <f t="shared" si="1229"/>
        <v>0</v>
      </c>
      <c r="XX243">
        <f t="shared" si="1230"/>
        <v>0</v>
      </c>
      <c r="XY243">
        <f t="shared" si="1231"/>
        <v>0</v>
      </c>
      <c r="XZ243">
        <f t="shared" si="1232"/>
        <v>0</v>
      </c>
    </row>
  </sheetData>
  <sheetProtection sheet="1" selectLockedCells="1"/>
  <mergeCells count="29">
    <mergeCell ref="C138:I138"/>
    <mergeCell ref="A168:I168"/>
    <mergeCell ref="A169:I169"/>
    <mergeCell ref="B51:I51"/>
    <mergeCell ref="A59:I59"/>
    <mergeCell ref="A134:I134"/>
    <mergeCell ref="B135:I135"/>
    <mergeCell ref="B136:C136"/>
    <mergeCell ref="E136:F136"/>
    <mergeCell ref="C45:D45"/>
    <mergeCell ref="C46:D46"/>
    <mergeCell ref="C47:D47"/>
    <mergeCell ref="B48:I48"/>
    <mergeCell ref="A50:I50"/>
    <mergeCell ref="B25:I25"/>
    <mergeCell ref="A38:I38"/>
    <mergeCell ref="B39:I39"/>
    <mergeCell ref="B43:I43"/>
    <mergeCell ref="C44:D44"/>
    <mergeCell ref="B19:C19"/>
    <mergeCell ref="E19:G19"/>
    <mergeCell ref="B20:C20"/>
    <mergeCell ref="B22:I22"/>
    <mergeCell ref="A24:I24"/>
    <mergeCell ref="A1:I1"/>
    <mergeCell ref="A2:I2"/>
    <mergeCell ref="A3:I3"/>
    <mergeCell ref="A5:I5"/>
    <mergeCell ref="B18:C18"/>
  </mergeCells>
  <conditionalFormatting sqref="C53:I57">
    <cfRule type="expression" dxfId="3" priority="3">
      <formula>$C53=$D$18</formula>
    </cfRule>
  </conditionalFormatting>
  <conditionalFormatting sqref="F7:F16">
    <cfRule type="expression" dxfId="2" priority="2">
      <formula>AND($D7&gt;0,$F7&lt;=$D7*$E7/12)</formula>
    </cfRule>
  </conditionalFormatting>
  <conditionalFormatting sqref="G142:G165">
    <cfRule type="expression" dxfId="1" priority="4">
      <formula>$G142="On track"</formula>
    </cfRule>
    <cfRule type="expression" dxfId="0" priority="5">
      <formula>$G142="Behind"</formula>
    </cfRule>
  </conditionalFormatting>
  <dataValidations count="1">
    <dataValidation type="list" showInputMessage="1" promptTitle="Choose One" prompt="Pick Snowball (smallest balance first) or Avalanche (highest APR first). The plan updates to match." sqref="D20" xr:uid="{00000000-0002-0000-0200-000000000000}">
      <formula1>"Snowball,Avalanche"</formula1>
      <formula2>0</formula2>
    </dataValidation>
  </dataValidations>
  <hyperlinks>
    <hyperlink ref="A169:I169" r:id="rId1" display="Find the free eBook and companion money tools at leadership-tools.com." xr:uid="{95C99381-56F7-462F-B9C8-7192A162E49B}"/>
  </hyperlinks>
  <pageMargins left="0.25" right="0.25" top="0.5" bottom="0.5" header="0.3" footer="0.3"/>
  <pageSetup scale="83" fitToHeight="0" orientation="portrait" horizontalDpi="300" verticalDpi="300" r:id="rId2"/>
  <rowBreaks count="1" manualBreakCount="1">
    <brk id="133" max="16383" man="1"/>
  </rowBreaks>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How to Use</vt:lpstr>
      <vt:lpstr>Debt Stack Calculator</vt:lpstr>
      <vt:lpstr>Completed Example</vt:lpstr>
      <vt:lpstr>'Completed Example'!Print_Area</vt:lpstr>
      <vt:lpstr>'Debt Stack Calculator'!Print_Area</vt:lpstr>
      <vt:lpstr>'How to Use'!Print_Area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R TODD GORHAM</cp:lastModifiedBy>
  <cp:revision>0</cp:revision>
  <cp:lastPrinted>2026-06-13T22:06:09Z</cp:lastPrinted>
  <dcterms:created xsi:type="dcterms:W3CDTF">2026-06-13T21:51:53Z</dcterms:created>
  <dcterms:modified xsi:type="dcterms:W3CDTF">2026-06-13T22:15:38Z</dcterms:modified>
  <dc:language>en-US</dc:language>
</cp:coreProperties>
</file>